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uknowmi/Desktop/Homework/"/>
    </mc:Choice>
  </mc:AlternateContent>
  <xr:revisionPtr revIDLastSave="0" documentId="8_{F7998302-FD59-D74C-AC23-5693812DFE9F}" xr6:coauthVersionLast="34" xr6:coauthVersionMax="34" xr10:uidLastSave="{00000000-0000-0000-0000-000000000000}"/>
  <bookViews>
    <workbookView xWindow="1540" yWindow="540" windowWidth="25200" windowHeight="15840" xr2:uid="{00000000-000D-0000-FFFF-FFFF00000000}"/>
  </bookViews>
  <sheets>
    <sheet name="Format" sheetId="1" r:id="rId1"/>
    <sheet name="Bonus" sheetId="10" r:id="rId2"/>
    <sheet name="Bonus Graph" sheetId="11" r:id="rId3"/>
    <sheet name="Pivot" sheetId="3" r:id="rId4"/>
    <sheet name="Pivot2" sheetId="6" r:id="rId5"/>
    <sheet name="Pivot3" sheetId="9" r:id="rId6"/>
  </sheets>
  <calcPr calcId="162913"/>
  <pivotCaches>
    <pivotCache cacheId="25" r:id="rId7"/>
    <pivotCache cacheId="26" r:id="rId8"/>
    <pivotCache cacheId="27" r:id="rId9"/>
    <pivotCache cacheId="28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0" l="1"/>
  <c r="I4" i="10"/>
  <c r="I5" i="10"/>
  <c r="I6" i="10"/>
  <c r="I7" i="10"/>
  <c r="I8" i="10"/>
  <c r="I9" i="10"/>
  <c r="I10" i="10"/>
  <c r="I11" i="10"/>
  <c r="I12" i="10"/>
  <c r="I13" i="10"/>
  <c r="H3" i="10"/>
  <c r="H4" i="10"/>
  <c r="H5" i="10"/>
  <c r="H6" i="10"/>
  <c r="H7" i="10"/>
  <c r="H8" i="10"/>
  <c r="H9" i="10"/>
  <c r="H10" i="10"/>
  <c r="H11" i="10"/>
  <c r="H12" i="10"/>
  <c r="H13" i="10"/>
  <c r="I2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3" i="10"/>
  <c r="D6" i="10"/>
  <c r="D5" i="10"/>
  <c r="D4" i="10"/>
  <c r="D2" i="10"/>
  <c r="C12" i="10"/>
  <c r="C11" i="10"/>
  <c r="C10" i="10"/>
  <c r="C9" i="10"/>
  <c r="C8" i="10"/>
  <c r="C13" i="10"/>
  <c r="C7" i="10" l="1"/>
  <c r="C6" i="10"/>
  <c r="C5" i="10"/>
  <c r="C4" i="10"/>
  <c r="C3" i="10"/>
  <c r="C2" i="10"/>
  <c r="S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<sst xmlns="http://schemas.openxmlformats.org/spreadsheetml/2006/main" count="24836" uniqueCount="8403">
  <si>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</si>
  <si>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</si>
  <si>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</si>
  <si>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</si>
  <si>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</si>
  <si>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</si>
  <si>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</si>
  <si>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</si>
  <si>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</si>
  <si>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</si>
  <si>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</si>
  <si>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</si>
  <si>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</si>
  <si>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</si>
  <si>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</si>
  <si>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</si>
  <si>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</si>
  <si>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</si>
  <si>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</si>
  <si>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</si>
  <si>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</si>
  <si>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</si>
  <si>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</si>
  <si>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</si>
  <si>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</si>
  <si>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</si>
  <si>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</si>
  <si>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</si>
  <si>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</si>
  <si>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</si>
  <si>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</si>
  <si>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</si>
  <si>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</si>
  <si>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</si>
  <si>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</si>
  <si>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</si>
  <si>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</si>
  <si>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</si>
  <si>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</si>
  <si>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</si>
  <si>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</si>
  <si>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</si>
  <si>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</si>
  <si>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</si>
  <si>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</si>
  <si>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</si>
  <si>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</si>
  <si>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</si>
  <si>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</si>
  <si>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</si>
  <si>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</si>
  <si>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</si>
  <si>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</si>
  <si>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</si>
  <si>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</si>
  <si>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</si>
  <si>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</si>
  <si>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</si>
  <si>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</si>
  <si>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</si>
  <si>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</si>
  <si>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</si>
  <si>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</si>
  <si>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</si>
  <si>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</si>
  <si>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</si>
  <si>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</si>
  <si>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</si>
  <si>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</si>
  <si>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</si>
  <si>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</si>
  <si>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</si>
  <si>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</si>
  <si>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</si>
  <si>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</si>
  <si>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</si>
  <si>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</si>
  <si>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</si>
  <si>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</si>
  <si>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</si>
  <si>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</si>
  <si>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</si>
  <si>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</si>
  <si>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</si>
  <si>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</si>
  <si>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</si>
  <si>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</si>
  <si>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</si>
  <si>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</si>
  <si>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</si>
  <si>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</si>
  <si>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</si>
  <si>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</si>
  <si>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</si>
  <si>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</si>
  <si>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</si>
  <si>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</si>
  <si>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</si>
  <si>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</si>
  <si>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</si>
  <si>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</si>
  <si>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</si>
  <si>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</si>
  <si>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</si>
  <si>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</si>
  <si>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</si>
  <si>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</si>
  <si>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</si>
  <si>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</si>
  <si>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</si>
  <si>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</si>
  <si>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</si>
  <si>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</si>
  <si>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</si>
  <si>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</si>
  <si>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</si>
  <si>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</si>
  <si>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</si>
  <si>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</si>
  <si>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</si>
  <si>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</si>
  <si>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</si>
  <si>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</si>
  <si>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</si>
  <si>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</si>
  <si>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</si>
  <si>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</si>
  <si>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</si>
  <si>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</si>
  <si>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</si>
  <si>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</si>
  <si>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</si>
  <si>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</si>
  <si>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</si>
  <si>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</si>
  <si>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</si>
  <si>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</si>
  <si>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</si>
  <si>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</si>
  <si>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</si>
  <si>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</si>
  <si>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</si>
  <si>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</si>
  <si>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</si>
  <si>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</si>
  <si>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</si>
  <si>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</si>
  <si>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</si>
  <si>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</si>
  <si>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</si>
  <si>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</si>
  <si>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</si>
  <si>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</si>
  <si>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</si>
  <si>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</si>
  <si>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</si>
  <si>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</si>
  <si>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</si>
  <si>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</si>
  <si>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</si>
  <si>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</si>
  <si>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</si>
  <si>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</si>
  <si>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</si>
  <si>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</si>
  <si>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</si>
  <si>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</si>
  <si>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</si>
  <si>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</si>
  <si>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</si>
  <si>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</si>
  <si>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</si>
  <si>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</si>
  <si>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</si>
  <si>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</si>
  <si>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</si>
  <si>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</si>
  <si>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</si>
  <si>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</si>
  <si>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</si>
  <si>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</si>
  <si>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</si>
  <si>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</si>
  <si>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</si>
  <si>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</si>
  <si>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</si>
  <si>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</si>
  <si>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</si>
  <si>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</si>
  <si>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</si>
  <si>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</si>
  <si>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</si>
  <si>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</si>
  <si>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</si>
  <si>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</si>
  <si>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</si>
  <si>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</si>
  <si>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</si>
  <si>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</si>
  <si>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</si>
  <si>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</si>
  <si>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</si>
  <si>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</si>
  <si>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</si>
  <si>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</si>
  <si>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</si>
  <si>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</si>
  <si>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</si>
  <si>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</si>
  <si>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</si>
  <si>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</si>
  <si>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</si>
  <si>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</si>
  <si>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</si>
  <si>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</si>
  <si>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</si>
  <si>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</si>
  <si>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</si>
  <si>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</si>
  <si>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</si>
  <si>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</si>
  <si>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</si>
  <si>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</si>
  <si>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</si>
  <si>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</si>
  <si>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</si>
  <si>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</si>
  <si>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</si>
  <si>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</si>
  <si>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</si>
  <si>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</si>
  <si>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</si>
  <si>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</si>
  <si>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</si>
  <si>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</si>
  <si>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</si>
  <si>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</si>
  <si>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</si>
  <si>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</si>
  <si>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</si>
  <si>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</si>
  <si>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</si>
  <si>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</si>
  <si>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</si>
  <si>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</si>
  <si>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</si>
  <si>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</si>
  <si>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</si>
  <si>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</si>
  <si>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</si>
  <si>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</si>
  <si>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</si>
  <si>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</si>
  <si>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</si>
  <si>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</si>
  <si>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</si>
  <si>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</si>
  <si>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</si>
  <si>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</si>
  <si>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</si>
  <si>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</si>
  <si>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</si>
  <si>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</si>
  <si>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</si>
  <si>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</si>
  <si>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</si>
  <si>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</si>
  <si>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</si>
  <si>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</si>
  <si>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</si>
  <si>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</si>
  <si>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</si>
  <si>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</si>
  <si>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</si>
  <si>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</si>
  <si>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</si>
  <si>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</si>
  <si>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</si>
  <si>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</si>
  <si>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</si>
  <si>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</si>
  <si>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</si>
  <si>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</si>
  <si>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</si>
  <si>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</si>
  <si>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</si>
  <si>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</si>
  <si>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</si>
  <si>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</si>
  <si>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</si>
  <si>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</si>
  <si>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</si>
  <si>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</si>
  <si>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</si>
  <si>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</si>
  <si>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</si>
  <si>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</si>
  <si>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</si>
  <si>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</si>
  <si>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</si>
  <si>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</si>
  <si>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</si>
  <si>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</si>
  <si>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</si>
  <si>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</si>
  <si>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</si>
  <si>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</si>
  <si>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</si>
  <si>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</si>
  <si>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</si>
  <si>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</si>
  <si>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</si>
  <si>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</si>
  <si>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</si>
  <si>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</si>
  <si>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</si>
  <si>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</si>
  <si>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</si>
  <si>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</si>
  <si>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</si>
  <si>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</si>
  <si>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</si>
  <si>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</si>
  <si>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</si>
  <si>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</si>
  <si>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</si>
  <si>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</si>
  <si>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</si>
  <si>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</si>
  <si>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</si>
  <si>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</si>
  <si>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</si>
  <si>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</si>
  <si>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</si>
  <si>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</si>
  <si>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</si>
  <si>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</si>
  <si>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</si>
  <si>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</si>
  <si>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</si>
  <si>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</si>
  <si>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</si>
  <si>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</si>
  <si>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</si>
  <si>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</si>
  <si>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</si>
  <si>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</si>
  <si>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</si>
  <si>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</si>
  <si>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</si>
  <si>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</si>
  <si>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</si>
  <si>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</si>
  <si>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</si>
  <si>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</si>
  <si>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</si>
  <si>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</si>
  <si>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</si>
  <si>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</si>
  <si>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</si>
  <si>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</si>
  <si>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</si>
  <si>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</si>
  <si>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</si>
  <si>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</si>
  <si>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</si>
  <si>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</si>
  <si>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</si>
  <si>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</si>
  <si>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</si>
  <si>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</si>
  <si>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</si>
  <si>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</si>
  <si>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</si>
  <si>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</si>
  <si>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</si>
  <si>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</si>
  <si>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</si>
  <si>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</si>
  <si>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</si>
  <si>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</si>
  <si>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</si>
  <si>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</si>
  <si>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</si>
  <si>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</si>
  <si>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</si>
  <si>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</si>
  <si>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</si>
  <si>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</si>
  <si>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</si>
  <si>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</si>
  <si>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</si>
  <si>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</si>
  <si>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</si>
  <si>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</si>
  <si>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</si>
  <si>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</si>
  <si>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</si>
  <si>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</si>
  <si>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</si>
  <si>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</si>
  <si>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</si>
  <si>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</si>
  <si>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</si>
  <si>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</si>
  <si>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</si>
  <si>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</si>
  <si>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</si>
  <si>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</si>
  <si>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</si>
  <si>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</si>
  <si>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</si>
  <si>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</si>
  <si>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</si>
  <si>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</si>
  <si>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</si>
  <si>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</si>
  <si>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</si>
  <si>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</si>
  <si>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</si>
  <si>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</si>
  <si>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</si>
  <si>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</si>
  <si>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</si>
  <si>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</si>
  <si>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</si>
  <si>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</si>
  <si>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</si>
  <si>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</si>
  <si>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</si>
  <si>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</si>
  <si>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</si>
  <si>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</si>
  <si>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</si>
  <si>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</si>
  <si>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</si>
  <si>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</si>
  <si>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</si>
  <si>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</si>
  <si>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</si>
  <si>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</si>
  <si>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</si>
  <si>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</si>
  <si>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</si>
  <si>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</si>
  <si>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</si>
  <si>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</si>
  <si>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</si>
  <si>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</si>
  <si>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</si>
  <si>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</si>
  <si>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</si>
  <si>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</si>
  <si>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</si>
  <si>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</si>
  <si>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</si>
  <si>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</si>
  <si>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</si>
  <si>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</si>
  <si>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</si>
  <si>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</si>
  <si>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</si>
  <si>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</si>
  <si>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</si>
  <si>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</si>
  <si>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</si>
  <si>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</si>
  <si>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</si>
  <si>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</si>
  <si>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</si>
  <si>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</si>
  <si>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</si>
  <si>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</si>
  <si>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</si>
  <si>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</si>
  <si>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</si>
  <si>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</si>
  <si>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</si>
  <si>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</si>
  <si>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</si>
  <si>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</si>
  <si>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</si>
  <si>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</si>
  <si>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</si>
  <si>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</si>
  <si>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</si>
  <si>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</si>
  <si>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</si>
  <si>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</si>
  <si>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</si>
  <si>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</si>
  <si>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</si>
  <si>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</si>
  <si>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</si>
  <si>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</si>
  <si>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</si>
  <si>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</si>
  <si>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</si>
  <si>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</si>
  <si>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</si>
  <si>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</si>
  <si>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</si>
  <si>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</si>
  <si>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</si>
  <si>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</si>
  <si>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</si>
  <si>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</si>
  <si>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</si>
  <si>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</si>
  <si>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</si>
  <si>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</si>
  <si>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</si>
  <si>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</si>
  <si>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</si>
  <si>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</si>
  <si>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</si>
  <si>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</si>
  <si>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</si>
  <si>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</si>
  <si>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</si>
  <si>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</si>
  <si>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</si>
  <si>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</si>
  <si>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</si>
  <si>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</si>
  <si>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</si>
  <si>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</si>
  <si>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</si>
  <si>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</si>
  <si>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</si>
  <si>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</si>
  <si>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</si>
  <si>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</si>
  <si>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</si>
  <si>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</si>
  <si>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</si>
  <si>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</si>
  <si>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</si>
  <si>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</si>
  <si>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</si>
  <si>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</si>
  <si>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</si>
  <si>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</si>
  <si>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</si>
  <si>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</si>
  <si>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</si>
  <si>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</si>
  <si>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</si>
  <si>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</si>
  <si>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</si>
  <si>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</si>
  <si>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</si>
  <si>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</si>
  <si>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</si>
  <si>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</si>
  <si>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</si>
  <si>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</si>
  <si>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</si>
  <si>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</si>
  <si>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</si>
  <si>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</si>
  <si>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</si>
  <si>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</si>
  <si>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</si>
  <si>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</si>
  <si>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</si>
  <si>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</si>
  <si>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</si>
  <si>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</si>
  <si>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</si>
  <si>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</si>
  <si>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</si>
  <si>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</si>
  <si>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</si>
  <si>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</si>
  <si>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</si>
  <si>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</si>
  <si>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</si>
  <si>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</si>
  <si>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</si>
  <si>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</si>
  <si>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</si>
  <si>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</si>
  <si>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</si>
  <si>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</si>
  <si>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</si>
  <si>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</si>
  <si>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</si>
  <si>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</si>
  <si>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</si>
  <si>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</si>
  <si>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</si>
  <si>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</si>
  <si>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</si>
  <si>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</si>
  <si>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</si>
  <si>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</si>
  <si>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</si>
  <si>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</si>
  <si>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</si>
  <si>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</si>
  <si>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</si>
  <si>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</si>
  <si>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</si>
  <si>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</si>
  <si>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</si>
  <si>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</si>
  <si>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</si>
  <si>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</si>
  <si>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</si>
  <si>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</si>
  <si>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</si>
  <si>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</si>
  <si>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</si>
  <si>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</si>
  <si>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</si>
  <si>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</si>
  <si>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</si>
  <si>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</si>
  <si>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</si>
  <si>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</si>
  <si>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</si>
  <si>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</si>
  <si>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</si>
  <si>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</si>
  <si>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</si>
  <si>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</si>
  <si>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</si>
  <si>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</si>
  <si>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</si>
  <si>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</si>
  <si>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</si>
  <si>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</si>
  <si>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</si>
  <si>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</si>
  <si>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</si>
  <si>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</si>
  <si>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</si>
  <si>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</si>
  <si>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</si>
  <si>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</si>
  <si>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</si>
  <si>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</si>
  <si>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</si>
  <si>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</si>
  <si>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</si>
  <si>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</si>
  <si>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</si>
  <si>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</si>
  <si>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</si>
  <si>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</si>
  <si>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</si>
  <si>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</si>
  <si>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</si>
  <si>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</si>
  <si>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</si>
  <si>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</si>
  <si>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</si>
  <si>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</si>
  <si>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</si>
  <si>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</si>
  <si>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</si>
  <si>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</si>
  <si>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</si>
  <si>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</si>
  <si>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</si>
  <si>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</si>
  <si>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</si>
  <si>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</si>
  <si>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</si>
  <si>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</si>
  <si>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</si>
  <si>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</si>
  <si>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</si>
  <si>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</si>
  <si>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</si>
  <si>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</si>
  <si>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</si>
  <si>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</si>
  <si>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</si>
  <si>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</si>
  <si>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</si>
  <si>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</si>
  <si>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</si>
  <si>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</si>
  <si>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</si>
  <si>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</si>
  <si>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</si>
  <si>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</si>
  <si>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</si>
  <si>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</si>
  <si>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</si>
  <si>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</si>
  <si>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</si>
  <si>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</si>
  <si>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</si>
  <si>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</si>
  <si>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</si>
  <si>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</si>
  <si>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</si>
  <si>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</si>
  <si>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</si>
  <si>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</si>
  <si>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</si>
  <si>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</si>
  <si>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</si>
  <si>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</si>
  <si>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</si>
  <si>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</si>
  <si>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</si>
  <si>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</si>
  <si>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</si>
  <si>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</si>
  <si>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</si>
  <si>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</si>
  <si>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</si>
  <si>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</si>
  <si>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</si>
  <si>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</si>
  <si>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</si>
  <si>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</si>
  <si>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</si>
  <si>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</si>
  <si>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</si>
  <si>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</si>
  <si>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</si>
  <si>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</si>
  <si>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</si>
  <si>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</si>
  <si>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</si>
  <si>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</si>
  <si>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</si>
  <si>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</si>
  <si>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</si>
  <si>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</si>
  <si>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</si>
  <si>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</si>
  <si>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</si>
  <si>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</si>
  <si>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</si>
  <si>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</si>
  <si>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</si>
  <si>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</si>
  <si>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</si>
  <si>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</si>
  <si>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</si>
  <si>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</si>
  <si>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</si>
  <si>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</si>
  <si>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</si>
  <si>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</si>
  <si>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</si>
  <si>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</si>
  <si>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</si>
  <si>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</si>
  <si>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</si>
  <si>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</si>
  <si>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</si>
  <si>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</si>
  <si>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</si>
  <si>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</si>
  <si>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</si>
  <si>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</si>
  <si>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</si>
  <si>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</si>
  <si>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</si>
  <si>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</si>
  <si>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</si>
  <si>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</si>
  <si>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</si>
  <si>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</si>
  <si>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</si>
  <si>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</si>
  <si>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</si>
  <si>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</si>
  <si>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</si>
  <si>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</si>
  <si>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</si>
  <si>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</si>
  <si>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</si>
  <si>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</si>
  <si>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</si>
  <si>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</si>
  <si>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</si>
  <si>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</si>
  <si>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</si>
  <si>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</si>
  <si>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</si>
  <si>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</si>
  <si>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</si>
  <si>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</si>
  <si>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</si>
  <si>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</si>
  <si>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</si>
  <si>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</si>
  <si>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</si>
  <si>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</si>
  <si>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</si>
  <si>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</si>
  <si>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</si>
  <si>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</si>
  <si>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</si>
  <si>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</si>
  <si>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</si>
  <si>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</si>
  <si>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</si>
  <si>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</si>
  <si>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</si>
  <si>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</si>
  <si>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</si>
  <si>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</si>
  <si>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</si>
  <si>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</si>
  <si>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</si>
  <si>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</si>
  <si>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</si>
  <si>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</si>
  <si>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</si>
  <si>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</si>
  <si>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</si>
  <si>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</si>
  <si>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</si>
  <si>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</si>
  <si>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</si>
  <si>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</si>
  <si>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</si>
  <si>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</si>
  <si>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</si>
  <si>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</si>
  <si>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</si>
  <si>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</si>
  <si>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</si>
  <si>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</si>
  <si>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</si>
  <si>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</si>
  <si>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</si>
  <si>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</si>
  <si>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</si>
  <si>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</si>
  <si>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</si>
  <si>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</si>
  <si>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</si>
  <si>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</si>
  <si>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</si>
  <si>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</si>
  <si>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</si>
  <si>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</si>
  <si>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</si>
  <si>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</si>
  <si>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</si>
  <si>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</si>
  <si>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</si>
  <si>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</si>
  <si>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</si>
  <si>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</si>
  <si>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</si>
  <si>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</si>
  <si>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</si>
  <si>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</si>
  <si>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</si>
  <si>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</si>
  <si>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</si>
  <si>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</si>
  <si>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</si>
  <si>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</si>
  <si>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</si>
  <si>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</si>
  <si>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</si>
  <si>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</si>
  <si>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</si>
  <si>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</si>
  <si>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</si>
  <si>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</si>
  <si>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</si>
  <si>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</si>
  <si>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</si>
  <si>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</si>
  <si>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</si>
  <si>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</si>
  <si>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</si>
  <si>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</si>
  <si>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</si>
  <si>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</si>
  <si>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</si>
  <si>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</si>
  <si>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</si>
  <si>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</si>
  <si>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</si>
  <si>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</si>
  <si>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</si>
  <si>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</si>
  <si>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</si>
  <si>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</si>
  <si>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</si>
  <si>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</si>
  <si>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</si>
  <si>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</si>
  <si>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</si>
  <si>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</si>
  <si>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</si>
  <si>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</si>
  <si>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</si>
  <si>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</si>
  <si>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</si>
  <si>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</si>
  <si>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</si>
  <si>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</si>
  <si>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</si>
  <si>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</si>
  <si>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</si>
  <si>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</si>
  <si>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</si>
  <si>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</si>
  <si>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</si>
  <si>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</si>
  <si>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</si>
  <si>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</si>
  <si>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</si>
  <si>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</si>
  <si>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</si>
  <si>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</si>
  <si>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</si>
  <si>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</si>
  <si>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</si>
  <si>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</si>
  <si>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</si>
  <si>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</si>
  <si>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</si>
  <si>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</si>
  <si>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</si>
  <si>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</si>
  <si>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</si>
  <si>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</si>
  <si>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</si>
  <si>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</si>
  <si>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</si>
  <si>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</si>
  <si>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</si>
  <si>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</si>
  <si>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</si>
  <si>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</si>
  <si>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</si>
  <si>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</si>
  <si>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</si>
  <si>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</si>
  <si>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</si>
  <si>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</si>
  <si>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</si>
  <si>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</si>
  <si>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</si>
  <si>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</si>
  <si>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</si>
  <si>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</si>
  <si>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</si>
  <si>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</si>
  <si>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</si>
  <si>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</si>
  <si>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</si>
  <si>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</si>
  <si>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</si>
  <si>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</si>
  <si>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</si>
  <si>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</si>
  <si>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</si>
  <si>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</si>
  <si>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</si>
  <si>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</si>
  <si>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</si>
  <si>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</si>
  <si>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</si>
  <si>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</si>
  <si>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</si>
  <si>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</si>
  <si>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</si>
  <si>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</si>
  <si>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</si>
  <si>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</si>
  <si>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</si>
  <si>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</si>
  <si>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</si>
  <si>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</si>
  <si>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</si>
  <si>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</si>
  <si>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</si>
  <si>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</si>
  <si>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</si>
  <si>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</si>
  <si>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</si>
  <si>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</si>
  <si>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</si>
  <si>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</si>
  <si>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</si>
  <si>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</si>
  <si>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</si>
  <si>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</si>
  <si>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</si>
  <si>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</si>
  <si>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</si>
  <si>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</si>
  <si>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</si>
  <si>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</si>
  <si>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</si>
  <si>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</si>
  <si>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</si>
  <si>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</si>
  <si>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</si>
  <si>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</si>
  <si>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</si>
  <si>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</si>
  <si>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</si>
  <si>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</si>
  <si>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</si>
  <si>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</si>
  <si>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</si>
  <si>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</si>
  <si>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</si>
  <si>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</si>
  <si>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</si>
  <si>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</si>
  <si>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</si>
  <si>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</si>
  <si>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</si>
  <si>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</si>
  <si>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</si>
  <si>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</si>
  <si>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</si>
  <si>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</si>
  <si>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</si>
  <si>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</si>
  <si>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</si>
  <si>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</si>
  <si>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</si>
  <si>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</si>
  <si>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</si>
  <si>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</si>
  <si>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</si>
  <si>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</si>
  <si>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</si>
  <si>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</si>
  <si>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</si>
  <si>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</si>
  <si>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</si>
  <si>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</si>
  <si>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</si>
  <si>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</si>
  <si>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</si>
  <si>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</si>
  <si>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</si>
  <si>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</si>
  <si>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</si>
  <si>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</si>
  <si>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</si>
  <si>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</si>
  <si>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</si>
  <si>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</si>
  <si>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</si>
  <si>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</si>
  <si>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</si>
  <si>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</si>
  <si>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</si>
  <si>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</si>
  <si>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</si>
  <si>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</si>
  <si>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</si>
  <si>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</si>
  <si>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</si>
  <si>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</si>
  <si>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</si>
  <si>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</si>
  <si>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</si>
  <si>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</si>
  <si>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</si>
  <si>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</si>
  <si>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</si>
  <si>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</si>
  <si>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</si>
  <si>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</si>
  <si>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</si>
  <si>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</si>
  <si>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</si>
  <si>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</si>
  <si>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</si>
  <si>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</si>
  <si>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</si>
  <si>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</si>
  <si>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</si>
  <si>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</si>
  <si>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</si>
  <si>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</si>
  <si>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</si>
  <si>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</si>
  <si>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</si>
  <si>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</si>
  <si>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</si>
  <si>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</si>
  <si>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</si>
  <si>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</si>
  <si>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</si>
  <si>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</si>
  <si>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</si>
  <si>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</si>
  <si>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</si>
  <si>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</si>
  <si>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</si>
  <si>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</si>
  <si>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</si>
  <si>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</si>
  <si>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</si>
  <si>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</si>
  <si>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</si>
  <si>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</si>
  <si>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</si>
  <si>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</si>
  <si>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</si>
  <si>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</si>
  <si>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</si>
  <si>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</si>
  <si>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</si>
  <si>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</si>
  <si>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</si>
  <si>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</si>
  <si>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</si>
  <si>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</si>
  <si>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</si>
  <si>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</si>
  <si>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</si>
  <si>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</si>
  <si>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</si>
  <si>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</si>
  <si>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</si>
  <si>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</si>
  <si>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</si>
  <si>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</si>
  <si>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</si>
  <si>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</si>
  <si>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</si>
  <si>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</si>
  <si>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</si>
  <si>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</si>
  <si>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</si>
  <si>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</si>
  <si>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</si>
  <si>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</si>
  <si>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</si>
  <si>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</si>
  <si>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</si>
  <si>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</si>
  <si>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</si>
  <si>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</si>
  <si>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</si>
  <si>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</si>
  <si>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</si>
  <si>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</si>
  <si>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</si>
  <si>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</si>
  <si>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</si>
  <si>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</si>
  <si>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</si>
  <si>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</si>
  <si>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</si>
  <si>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</si>
  <si>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</si>
  <si>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</si>
  <si>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</si>
  <si>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</si>
  <si>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</si>
  <si>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</si>
  <si>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</si>
  <si>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</si>
  <si>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</si>
  <si>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</si>
  <si>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</si>
  <si>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</si>
  <si>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</si>
  <si>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</si>
  <si>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</si>
  <si>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</si>
  <si>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</si>
  <si>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</si>
  <si>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</si>
  <si>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</si>
  <si>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</si>
  <si>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</si>
  <si>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</si>
  <si>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</si>
  <si>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</si>
  <si>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</si>
  <si>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</si>
  <si>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</si>
  <si>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</si>
  <si>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</si>
  <si>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</si>
  <si>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</si>
  <si>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</si>
  <si>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</si>
  <si>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</si>
  <si>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</si>
  <si>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</si>
  <si>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</si>
  <si>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</si>
  <si>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</si>
  <si>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</si>
  <si>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</si>
  <si>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</si>
  <si>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</si>
  <si>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</si>
  <si>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</si>
  <si>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</si>
  <si>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</si>
  <si>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</si>
  <si>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</si>
  <si>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</si>
  <si>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</si>
  <si>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</si>
  <si>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</si>
  <si>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</si>
  <si>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</si>
  <si>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</si>
  <si>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</si>
  <si>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</si>
  <si>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</si>
  <si>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</si>
  <si>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</si>
  <si>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</si>
  <si>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</si>
  <si>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</si>
  <si>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</si>
  <si>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</si>
  <si>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</si>
  <si>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</si>
  <si>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</si>
  <si>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</si>
  <si>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</si>
  <si>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</si>
  <si>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</si>
  <si>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</si>
  <si>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</si>
  <si>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</si>
  <si>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</si>
  <si>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</si>
  <si>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</si>
  <si>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</si>
  <si>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</si>
  <si>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</si>
  <si>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</si>
  <si>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</si>
  <si>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</si>
  <si>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</si>
  <si>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</si>
  <si>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</si>
  <si>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</si>
  <si>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</si>
  <si>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</si>
  <si>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</si>
  <si>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</si>
  <si>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</si>
  <si>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</si>
  <si>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</si>
  <si>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</si>
  <si>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</si>
  <si>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</si>
  <si>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</si>
  <si>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</si>
  <si>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</si>
  <si>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</si>
  <si>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</si>
  <si>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</si>
  <si>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</si>
  <si>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</si>
  <si>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</si>
  <si>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</si>
  <si>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</si>
  <si>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</si>
  <si>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</si>
  <si>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</si>
  <si>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</si>
  <si>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</si>
  <si>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</si>
  <si>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</si>
  <si>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</si>
  <si>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</si>
  <si>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</si>
  <si>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</si>
  <si>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</si>
  <si>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</si>
  <si>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</si>
  <si>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</si>
  <si>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</si>
  <si>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</si>
  <si>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</si>
  <si>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</si>
  <si>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</si>
  <si>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</si>
  <si>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</si>
  <si>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</si>
  <si>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</si>
  <si>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</si>
  <si>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</si>
  <si>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</si>
  <si>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</si>
  <si>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</si>
  <si>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</si>
  <si>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</si>
  <si>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</si>
  <si>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</si>
  <si>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</si>
  <si>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</si>
  <si>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</si>
  <si>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</si>
  <si>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</si>
  <si>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</si>
  <si>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</si>
  <si>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</si>
  <si>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</si>
  <si>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</si>
  <si>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</si>
  <si>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</si>
  <si>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</si>
  <si>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</si>
  <si>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</si>
  <si>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</si>
  <si>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</si>
  <si>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</si>
  <si>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</si>
  <si>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</si>
  <si>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</si>
  <si>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</si>
  <si>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</si>
  <si>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</si>
  <si>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</si>
  <si>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</si>
  <si>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</si>
  <si>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</si>
  <si>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</si>
  <si>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</si>
  <si>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</si>
  <si>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</si>
  <si>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</si>
  <si>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</si>
  <si>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</si>
  <si>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</si>
  <si>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</si>
  <si>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</si>
  <si>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</si>
  <si>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</si>
  <si>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</si>
  <si>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</si>
  <si>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</si>
  <si>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</si>
  <si>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</si>
  <si>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</si>
  <si>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</si>
  <si>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</si>
  <si>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</si>
  <si>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</si>
  <si>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</si>
  <si>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</si>
  <si>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</si>
  <si>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</si>
  <si>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</si>
  <si>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</si>
  <si>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</si>
  <si>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</si>
  <si>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</si>
  <si>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</si>
  <si>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</si>
  <si>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</si>
  <si>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</si>
  <si>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</si>
  <si>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</si>
  <si>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</si>
  <si>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</si>
  <si>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</si>
  <si>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</si>
  <si>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</si>
  <si>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</si>
  <si>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</si>
  <si>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</si>
  <si>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</si>
  <si>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</si>
  <si>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</si>
  <si>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</si>
  <si>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</si>
  <si>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</si>
  <si>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</si>
  <si>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</si>
  <si>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</si>
  <si>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</si>
  <si>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</si>
  <si>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</si>
  <si>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</si>
  <si>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</si>
  <si>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</si>
  <si>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</si>
  <si>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</si>
  <si>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</si>
  <si>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</si>
  <si>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</si>
  <si>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</si>
  <si>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</si>
  <si>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</si>
  <si>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</si>
  <si>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</si>
  <si>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</si>
  <si>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</si>
  <si>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</si>
  <si>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</si>
  <si>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</si>
  <si>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</si>
  <si>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</si>
  <si>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</si>
  <si>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</si>
  <si>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</si>
  <si>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</si>
  <si>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</si>
  <si>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</si>
  <si>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</si>
  <si>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</si>
  <si>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</si>
  <si>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</si>
  <si>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</si>
  <si>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</si>
  <si>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</si>
  <si>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</si>
  <si>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</si>
  <si>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</si>
  <si>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</si>
  <si>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</si>
  <si>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</si>
  <si>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</si>
  <si>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</si>
  <si>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</si>
  <si>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</si>
  <si>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</si>
  <si>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</si>
  <si>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</si>
  <si>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</si>
  <si>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</si>
  <si>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</si>
  <si>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</si>
  <si>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</si>
  <si>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</si>
  <si>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</si>
  <si>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</si>
  <si>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</si>
  <si>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</si>
  <si>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</si>
  <si>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</si>
  <si>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</si>
  <si>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</si>
  <si>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</si>
  <si>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</si>
  <si>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</si>
  <si>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</si>
  <si>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</si>
  <si>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</si>
  <si>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</si>
  <si>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</si>
  <si>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</si>
  <si>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</si>
  <si>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</si>
  <si>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</si>
  <si>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</si>
  <si>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</si>
  <si>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</si>
  <si>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</si>
  <si>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</si>
  <si>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</si>
  <si>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</si>
  <si>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</si>
  <si>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</si>
  <si>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</si>
  <si>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</si>
  <si>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</si>
  <si>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</si>
  <si>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</si>
  <si>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</si>
  <si>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</si>
  <si>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</si>
  <si>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</si>
  <si>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</si>
  <si>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</si>
  <si>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</si>
  <si>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</si>
  <si>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</si>
  <si>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</si>
  <si>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</si>
  <si>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</si>
  <si>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</si>
  <si>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</si>
  <si>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</si>
  <si>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</si>
  <si>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</si>
  <si>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</si>
  <si>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</si>
  <si>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</si>
  <si>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</si>
  <si>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</si>
  <si>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</si>
  <si>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</si>
  <si>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</si>
  <si>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</si>
  <si>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</si>
  <si>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</si>
  <si>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</si>
  <si>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</si>
  <si>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</si>
  <si>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</si>
  <si>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</si>
  <si>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</si>
  <si>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</si>
  <si>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</si>
  <si>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</si>
  <si>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</si>
  <si>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</si>
  <si>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</si>
  <si>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</si>
  <si>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</si>
  <si>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</si>
  <si>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</si>
  <si>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</si>
  <si>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</si>
  <si>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</si>
  <si>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</si>
  <si>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</si>
  <si>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</si>
  <si>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</si>
  <si>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</si>
  <si>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</si>
  <si>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</si>
  <si>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</si>
  <si>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</si>
  <si>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</si>
  <si>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</si>
  <si>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</si>
  <si>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</si>
  <si>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</si>
  <si>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</si>
  <si>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</si>
  <si>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</si>
  <si>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</si>
  <si>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</si>
  <si>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</si>
  <si>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</si>
  <si>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</si>
  <si>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</si>
  <si>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</si>
  <si>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</si>
  <si>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</si>
  <si>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</si>
  <si>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</si>
  <si>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</si>
  <si>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</si>
  <si>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</si>
  <si>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</si>
  <si>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</si>
  <si>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</si>
  <si>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</si>
  <si>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</si>
  <si>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</si>
  <si>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</si>
  <si>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</si>
  <si>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</si>
  <si>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</si>
  <si>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</si>
  <si>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</si>
  <si>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</si>
  <si>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</si>
  <si>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</si>
  <si>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</si>
  <si>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</si>
  <si>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</si>
  <si>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</si>
  <si>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</si>
  <si>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</si>
  <si>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</si>
  <si>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</si>
  <si>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</si>
  <si>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</si>
  <si>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</si>
  <si>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</si>
  <si>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</si>
  <si>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</si>
  <si>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</si>
  <si>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</si>
  <si>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</si>
  <si>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</si>
  <si>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</si>
  <si>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</si>
  <si>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</si>
  <si>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</si>
  <si>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</si>
  <si>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</si>
  <si>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</si>
  <si>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</si>
  <si>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</si>
  <si>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</si>
  <si>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</si>
  <si>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</si>
  <si>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</si>
  <si>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</si>
  <si>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</si>
  <si>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</si>
  <si>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</si>
  <si>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</si>
  <si>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</si>
  <si>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</si>
  <si>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</si>
  <si>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</si>
  <si>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</si>
  <si>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</si>
  <si>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</si>
  <si>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</si>
  <si>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</si>
  <si>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</si>
  <si>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</si>
  <si>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</si>
  <si>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</si>
  <si>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</si>
  <si>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</si>
  <si>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</si>
  <si>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</si>
  <si>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</si>
  <si>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</si>
  <si>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</si>
  <si>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</si>
  <si>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</si>
  <si>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</si>
  <si>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</si>
  <si>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</si>
  <si>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</si>
  <si>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</si>
  <si>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</si>
  <si>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</si>
  <si>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</si>
  <si>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</si>
  <si>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</si>
  <si>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</si>
  <si>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</si>
  <si>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</si>
  <si>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</si>
  <si>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</si>
  <si>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</si>
  <si>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</si>
  <si>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</si>
  <si>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</si>
  <si>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</si>
  <si>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</si>
  <si>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</si>
  <si>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</si>
  <si>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</si>
  <si>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</si>
  <si>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</si>
  <si>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</si>
  <si>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</si>
  <si>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</si>
  <si>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</si>
  <si>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</si>
  <si>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</si>
  <si>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</si>
  <si>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</si>
  <si>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</si>
  <si>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</si>
  <si>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</si>
  <si>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</si>
  <si>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</si>
  <si>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</si>
  <si>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</si>
  <si>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</si>
  <si>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</si>
  <si>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</si>
  <si>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</si>
  <si>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</si>
  <si>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</si>
  <si>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</si>
  <si>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</si>
  <si>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</si>
  <si>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</si>
  <si>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</si>
  <si>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</si>
  <si>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</si>
  <si>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</si>
  <si>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</si>
  <si>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</si>
  <si>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</si>
  <si>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</si>
  <si>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</si>
  <si>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</si>
  <si>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</si>
  <si>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</si>
  <si>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</si>
  <si>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</si>
  <si>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</si>
  <si>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</si>
  <si>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</si>
  <si>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</si>
  <si>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</si>
  <si>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</si>
  <si>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</si>
  <si>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</si>
  <si>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</si>
  <si>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</si>
  <si>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</si>
  <si>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</si>
  <si>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</si>
  <si>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</si>
  <si>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</si>
  <si>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</si>
  <si>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</si>
  <si>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</si>
  <si>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</si>
  <si>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</si>
  <si>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</si>
  <si>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</si>
  <si>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</si>
  <si>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</si>
  <si>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</si>
  <si>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</si>
  <si>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</si>
  <si>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</si>
  <si>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</si>
  <si>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</si>
  <si>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</si>
  <si>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</si>
  <si>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</si>
  <si>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</si>
  <si>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</si>
  <si>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</si>
  <si>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</si>
  <si>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</si>
  <si>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</si>
  <si>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</si>
  <si>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</si>
  <si>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</si>
  <si>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</si>
  <si>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</si>
  <si>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</si>
  <si>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</si>
  <si>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</si>
  <si>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</si>
  <si>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</si>
  <si>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</si>
  <si>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</si>
  <si>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</si>
  <si>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</si>
  <si>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</si>
  <si>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</si>
  <si>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</si>
  <si>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</si>
  <si>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</si>
  <si>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</si>
  <si>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</si>
  <si>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</si>
  <si>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</si>
  <si>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</si>
  <si>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</si>
  <si>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</si>
  <si>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</si>
  <si>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</si>
  <si>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</si>
  <si>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</si>
  <si>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</si>
  <si>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</si>
  <si>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</si>
  <si>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</si>
  <si>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</si>
  <si>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</si>
  <si>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</si>
  <si>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</si>
  <si>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</si>
  <si>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</si>
  <si>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</si>
  <si>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</si>
  <si>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</si>
  <si>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</si>
  <si>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</si>
  <si>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</si>
  <si>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</si>
  <si>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</si>
  <si>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</si>
  <si>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</si>
  <si>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</si>
  <si>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</si>
  <si>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</si>
  <si>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</si>
  <si>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</si>
  <si>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</si>
  <si>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</si>
  <si>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</si>
  <si>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</si>
  <si>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</si>
  <si>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</si>
  <si>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</si>
  <si>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</si>
  <si>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</si>
  <si>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</si>
  <si>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</si>
  <si>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</si>
  <si>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</si>
  <si>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</si>
  <si>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</si>
  <si>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</si>
  <si>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</si>
  <si>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</si>
  <si>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</si>
  <si>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</si>
  <si>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</si>
  <si>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</si>
  <si>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</si>
  <si>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</si>
  <si>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</si>
  <si>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</si>
  <si>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</si>
  <si>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</si>
  <si>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</si>
  <si>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</si>
  <si>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</si>
  <si>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</si>
  <si>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</si>
  <si>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</si>
  <si>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</si>
  <si>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</si>
  <si>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</si>
  <si>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</si>
  <si>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</si>
  <si>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</si>
  <si>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</si>
  <si>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</si>
  <si>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</si>
  <si>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</si>
  <si>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</si>
  <si>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</si>
  <si>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</si>
  <si>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</si>
  <si>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</si>
  <si>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</si>
  <si>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</si>
  <si>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</si>
  <si>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</si>
  <si>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</si>
  <si>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</si>
  <si>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</si>
  <si>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</si>
  <si>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</si>
  <si>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</si>
  <si>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</si>
  <si>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</si>
  <si>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</si>
  <si>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</si>
  <si>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</si>
  <si>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</si>
  <si>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</si>
  <si>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</si>
  <si>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</si>
  <si>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</si>
  <si>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</si>
  <si>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</si>
  <si>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</si>
  <si>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</si>
  <si>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</si>
  <si>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</si>
  <si>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</si>
  <si>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</si>
  <si>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</si>
  <si>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</si>
  <si>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</si>
  <si>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</si>
  <si>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</si>
  <si>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</si>
  <si>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</si>
  <si>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</si>
  <si>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</si>
  <si>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</si>
  <si>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</si>
  <si>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</si>
  <si>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</si>
  <si>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</si>
  <si>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</si>
  <si>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</si>
  <si>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</si>
  <si>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</si>
  <si>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</si>
  <si>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</si>
  <si>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</si>
  <si>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</si>
  <si>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</si>
  <si>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</si>
  <si>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</si>
  <si>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</si>
  <si>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</si>
  <si>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</si>
  <si>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</si>
  <si>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</si>
  <si>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</si>
  <si>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</si>
  <si>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</si>
  <si>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</si>
  <si>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</si>
  <si>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</si>
  <si>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</si>
  <si>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</si>
  <si>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</si>
  <si>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</si>
  <si>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</si>
  <si>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</si>
  <si>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</si>
  <si>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</si>
  <si>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</si>
  <si>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</si>
  <si>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</si>
  <si>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</si>
  <si>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</si>
  <si>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</si>
  <si>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</si>
  <si>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</si>
  <si>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</si>
  <si>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</si>
  <si>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</si>
  <si>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</si>
  <si>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</si>
  <si>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</si>
  <si>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</si>
  <si>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</si>
  <si>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</si>
  <si>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</si>
  <si>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</si>
  <si>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</si>
  <si>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</si>
  <si>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</si>
  <si>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</si>
  <si>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</si>
  <si>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</si>
  <si>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</si>
  <si>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</si>
  <si>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</si>
  <si>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</si>
  <si>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</si>
  <si>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</si>
  <si>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</si>
  <si>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</si>
  <si>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</si>
  <si>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</si>
  <si>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</si>
  <si>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</si>
  <si>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</si>
  <si>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</si>
  <si>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</si>
  <si>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</si>
  <si>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</si>
  <si>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</si>
  <si>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</si>
  <si>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</si>
  <si>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</si>
  <si>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</si>
  <si>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</si>
  <si>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</si>
  <si>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</si>
  <si>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</si>
  <si>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</si>
  <si>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</si>
  <si>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</si>
  <si>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</si>
  <si>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</si>
  <si>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</si>
  <si>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</si>
  <si>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</si>
  <si>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</si>
  <si>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</si>
  <si>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</si>
  <si>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</si>
  <si>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</si>
  <si>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</si>
  <si>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</si>
  <si>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</si>
  <si>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</si>
  <si>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</si>
  <si>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</si>
  <si>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</si>
  <si>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</si>
  <si>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</si>
  <si>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</si>
  <si>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</si>
  <si>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</si>
  <si>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</si>
  <si>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</si>
  <si>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</si>
  <si>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</si>
  <si>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</si>
  <si>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</si>
  <si>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</si>
  <si>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</si>
  <si>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</si>
  <si>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</si>
  <si>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</si>
  <si>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</si>
  <si>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</si>
  <si>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</si>
  <si>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</si>
  <si>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</si>
  <si>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</si>
  <si>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</si>
  <si>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</si>
  <si>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</si>
  <si>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</si>
  <si>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</si>
  <si>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</si>
  <si>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</si>
  <si>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</si>
  <si>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</si>
  <si>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</si>
  <si>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</si>
  <si>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</si>
  <si>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</si>
  <si>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</si>
  <si>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</si>
  <si>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</si>
  <si>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</si>
  <si>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</si>
  <si>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</si>
  <si>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</si>
  <si>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</si>
  <si>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</si>
  <si>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</si>
  <si>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</si>
  <si>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</si>
  <si>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</si>
  <si>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</si>
  <si>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</si>
  <si>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</si>
  <si>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</si>
  <si>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</si>
  <si>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</si>
  <si>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</si>
  <si>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</si>
  <si>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</si>
  <si>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</si>
  <si>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</si>
  <si>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</si>
  <si>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</si>
  <si>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</si>
  <si>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</si>
  <si>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</si>
  <si>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</si>
  <si>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</si>
  <si>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</si>
  <si>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</si>
  <si>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</si>
  <si>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</si>
  <si>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</si>
  <si>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</si>
  <si>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</si>
  <si>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</si>
  <si>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</si>
  <si>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</si>
  <si>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</si>
  <si>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</si>
  <si>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</si>
  <si>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</si>
  <si>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</si>
  <si>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</si>
  <si>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</si>
  <si>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</si>
  <si>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</si>
  <si>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</si>
  <si>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</si>
  <si>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</si>
  <si>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</si>
  <si>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</si>
  <si>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</si>
  <si>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</si>
  <si>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</si>
  <si>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</si>
  <si>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</si>
  <si>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</si>
  <si>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</si>
  <si>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</si>
  <si>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</si>
  <si>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</si>
  <si>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</si>
  <si>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</si>
  <si>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</si>
  <si>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</si>
  <si>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</si>
  <si>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</si>
  <si>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</si>
  <si>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</si>
  <si>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</si>
  <si>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</si>
  <si>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</si>
  <si>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</si>
  <si>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</si>
  <si>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</si>
  <si>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</si>
  <si>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</si>
  <si>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</si>
  <si>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</si>
  <si>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</si>
  <si>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</si>
  <si>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</si>
  <si>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</si>
  <si>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</si>
  <si>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</si>
  <si>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</si>
  <si>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</si>
  <si>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</si>
  <si>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</si>
  <si>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</si>
  <si>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</si>
  <si>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</si>
  <si>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</si>
  <si>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</si>
  <si>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</si>
  <si>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</si>
  <si>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</si>
  <si>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</si>
  <si>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</si>
  <si>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</si>
  <si>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</si>
  <si>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</si>
  <si>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</si>
  <si>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</si>
  <si>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</si>
  <si>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</si>
  <si>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</si>
  <si>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</si>
  <si>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</si>
  <si>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</si>
  <si>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</si>
  <si>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</si>
  <si>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</si>
  <si>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</si>
  <si>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</si>
  <si>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</si>
  <si>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</si>
  <si>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</si>
  <si>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</si>
  <si>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</si>
  <si>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</si>
  <si>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</si>
  <si>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</si>
  <si>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</si>
  <si>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</si>
  <si>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</si>
  <si>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</si>
  <si>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</si>
  <si>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</si>
  <si>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</si>
  <si>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</si>
  <si>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</si>
  <si>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</si>
  <si>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</si>
  <si>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</si>
  <si>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</si>
  <si>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</si>
  <si>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</si>
  <si>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</si>
  <si>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</si>
  <si>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</si>
  <si>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</si>
  <si>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</si>
  <si>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</si>
  <si>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</si>
  <si>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</si>
  <si>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</si>
  <si>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</si>
  <si>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</si>
  <si>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</si>
  <si>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</si>
  <si>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</si>
  <si>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</si>
  <si>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</si>
  <si>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</si>
  <si>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</si>
  <si>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</si>
  <si>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</si>
  <si>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</si>
  <si>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</si>
  <si>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</si>
  <si>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</si>
  <si>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</si>
  <si>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</si>
  <si>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</si>
  <si>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</si>
  <si>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</si>
  <si>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</si>
  <si>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</si>
  <si>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</si>
  <si>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</si>
  <si>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</si>
  <si>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</si>
  <si>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</si>
  <si>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</si>
  <si>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</si>
  <si>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</si>
  <si>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</si>
  <si>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</si>
  <si>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</si>
  <si>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</si>
  <si>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</si>
  <si>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</si>
  <si>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</si>
  <si>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</si>
  <si>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</si>
  <si>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</si>
  <si>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</si>
  <si>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</si>
  <si>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</si>
  <si>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</si>
  <si>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</si>
  <si>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</si>
  <si>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</si>
  <si>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</si>
  <si>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</si>
  <si>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</si>
  <si>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</si>
  <si>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</si>
  <si>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</si>
  <si>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</si>
  <si>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</si>
  <si>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</si>
  <si>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</si>
  <si>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</si>
  <si>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</si>
  <si>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</si>
  <si>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</si>
  <si>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</si>
  <si>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</si>
  <si>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</si>
  <si>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</si>
  <si>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</si>
  <si>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</si>
  <si>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</si>
  <si>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</si>
  <si>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</si>
  <si>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</si>
  <si>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</si>
  <si>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</si>
  <si>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</si>
  <si>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</si>
  <si>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</si>
  <si>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</si>
  <si>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</si>
  <si>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</si>
  <si>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</si>
  <si>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</si>
  <si>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</si>
  <si>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</si>
  <si>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</si>
  <si>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</si>
  <si>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</si>
  <si>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</si>
  <si>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</si>
  <si>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</si>
  <si>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</si>
  <si>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</si>
  <si>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</si>
  <si>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</si>
  <si>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</si>
  <si>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</si>
  <si>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</si>
  <si>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</si>
  <si>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</si>
  <si>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</si>
  <si>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</si>
  <si>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</si>
  <si>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</si>
  <si>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</si>
  <si>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</si>
  <si>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</si>
  <si>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</si>
  <si>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</si>
  <si>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</si>
  <si>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</si>
  <si>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</si>
  <si>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</si>
  <si>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</si>
  <si>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</si>
  <si>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</si>
  <si>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</si>
  <si>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</si>
  <si>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</si>
  <si>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</si>
  <si>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</si>
  <si>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</si>
  <si>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</si>
  <si>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</si>
  <si>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</si>
  <si>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</si>
  <si>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</si>
  <si>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</si>
  <si>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</si>
  <si>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</si>
  <si>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</si>
  <si>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</si>
  <si>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</si>
  <si>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</si>
  <si>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</si>
  <si>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</si>
  <si>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</si>
  <si>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</si>
  <si>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</si>
  <si>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</si>
  <si>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</si>
  <si>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</si>
  <si>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</si>
  <si>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</si>
  <si>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</si>
  <si>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</si>
  <si>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</si>
  <si>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</si>
  <si>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</si>
  <si>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</si>
  <si>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</si>
  <si>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</si>
  <si>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</si>
  <si>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</si>
  <si>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</si>
  <si>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</si>
  <si>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</si>
  <si>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</si>
  <si>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</si>
  <si>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</si>
  <si>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</si>
  <si>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</si>
  <si>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</si>
  <si>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</si>
  <si>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</si>
  <si>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</si>
  <si>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</si>
  <si>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</si>
  <si>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</si>
  <si>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</si>
  <si>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</si>
  <si>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</si>
  <si>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</si>
  <si>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</si>
  <si>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</si>
  <si>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</si>
  <si>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</si>
  <si>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</si>
  <si>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</si>
  <si>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</si>
  <si>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</si>
  <si>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</si>
  <si>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</si>
  <si>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</si>
  <si>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</si>
  <si>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</si>
  <si>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</si>
  <si>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</si>
  <si>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</si>
  <si>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</si>
  <si>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</si>
  <si>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</si>
  <si>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</si>
  <si>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</si>
  <si>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</si>
  <si>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</si>
  <si>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</si>
  <si>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</si>
  <si>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</si>
  <si>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</si>
  <si>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</si>
  <si>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</si>
  <si>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</si>
  <si>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</si>
  <si>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</si>
  <si>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</si>
  <si>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</si>
  <si>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</si>
  <si>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</si>
  <si>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</si>
  <si>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</si>
  <si>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</si>
  <si>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</si>
  <si>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</si>
  <si>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</si>
  <si>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</si>
  <si>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</si>
  <si>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</si>
  <si>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</si>
  <si>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</si>
  <si>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</si>
  <si>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</si>
  <si>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</si>
  <si>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</si>
  <si>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</si>
  <si>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</si>
  <si>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</si>
  <si>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</si>
  <si>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</si>
  <si>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</si>
  <si>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</si>
  <si>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</si>
  <si>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</si>
  <si>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</si>
  <si>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</si>
  <si>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</si>
  <si>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</si>
  <si>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</si>
  <si>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</si>
  <si>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</si>
  <si>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</si>
  <si>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</si>
  <si>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</si>
  <si>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</si>
  <si>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</si>
  <si>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</si>
  <si>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</si>
  <si>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</si>
  <si>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</si>
  <si>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</si>
  <si>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</si>
  <si>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</si>
  <si>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</si>
  <si>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</si>
  <si>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</si>
  <si>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</si>
  <si>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</si>
  <si>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</si>
  <si>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</si>
  <si>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</si>
  <si>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</si>
  <si>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</si>
  <si>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</si>
  <si>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</si>
  <si>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</si>
  <si>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</si>
  <si>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</si>
  <si>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</si>
  <si>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</si>
  <si>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</si>
  <si>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</si>
  <si>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</si>
  <si>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</si>
  <si>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</si>
  <si>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</si>
  <si>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</si>
  <si>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</si>
  <si>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</si>
  <si>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</si>
  <si>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</si>
  <si>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</si>
  <si>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</si>
  <si>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</si>
  <si>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</si>
  <si>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</si>
  <si>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</si>
  <si>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</si>
  <si>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</si>
  <si>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</si>
  <si>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</si>
  <si>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</si>
  <si>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</si>
  <si>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</si>
  <si>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</si>
  <si>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</si>
  <si>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</si>
  <si>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</si>
  <si>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</si>
  <si>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</si>
  <si>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</si>
  <si>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</si>
  <si>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</si>
  <si>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</si>
  <si>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</si>
  <si>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</si>
  <si>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</si>
  <si>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</si>
  <si>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</si>
  <si>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</si>
  <si>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</si>
  <si>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</si>
  <si>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</si>
  <si>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</si>
  <si>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</si>
  <si>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</si>
  <si>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</si>
  <si>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</si>
  <si>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</si>
  <si>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</si>
  <si>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</si>
  <si>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</si>
  <si>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</si>
  <si>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</si>
  <si>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</si>
  <si>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</si>
  <si>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</si>
  <si>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</si>
  <si>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</si>
  <si>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</si>
  <si>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</si>
  <si>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</si>
  <si>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</si>
  <si>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</si>
  <si>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</si>
  <si>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</si>
  <si>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</si>
  <si>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</si>
  <si>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</si>
  <si>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</si>
  <si>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</si>
  <si>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</si>
  <si>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</si>
  <si>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</si>
  <si>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</si>
  <si>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</si>
  <si>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</si>
  <si>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</si>
  <si>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</si>
  <si>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</si>
  <si>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</si>
  <si>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</si>
  <si>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</si>
  <si>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</si>
  <si>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</si>
  <si>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</si>
  <si>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</si>
  <si>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</si>
  <si>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</si>
  <si>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</si>
  <si>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</si>
  <si>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</si>
  <si>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</si>
  <si>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</si>
  <si>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</si>
  <si>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</si>
  <si>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</si>
  <si>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</si>
  <si>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</si>
  <si>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</si>
  <si>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</si>
  <si>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</si>
  <si>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</si>
  <si>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</si>
  <si>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</si>
  <si>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</si>
  <si>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</si>
  <si>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</si>
  <si>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</si>
  <si>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</si>
  <si>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</si>
  <si>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</si>
  <si>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</si>
  <si>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</si>
  <si>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</si>
  <si>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</si>
  <si>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</si>
  <si>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</si>
  <si>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</si>
  <si>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</si>
  <si>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</si>
  <si>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</si>
  <si>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</si>
  <si>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</si>
  <si>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</si>
  <si>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</si>
  <si>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</si>
  <si>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</si>
  <si>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</si>
  <si>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</si>
  <si>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</si>
  <si>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</si>
  <si>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</si>
  <si>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</si>
  <si>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</si>
  <si>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</si>
  <si>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</si>
  <si>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</si>
  <si>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</si>
  <si>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</si>
  <si>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</si>
  <si>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</si>
  <si>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</si>
  <si>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</si>
  <si>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</si>
  <si>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</si>
  <si>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</si>
  <si>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</si>
  <si>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</si>
  <si>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</si>
  <si>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</si>
  <si>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</si>
  <si>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</si>
  <si>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</si>
  <si>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</si>
  <si>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</si>
  <si>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</si>
  <si>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</si>
  <si>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</si>
  <si>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</si>
  <si>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</si>
  <si>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</si>
  <si>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</si>
  <si>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</si>
  <si>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</si>
  <si>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</si>
  <si>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</si>
  <si>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</si>
  <si>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</si>
  <si>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</si>
  <si>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</si>
  <si>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</si>
  <si>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</si>
  <si>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</si>
  <si>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</si>
  <si>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</si>
  <si>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</si>
  <si>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</si>
  <si>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</si>
  <si>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</si>
  <si>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</si>
  <si>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</si>
  <si>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</si>
  <si>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</si>
  <si>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</si>
  <si>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</si>
  <si>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</si>
  <si>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</si>
  <si>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</si>
  <si>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</si>
  <si>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</si>
  <si>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</si>
  <si>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</si>
  <si>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</si>
  <si>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</si>
  <si>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</si>
  <si>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</si>
  <si>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</si>
  <si>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</si>
  <si>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</si>
  <si>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</si>
  <si>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</si>
  <si>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</si>
  <si>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</si>
  <si>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</si>
  <si>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</si>
  <si>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</si>
  <si>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</si>
  <si>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</si>
  <si>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</si>
  <si>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</si>
  <si>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</si>
  <si>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</si>
  <si>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</si>
  <si>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</si>
  <si>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</si>
  <si>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</si>
  <si>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</si>
  <si>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</si>
  <si>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</si>
  <si>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</si>
  <si>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</si>
  <si>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</si>
  <si>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</si>
  <si>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</si>
  <si>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</si>
  <si>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</si>
  <si>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</si>
  <si>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</si>
  <si>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</si>
  <si>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</si>
  <si>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</si>
  <si>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</si>
  <si>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</si>
  <si>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</si>
  <si>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</si>
  <si>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</si>
  <si>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</si>
  <si>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</si>
  <si>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</si>
  <si>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</si>
  <si>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</si>
  <si>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</si>
  <si>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</si>
  <si>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</si>
  <si>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</si>
  <si>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</si>
  <si>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</si>
  <si>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</si>
  <si>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</si>
  <si>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</si>
  <si>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</si>
  <si>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</si>
  <si>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</si>
  <si>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</si>
  <si>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</si>
  <si>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</si>
  <si>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</si>
  <si>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</si>
  <si>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</si>
  <si>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</si>
  <si>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</si>
  <si>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</si>
  <si>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</si>
  <si>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</si>
  <si>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</si>
  <si>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</si>
  <si>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</si>
  <si>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</si>
  <si>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</si>
  <si>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</si>
  <si>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</si>
  <si>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</si>
  <si>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</si>
  <si>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</si>
  <si>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</si>
  <si>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</si>
  <si>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</si>
  <si>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</si>
  <si>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</si>
  <si>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</si>
  <si>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</si>
  <si>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</si>
  <si>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</si>
  <si>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</si>
  <si>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</si>
  <si>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</si>
  <si>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</si>
  <si>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</si>
  <si>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</si>
  <si>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</si>
  <si>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</si>
  <si>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</si>
  <si>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</si>
  <si>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</si>
  <si>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</si>
  <si>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</si>
  <si>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</si>
  <si>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</si>
  <si>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</si>
  <si>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</si>
  <si>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</si>
  <si>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</si>
  <si>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</si>
  <si>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</si>
  <si>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</si>
  <si>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</si>
  <si>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</si>
  <si>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</si>
  <si>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</si>
  <si>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</si>
  <si>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</si>
  <si>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</si>
  <si>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</si>
  <si>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</si>
  <si>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</si>
  <si>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</si>
  <si>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</si>
  <si>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</si>
  <si>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</si>
  <si>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</si>
  <si>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</si>
  <si>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</si>
  <si>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</si>
  <si>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</si>
  <si>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</si>
  <si>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</si>
  <si>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</si>
  <si>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</si>
  <si>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</si>
  <si>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</si>
  <si>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</si>
  <si>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</si>
  <si>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</si>
  <si>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</si>
  <si>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</si>
  <si>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</si>
  <si>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</si>
  <si>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</si>
  <si>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</si>
  <si>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</si>
  <si>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</si>
  <si>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</si>
  <si>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</si>
  <si>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</si>
  <si>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</si>
  <si>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</si>
  <si>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</si>
  <si>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</si>
  <si>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</si>
  <si>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</si>
  <si>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</si>
  <si>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</si>
  <si>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</si>
  <si>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</si>
  <si>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</si>
  <si>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</si>
  <si>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</si>
  <si>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</si>
  <si>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</si>
  <si>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</si>
  <si>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</si>
  <si>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</si>
  <si>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</si>
  <si>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</si>
  <si>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</si>
  <si>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</si>
  <si>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</si>
  <si>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</si>
  <si>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</si>
  <si>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</si>
  <si>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</si>
  <si>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</si>
  <si>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</si>
  <si>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</si>
  <si>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</si>
  <si>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</si>
  <si>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</si>
  <si>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</si>
  <si>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</si>
  <si>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</si>
  <si>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</si>
  <si>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</si>
  <si>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</si>
  <si>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</si>
  <si>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</si>
  <si>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</si>
  <si>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</si>
  <si>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</si>
  <si>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</si>
  <si>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</si>
  <si>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</si>
  <si>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</si>
  <si>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</si>
  <si>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</si>
  <si>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</si>
  <si>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</si>
  <si>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</si>
  <si>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</si>
  <si>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</si>
  <si>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</si>
  <si>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</si>
  <si>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</si>
  <si>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</si>
  <si>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</si>
  <si>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</si>
  <si>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</si>
  <si>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</si>
  <si>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</si>
  <si>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</si>
  <si>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</si>
  <si>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</si>
  <si>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</si>
  <si>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</si>
  <si>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</si>
  <si>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</si>
  <si>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</si>
  <si>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</si>
  <si>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</si>
  <si>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</si>
  <si>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</si>
  <si>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</si>
  <si>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</si>
  <si>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</si>
  <si>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</si>
  <si>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</si>
  <si>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</si>
  <si>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</si>
  <si>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</si>
  <si>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</si>
  <si>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</si>
  <si>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</si>
  <si>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</si>
  <si>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</si>
  <si>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</si>
  <si>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</si>
  <si>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</si>
  <si>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</si>
  <si>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</si>
  <si>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</si>
  <si>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</si>
  <si>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</si>
  <si>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</si>
  <si>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</si>
  <si>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</si>
  <si>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</si>
  <si>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</si>
  <si>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</si>
  <si>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</si>
  <si>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</si>
  <si>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</si>
  <si>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</si>
  <si>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</si>
  <si>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</si>
  <si>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</si>
  <si>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</si>
  <si>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</si>
  <si>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</si>
  <si>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</si>
  <si>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</si>
  <si>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</si>
  <si>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</si>
  <si>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</si>
  <si>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</si>
  <si>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</si>
  <si>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</si>
  <si>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</si>
  <si>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</si>
  <si>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</si>
  <si>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</si>
  <si>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</si>
  <si>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</si>
  <si>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</si>
  <si>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</si>
  <si>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</si>
  <si>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</si>
  <si>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</si>
  <si>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</si>
  <si>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</si>
  <si>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</si>
  <si>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</si>
  <si>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</si>
  <si>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</si>
  <si>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</si>
  <si>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</si>
  <si>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</si>
  <si>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</si>
  <si>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</si>
  <si>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</si>
  <si>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</si>
  <si>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</si>
  <si>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</si>
  <si>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</si>
  <si>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</si>
  <si>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</si>
  <si>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</si>
  <si>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</si>
  <si>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</si>
  <si>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</si>
  <si>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</si>
  <si>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</si>
  <si>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</si>
  <si>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</si>
  <si>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</si>
  <si>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</si>
  <si>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</si>
  <si>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</si>
  <si>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</si>
  <si>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</si>
  <si>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</si>
  <si>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</si>
  <si>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</si>
  <si>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</si>
  <si>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</si>
  <si>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</si>
  <si>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</si>
  <si>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</si>
  <si>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</si>
  <si>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</si>
  <si>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</si>
  <si>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</si>
  <si>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</si>
  <si>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</si>
  <si>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</si>
  <si>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</si>
  <si>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</si>
  <si>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</si>
  <si>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</si>
  <si>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</si>
  <si>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</si>
  <si>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</si>
  <si>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</si>
  <si>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</si>
  <si>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</si>
  <si>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</si>
  <si>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</si>
  <si>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</si>
  <si>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</si>
  <si>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</si>
  <si>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</si>
  <si>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</si>
  <si>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</si>
  <si>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</si>
  <si>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</si>
  <si>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</si>
  <si>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</si>
  <si>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</si>
  <si>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</si>
  <si>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</si>
  <si>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</si>
  <si>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</si>
  <si>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</si>
  <si>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</si>
  <si>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</si>
  <si>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</si>
  <si>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</si>
  <si>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</si>
  <si>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</si>
  <si>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</si>
  <si>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</si>
  <si>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</si>
  <si>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</si>
  <si>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</si>
  <si>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</si>
  <si>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</si>
  <si>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</si>
  <si>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</si>
  <si>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</si>
  <si>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</si>
  <si>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</si>
  <si>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</si>
  <si>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</si>
  <si>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</si>
  <si>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</si>
  <si>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</si>
  <si>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</si>
  <si>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</si>
  <si>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</si>
  <si>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</si>
  <si>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</si>
  <si>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</si>
  <si>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</si>
  <si>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</si>
  <si>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</si>
  <si>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</si>
  <si>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</si>
  <si>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</si>
  <si>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</si>
  <si>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</si>
  <si>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</si>
  <si>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</si>
  <si>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</si>
  <si>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</si>
  <si>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</si>
  <si>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</si>
  <si>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</si>
  <si>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</si>
  <si>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</si>
  <si>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</si>
  <si>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</si>
  <si>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</si>
  <si>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</si>
  <si>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</si>
  <si>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</si>
  <si>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</si>
  <si>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</si>
  <si>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</si>
  <si>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</si>
  <si>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</si>
  <si>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</si>
  <si>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</si>
  <si>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</si>
  <si>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</si>
  <si>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</si>
  <si>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</si>
  <si>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</si>
  <si>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</si>
  <si>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</si>
  <si>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</si>
  <si>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</si>
  <si>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</si>
  <si>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</si>
  <si>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</si>
  <si>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</si>
  <si>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</si>
  <si>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</si>
  <si>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</si>
  <si>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</si>
  <si>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</si>
  <si>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</si>
  <si>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</si>
  <si>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</si>
  <si>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</si>
  <si>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</si>
  <si>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</si>
  <si>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</si>
  <si>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</si>
  <si>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</si>
  <si>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</si>
  <si>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</si>
  <si>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</si>
  <si>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</si>
  <si>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</si>
  <si>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</si>
  <si>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</si>
  <si>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</si>
  <si>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</si>
  <si>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</si>
  <si>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</si>
  <si>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</si>
  <si>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</si>
  <si>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</si>
  <si>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</si>
  <si>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</si>
  <si>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</si>
  <si>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</si>
  <si>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</si>
  <si>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</si>
  <si>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</si>
  <si>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</si>
  <si>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</si>
  <si>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</si>
  <si>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</si>
  <si>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</si>
  <si>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</si>
  <si>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</si>
  <si>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</si>
  <si>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</si>
  <si>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</si>
  <si>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</si>
  <si>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</si>
  <si>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</si>
  <si>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</si>
  <si>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</si>
  <si>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</si>
  <si>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</si>
  <si>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</si>
  <si>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</si>
  <si>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</si>
  <si>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</si>
  <si>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</si>
  <si>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</si>
  <si>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</si>
  <si>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</si>
  <si>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</si>
  <si>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</si>
  <si>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</si>
  <si>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</si>
  <si>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</si>
  <si>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</si>
  <si>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</si>
  <si>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</si>
  <si>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</si>
  <si>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</si>
  <si>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</si>
  <si>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</si>
  <si>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</si>
  <si>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</si>
  <si>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</si>
  <si>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</si>
  <si>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</si>
  <si>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</si>
  <si>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</si>
  <si>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</si>
  <si>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</si>
  <si>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</si>
  <si>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</si>
  <si>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</si>
  <si>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</si>
  <si>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</si>
  <si>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</si>
  <si>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</si>
  <si>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</si>
  <si>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</si>
  <si>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</si>
  <si>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</si>
  <si>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</si>
  <si>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</si>
  <si>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</si>
  <si>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</si>
  <si>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</si>
  <si>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</si>
  <si>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</si>
  <si>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</si>
  <si>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</si>
  <si>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</si>
  <si>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</si>
  <si>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</si>
  <si>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</si>
  <si>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</si>
  <si>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</si>
  <si>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</si>
  <si>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</si>
  <si>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</si>
  <si>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</si>
  <si>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</si>
  <si>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</si>
  <si>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</si>
  <si>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</si>
  <si>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</si>
  <si>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</si>
  <si>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</si>
  <si>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</si>
  <si>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</si>
  <si>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</si>
  <si>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</si>
  <si>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</si>
  <si>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</si>
  <si>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</si>
  <si>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</si>
  <si>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</si>
  <si>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</si>
  <si>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</si>
  <si>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</si>
  <si>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</si>
  <si>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</si>
  <si>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</si>
  <si>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</si>
  <si>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</si>
  <si>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</si>
  <si>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</si>
  <si>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</si>
  <si>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</si>
  <si>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</si>
  <si>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</si>
  <si>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</si>
  <si>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</si>
  <si>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</si>
  <si>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</si>
  <si>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</si>
  <si>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</si>
  <si>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</si>
  <si>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</si>
  <si>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</si>
  <si>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</si>
  <si>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</si>
  <si>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</si>
  <si>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</si>
  <si>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</si>
  <si>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</si>
  <si>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</si>
  <si>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</si>
  <si>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</si>
  <si>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</si>
  <si>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</si>
  <si>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</si>
  <si>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</si>
  <si>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</si>
  <si>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</si>
  <si>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</si>
  <si>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</si>
  <si>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</si>
  <si>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</si>
  <si>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</si>
  <si>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</si>
  <si>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</si>
  <si>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</si>
  <si>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</si>
  <si>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</si>
  <si>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</si>
  <si>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</si>
  <si>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</si>
  <si>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</si>
  <si>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</si>
  <si>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</si>
  <si>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</si>
  <si>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</si>
  <si>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</si>
  <si>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</si>
  <si>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</si>
  <si>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</si>
  <si>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</si>
  <si>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</si>
  <si>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</si>
  <si>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</si>
  <si>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</si>
  <si>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</si>
  <si>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</si>
  <si>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</si>
  <si>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</si>
  <si>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</si>
  <si>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</si>
  <si>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</si>
  <si>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</si>
  <si>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</si>
  <si>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</si>
  <si>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</si>
  <si>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</si>
  <si>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</si>
  <si>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</si>
  <si>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</si>
  <si>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</si>
  <si>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</si>
  <si>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</si>
  <si>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</si>
  <si>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</si>
  <si>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</si>
  <si>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</si>
  <si>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</si>
  <si>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</si>
  <si>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</si>
  <si>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</si>
  <si>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</si>
  <si>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</si>
  <si>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</si>
  <si>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</si>
  <si>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</si>
  <si>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</si>
  <si>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</si>
  <si>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</si>
  <si>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</si>
  <si>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</si>
  <si>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</si>
  <si>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</si>
  <si>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</si>
  <si>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</si>
  <si>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</si>
  <si>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</si>
  <si>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</si>
  <si>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</si>
  <si>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</si>
  <si>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</si>
  <si>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</si>
  <si>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</si>
  <si>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</si>
  <si>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</si>
  <si>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</si>
  <si>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</si>
  <si>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</si>
  <si>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</si>
  <si>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</si>
  <si>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</si>
  <si>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</si>
  <si>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</si>
  <si>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</si>
  <si>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</si>
  <si>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</si>
  <si>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</si>
  <si>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</si>
  <si>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</si>
  <si>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</si>
  <si>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</si>
  <si>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</si>
  <si>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</si>
  <si>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</si>
  <si>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</si>
  <si>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</si>
  <si>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</si>
  <si>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</si>
  <si>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</si>
  <si>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</si>
  <si>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</si>
  <si>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</si>
  <si>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</si>
  <si>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</si>
  <si>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</si>
  <si>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</si>
  <si>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</si>
  <si>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</si>
  <si>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</si>
  <si>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</si>
  <si>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</si>
  <si>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</si>
  <si>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</si>
  <si>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</si>
  <si>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</si>
  <si>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</si>
  <si>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</si>
  <si>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</si>
  <si>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</si>
  <si>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</si>
  <si>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</si>
  <si>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</si>
  <si>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</si>
  <si>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</si>
  <si>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</si>
  <si>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</si>
  <si>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</si>
  <si>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</si>
  <si>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</si>
  <si>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</si>
  <si>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</si>
  <si>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</si>
  <si>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</si>
  <si>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</si>
  <si>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</si>
  <si>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</si>
  <si>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</si>
  <si>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</si>
  <si>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</si>
  <si>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</si>
  <si>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</si>
  <si>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</si>
  <si>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</si>
  <si>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</si>
  <si>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</si>
  <si>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</si>
  <si>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</si>
  <si>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</si>
  <si>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</si>
  <si>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</si>
  <si>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</si>
  <si>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</si>
  <si>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</si>
  <si>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</si>
  <si>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</si>
  <si>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</si>
  <si>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</si>
  <si>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</si>
  <si>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</si>
  <si>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</si>
  <si>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</si>
  <si>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</si>
  <si>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</si>
  <si>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</si>
  <si>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</si>
  <si>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</si>
  <si>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</si>
  <si>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</si>
  <si>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</si>
  <si>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</si>
  <si>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</si>
  <si>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</si>
  <si>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</si>
  <si>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</si>
  <si>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</si>
  <si>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</si>
  <si>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</si>
  <si>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</si>
  <si>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</si>
  <si>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</si>
  <si>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</si>
  <si>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</si>
  <si>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</si>
  <si>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</si>
  <si>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</si>
  <si>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</si>
  <si>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</si>
  <si>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</si>
  <si>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</si>
  <si>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</si>
  <si>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</si>
  <si>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</si>
  <si>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</si>
  <si>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</si>
  <si>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</si>
  <si>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</si>
  <si>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</si>
  <si>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</si>
  <si>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</si>
  <si>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</si>
  <si>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</si>
  <si>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</si>
  <si>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</si>
  <si>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</si>
  <si>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</si>
  <si>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</si>
  <si>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</si>
  <si>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</si>
  <si>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</si>
  <si>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</si>
  <si>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</si>
  <si>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</si>
  <si>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</si>
  <si>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</si>
  <si>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</si>
  <si>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</si>
  <si>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</si>
  <si>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</si>
  <si>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</si>
  <si>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</si>
  <si>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</si>
  <si>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</si>
  <si>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</si>
  <si>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</si>
  <si>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</si>
  <si>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</si>
  <si>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</si>
  <si>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</si>
  <si>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</si>
  <si>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</si>
  <si>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</si>
  <si>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</si>
  <si>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</si>
  <si>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</si>
  <si>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</si>
  <si>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</si>
  <si>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</si>
  <si>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</si>
  <si>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</si>
  <si>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</si>
  <si>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</si>
  <si>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</si>
  <si>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</si>
  <si>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</si>
  <si>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</si>
  <si>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</si>
  <si>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</si>
  <si>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</si>
  <si>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</si>
  <si>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</si>
  <si>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</si>
  <si>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</si>
  <si>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</si>
  <si>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</si>
  <si>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</si>
  <si>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</si>
  <si>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</si>
  <si>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</si>
  <si>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</si>
  <si>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</si>
  <si>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</si>
  <si>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</si>
  <si>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</si>
  <si>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</si>
  <si>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</si>
  <si>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</si>
  <si>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</si>
  <si>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</si>
  <si>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</si>
  <si>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</si>
  <si>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</si>
  <si>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</si>
  <si>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</si>
  <si>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</si>
  <si>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</si>
  <si>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</si>
  <si>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</si>
  <si>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</si>
  <si>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</si>
  <si>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</si>
  <si>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</si>
  <si>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</si>
  <si>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</si>
  <si>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</si>
  <si>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</si>
  <si>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</si>
  <si>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</si>
  <si>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</si>
  <si>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</si>
  <si>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</si>
  <si>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</si>
  <si>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</si>
  <si>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</si>
  <si>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</si>
  <si>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</si>
  <si>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</si>
  <si>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</si>
  <si>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</si>
  <si>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</si>
  <si>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</si>
  <si>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</si>
  <si>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</si>
  <si>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</si>
  <si>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</si>
  <si>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</si>
  <si>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</si>
  <si>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</si>
  <si>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</si>
  <si>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</si>
  <si>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</si>
  <si>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</si>
  <si>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</si>
  <si>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</si>
  <si>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</si>
  <si>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</si>
  <si>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</si>
  <si>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</si>
  <si>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</si>
  <si>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</si>
  <si>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</si>
  <si>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</si>
  <si>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</si>
  <si>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</si>
  <si>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</si>
  <si>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</si>
  <si>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</si>
  <si>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</si>
  <si>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</si>
  <si>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</si>
  <si>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</si>
  <si>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</si>
  <si>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</si>
  <si>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</si>
  <si>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</si>
  <si>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</si>
  <si>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</si>
  <si>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</si>
  <si>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</si>
  <si>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</si>
  <si>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</si>
  <si>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</si>
  <si>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</si>
  <si>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</si>
  <si>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</si>
  <si>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</si>
  <si>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</si>
  <si>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</si>
  <si>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</si>
  <si>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</si>
  <si>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</si>
  <si>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</si>
  <si>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</si>
  <si>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</si>
  <si>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</si>
  <si>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</si>
  <si>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</si>
  <si>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</si>
  <si>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</si>
  <si>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</si>
  <si>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</si>
  <si>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</si>
  <si>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</si>
  <si>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</si>
  <si>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</si>
  <si>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</si>
  <si>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</si>
  <si>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</si>
  <si>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</si>
  <si>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</si>
  <si>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</si>
  <si>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</si>
  <si>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</si>
  <si>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</si>
  <si>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</si>
  <si>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</si>
  <si>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</si>
  <si>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</si>
  <si>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</si>
  <si>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</si>
  <si>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</si>
  <si>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</si>
  <si>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</si>
  <si>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</si>
  <si>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</si>
  <si>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</si>
  <si>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</si>
  <si>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</si>
  <si>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</si>
  <si>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</si>
  <si>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</si>
  <si>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</si>
  <si>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</si>
  <si>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</si>
  <si>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</si>
  <si>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</si>
  <si>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</si>
  <si>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</si>
  <si>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</si>
  <si>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</si>
  <si>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</si>
  <si>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</si>
  <si>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</si>
  <si>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</si>
  <si>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</si>
  <si>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</si>
  <si>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</si>
  <si>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</si>
  <si>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</si>
  <si>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</si>
  <si>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</si>
  <si>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</si>
  <si>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</si>
  <si>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</si>
  <si>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</si>
  <si>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</si>
  <si>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</si>
  <si>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</si>
  <si>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</si>
  <si>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</si>
  <si>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</si>
  <si>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</si>
  <si>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</si>
  <si>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</si>
  <si>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</si>
  <si>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</si>
  <si>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</si>
  <si>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</si>
  <si>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</si>
  <si>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</si>
  <si>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</si>
  <si>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</si>
  <si>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</si>
  <si>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</si>
  <si>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</si>
  <si>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</si>
  <si>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</si>
  <si>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</si>
  <si>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</si>
  <si>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</si>
  <si>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</si>
  <si>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</si>
  <si>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</si>
  <si>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</si>
  <si>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</si>
  <si>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</si>
  <si>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</si>
  <si>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</si>
  <si>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</si>
  <si>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</si>
  <si>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</si>
  <si>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</si>
  <si>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</si>
  <si>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</si>
  <si>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</si>
  <si>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</si>
  <si>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</si>
  <si>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</si>
  <si>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</si>
  <si>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</si>
  <si>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</si>
  <si>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</si>
  <si>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</si>
  <si>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</si>
  <si>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</si>
  <si>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</si>
  <si>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</si>
  <si>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</si>
  <si>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</si>
  <si>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</si>
  <si>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</si>
  <si>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</si>
  <si>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</si>
  <si>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</si>
  <si>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</si>
  <si>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</si>
  <si>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</si>
  <si>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</si>
  <si>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</si>
  <si>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</si>
  <si>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</si>
  <si>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</si>
  <si>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</si>
  <si>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</si>
  <si>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</si>
  <si>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</si>
  <si>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</si>
  <si>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</si>
  <si>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</si>
  <si>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</si>
  <si>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</si>
  <si>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</si>
  <si>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</si>
  <si>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</si>
  <si>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</si>
  <si>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</si>
  <si>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</si>
  <si>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</si>
  <si>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</si>
  <si>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</si>
  <si>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</si>
  <si>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</si>
  <si>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</si>
  <si>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</si>
  <si>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</si>
  <si>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</si>
  <si>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</si>
  <si>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</si>
  <si>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</si>
  <si>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</si>
  <si>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</si>
  <si>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</si>
  <si>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</si>
  <si>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</si>
  <si>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</si>
  <si>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</si>
  <si>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</si>
  <si>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</si>
  <si>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</si>
  <si>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</si>
  <si>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</si>
  <si>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</si>
  <si>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</si>
  <si>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</si>
  <si>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</si>
  <si>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</si>
  <si>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</si>
  <si>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</si>
  <si>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</si>
  <si>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</si>
  <si>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</si>
  <si>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</si>
  <si>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</si>
  <si>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</si>
  <si>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</si>
  <si>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</si>
  <si>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</si>
  <si>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</si>
  <si>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</si>
  <si>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</si>
  <si>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</si>
  <si>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</si>
  <si>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</si>
  <si>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</si>
  <si>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</si>
  <si>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</si>
  <si>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</si>
  <si>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</si>
  <si>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</si>
  <si>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</si>
  <si>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</si>
  <si>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</si>
  <si>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</si>
  <si>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</si>
  <si>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</si>
  <si>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</si>
  <si>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</si>
  <si>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</si>
  <si>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</si>
  <si>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</si>
  <si>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</si>
  <si>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</si>
  <si>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</si>
  <si>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</si>
  <si>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</si>
  <si>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</si>
  <si>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</si>
  <si>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</si>
  <si>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</si>
  <si>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</si>
  <si>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</si>
  <si>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</si>
  <si>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</si>
  <si>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</si>
  <si>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</si>
  <si>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</si>
  <si>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</si>
  <si>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</si>
  <si>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</si>
  <si>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</si>
  <si>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</si>
  <si>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</si>
  <si>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</si>
  <si>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</si>
  <si>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</si>
  <si>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</si>
  <si>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</si>
  <si>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</si>
  <si>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</si>
  <si>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</si>
  <si>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</si>
  <si>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</si>
  <si>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</si>
  <si>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</si>
  <si>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</si>
  <si>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</si>
  <si>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</si>
  <si>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</si>
  <si>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</si>
  <si>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</si>
  <si>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</si>
  <si>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</si>
  <si>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</si>
  <si>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</si>
  <si>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</si>
  <si>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</si>
  <si>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</si>
  <si>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</si>
  <si>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</si>
  <si>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</si>
  <si>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</si>
  <si>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</si>
  <si>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</si>
  <si>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</si>
  <si>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</si>
  <si>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</si>
  <si>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</si>
  <si>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</si>
  <si>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</si>
  <si>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</si>
  <si>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</si>
  <si>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</si>
  <si>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</si>
  <si>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</si>
  <si>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</si>
  <si>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</si>
  <si>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</si>
  <si>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</si>
  <si>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</si>
  <si>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</si>
  <si>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</si>
  <si>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</si>
  <si>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</si>
  <si>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</si>
  <si>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</si>
  <si>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</si>
  <si>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</si>
  <si>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</si>
  <si>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</si>
  <si>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</si>
  <si>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</si>
  <si>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</si>
  <si>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</si>
  <si>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</si>
  <si>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</si>
  <si>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</si>
  <si>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</si>
  <si>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</si>
  <si>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</si>
  <si>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</si>
  <si>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</si>
  <si>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</si>
  <si>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</si>
  <si>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</si>
  <si>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</si>
  <si>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</si>
  <si>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</si>
  <si>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</si>
  <si>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</si>
  <si>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</si>
  <si>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</si>
  <si>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</si>
  <si>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</si>
  <si>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</si>
  <si>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</si>
  <si>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</si>
  <si>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</si>
  <si>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</si>
  <si>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</si>
  <si>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</si>
  <si>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</si>
  <si>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</si>
  <si>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</si>
  <si>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</si>
  <si>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</si>
  <si>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</si>
  <si>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</si>
  <si>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</si>
  <si>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</si>
  <si>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</si>
  <si>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</si>
  <si>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</si>
  <si>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</si>
  <si>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</si>
  <si>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</si>
  <si>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</si>
  <si>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</si>
  <si>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</si>
  <si>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</si>
  <si>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</si>
  <si>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</si>
  <si>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</si>
  <si>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</si>
  <si>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</si>
  <si>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</si>
  <si>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</si>
  <si>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</si>
  <si>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</si>
  <si>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</si>
  <si>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</si>
  <si>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</si>
  <si>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</si>
  <si>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</si>
  <si>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</si>
  <si>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</si>
  <si>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</si>
  <si>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</si>
  <si>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</si>
  <si>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</si>
  <si>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</si>
  <si>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</si>
  <si>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</si>
  <si>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</si>
  <si>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</si>
  <si>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</si>
  <si>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</si>
  <si>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</si>
  <si>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</si>
  <si>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</si>
  <si>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</si>
  <si>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</si>
  <si>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</si>
  <si>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</si>
  <si>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</si>
  <si>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</si>
  <si>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</si>
  <si>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</si>
  <si>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</si>
  <si>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</si>
  <si>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</si>
  <si>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</si>
  <si>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</si>
  <si>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</si>
  <si>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</si>
  <si>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</si>
  <si>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</si>
  <si>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</si>
  <si>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</si>
  <si>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</si>
  <si>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</si>
  <si>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</si>
  <si>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</si>
  <si>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</si>
  <si>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</si>
  <si>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</si>
  <si>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</si>
  <si>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</si>
  <si>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</si>
  <si>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</si>
  <si>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</si>
  <si>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</si>
  <si>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</si>
  <si>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</si>
  <si>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</si>
  <si>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</si>
  <si>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</si>
  <si>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</si>
  <si>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</si>
  <si>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</si>
  <si>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</si>
  <si>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</si>
  <si>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</si>
  <si>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</si>
  <si>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</si>
  <si>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</si>
  <si>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</si>
  <si>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</si>
  <si>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</si>
  <si>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</si>
  <si>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</si>
  <si>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</si>
  <si>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</si>
  <si>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</si>
  <si>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</si>
  <si>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</si>
  <si>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</si>
  <si>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</si>
  <si>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</si>
  <si>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</si>
  <si>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</si>
  <si>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</si>
  <si>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</si>
  <si>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</si>
  <si>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</si>
  <si>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</si>
  <si>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</si>
  <si>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</si>
  <si>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</si>
  <si>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</si>
  <si>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</si>
  <si>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</si>
  <si>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</si>
  <si>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</si>
  <si>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</si>
  <si>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</si>
  <si>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</si>
  <si>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</si>
  <si>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</si>
  <si>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</si>
  <si>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</si>
  <si>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</si>
  <si>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</si>
  <si>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</si>
  <si>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</si>
  <si>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</si>
  <si>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</si>
  <si>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</si>
  <si>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</si>
  <si>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</si>
  <si>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</si>
  <si>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</si>
  <si>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</si>
  <si>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</si>
  <si>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</si>
  <si>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</si>
  <si>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</si>
  <si>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</si>
  <si>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</si>
  <si>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</si>
  <si>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</si>
  <si>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</si>
  <si>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</si>
  <si>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</si>
  <si>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</si>
  <si>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</si>
  <si>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</si>
  <si>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</si>
  <si>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</si>
  <si>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</si>
  <si>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</si>
  <si>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</si>
  <si>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</si>
  <si>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</si>
  <si>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</si>
  <si>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</si>
  <si>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</si>
  <si>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</si>
  <si>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</si>
  <si>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</si>
  <si>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</si>
  <si>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</si>
  <si>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</si>
  <si>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</si>
  <si>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</si>
  <si>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</si>
  <si>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</si>
  <si>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</si>
  <si>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</si>
  <si>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</si>
  <si>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</si>
  <si>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</si>
  <si>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</si>
  <si>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</si>
  <si>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</si>
  <si>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</si>
  <si>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</si>
  <si>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</si>
  <si>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</si>
  <si>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</si>
  <si>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</si>
  <si>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</si>
  <si>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</si>
  <si>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</si>
  <si>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</si>
  <si>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</si>
  <si>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</si>
  <si>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</si>
  <si>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</si>
  <si>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</si>
  <si>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</si>
  <si>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</si>
  <si>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</si>
  <si>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</si>
  <si>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</si>
  <si>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</si>
  <si>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</si>
  <si>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</si>
  <si>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</si>
  <si>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</si>
  <si>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</si>
  <si>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</si>
  <si>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</si>
  <si>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</si>
  <si>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</si>
  <si>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</si>
  <si>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</si>
  <si>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</si>
  <si>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</si>
  <si>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</si>
  <si>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</si>
  <si>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</si>
  <si>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</si>
  <si>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</si>
  <si>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</si>
  <si>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</si>
  <si>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</si>
  <si>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</si>
  <si>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</si>
  <si>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</si>
  <si>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</si>
  <si>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</si>
  <si>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</si>
  <si>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</si>
  <si>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</si>
  <si>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</si>
  <si>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</si>
  <si>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</si>
  <si>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</si>
  <si>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</si>
  <si>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</si>
  <si>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</si>
  <si>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</si>
  <si>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</si>
  <si>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</si>
  <si>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</si>
  <si>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</si>
  <si>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</si>
  <si>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</si>
  <si>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</si>
  <si>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</si>
  <si>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</si>
  <si>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</si>
  <si>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</si>
  <si>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</si>
  <si>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</si>
  <si>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</si>
  <si>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</si>
  <si>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</si>
  <si>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</si>
  <si>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</si>
  <si>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</si>
  <si>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</si>
  <si>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</si>
  <si>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</si>
  <si>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</si>
  <si>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</si>
  <si>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</si>
  <si>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</si>
  <si>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</si>
  <si>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</si>
  <si>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</si>
  <si>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</si>
  <si>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</si>
  <si>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</si>
  <si>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</si>
  <si>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</si>
  <si>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</si>
  <si>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</si>
  <si>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</si>
  <si>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</si>
  <si>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</si>
  <si>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</si>
  <si>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</si>
  <si>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</si>
  <si>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</si>
  <si>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</si>
  <si>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</si>
  <si>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</si>
  <si>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</si>
  <si>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</si>
  <si>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</si>
  <si>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</si>
  <si>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</si>
  <si>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</si>
  <si>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</si>
  <si>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</si>
  <si>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</si>
  <si>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</si>
  <si>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</si>
  <si>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</si>
  <si>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</si>
  <si>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</si>
  <si>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</si>
  <si>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</si>
  <si>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</si>
  <si>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</si>
  <si>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</si>
  <si>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</si>
  <si>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</si>
  <si>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</si>
  <si>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</si>
  <si>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</si>
  <si>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</si>
  <si>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</si>
  <si>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</si>
  <si>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</si>
  <si>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</si>
  <si>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</si>
  <si>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</si>
  <si>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</si>
  <si>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</si>
  <si>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</si>
  <si>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</si>
  <si>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</si>
  <si>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</si>
  <si>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</si>
  <si>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</si>
  <si>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</si>
  <si>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</si>
  <si>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</si>
  <si>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</si>
  <si>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</si>
  <si>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</si>
  <si>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</si>
  <si>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</si>
  <si>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</si>
  <si>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</si>
  <si>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</si>
  <si>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</si>
  <si>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</si>
  <si>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</si>
  <si>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</si>
  <si>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</si>
  <si>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</si>
  <si>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</si>
  <si>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</si>
  <si>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</si>
  <si>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</si>
  <si>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</si>
  <si>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</si>
  <si>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</si>
  <si>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</si>
  <si>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</si>
  <si>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</si>
  <si>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</si>
  <si>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</si>
  <si>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</si>
  <si>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</si>
  <si>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</si>
  <si>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</si>
  <si>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</si>
  <si>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</si>
  <si>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</si>
  <si>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</si>
  <si>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</si>
  <si>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</si>
  <si>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</si>
  <si>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</si>
  <si>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</si>
  <si>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</si>
  <si>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</si>
  <si>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</si>
  <si>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</si>
  <si>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</si>
  <si>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</si>
  <si>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</si>
  <si>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</si>
  <si>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</si>
  <si>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</si>
  <si>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</si>
  <si>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</si>
  <si>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</si>
  <si>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</si>
  <si>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</si>
  <si>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</si>
  <si>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</si>
  <si>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</si>
  <si>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</si>
  <si>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</si>
  <si>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</si>
  <si>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</si>
  <si>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</si>
  <si>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</si>
  <si>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</si>
  <si>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</si>
  <si>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</si>
  <si>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</si>
  <si>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</si>
  <si>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</si>
  <si>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</si>
  <si>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</si>
  <si>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</si>
  <si>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</si>
  <si>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</si>
  <si>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</si>
  <si>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</si>
  <si>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</si>
  <si>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</si>
  <si>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</si>
  <si>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</si>
  <si>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</si>
  <si>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</si>
  <si>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</si>
  <si>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</si>
  <si>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</si>
  <si>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</si>
  <si>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</si>
  <si>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</si>
  <si>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</si>
  <si>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</si>
  <si>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</si>
  <si>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</si>
  <si>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</si>
  <si>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</si>
  <si>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</si>
  <si>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</si>
  <si>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</si>
  <si>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</si>
  <si>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</si>
  <si>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</si>
  <si>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</si>
  <si>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</si>
  <si>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</si>
  <si>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</si>
  <si>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</si>
  <si>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</si>
  <si>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</si>
  <si>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</si>
  <si>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</si>
  <si>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</si>
  <si>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</si>
  <si>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</si>
  <si>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</si>
  <si>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</si>
  <si>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</si>
  <si>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</si>
  <si>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</si>
  <si>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</si>
  <si>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</si>
  <si>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</si>
  <si>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</si>
  <si>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</si>
  <si>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</si>
  <si>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</si>
  <si>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</si>
  <si>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</si>
  <si>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</si>
  <si>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</si>
  <si>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</si>
  <si>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</si>
  <si>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</si>
  <si>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</si>
  <si>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</si>
  <si>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</si>
  <si>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</si>
  <si>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</si>
  <si>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</si>
  <si>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</si>
  <si>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</si>
  <si>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</si>
  <si>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</si>
  <si>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</si>
  <si>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</si>
  <si>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</si>
  <si>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</si>
  <si>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</si>
  <si>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</si>
  <si>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</si>
  <si>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</si>
  <si>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</si>
  <si>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</si>
  <si>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</si>
  <si>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</si>
  <si>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</si>
  <si>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</si>
  <si>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</si>
  <si>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</si>
  <si>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</si>
  <si>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</si>
  <si>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</si>
  <si>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</si>
  <si>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</si>
  <si>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</si>
  <si>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</si>
  <si>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</si>
  <si>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</si>
  <si>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</si>
  <si>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</si>
  <si>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</si>
  <si>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</si>
  <si>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</si>
  <si>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</si>
  <si>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</si>
  <si>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</si>
  <si>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</si>
  <si>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</si>
  <si>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</si>
  <si>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</si>
  <si>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</si>
  <si>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</si>
  <si>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</si>
  <si>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</si>
  <si>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</si>
  <si>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</si>
  <si>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</si>
  <si>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</si>
  <si>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</si>
  <si>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</si>
  <si>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</si>
  <si>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</si>
  <si>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</si>
  <si>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</si>
  <si>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</si>
  <si>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</si>
  <si>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</si>
  <si>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</si>
  <si>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</si>
  <si>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</si>
  <si>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</si>
  <si>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</si>
  <si>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</si>
  <si>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</si>
  <si>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</si>
  <si>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</si>
  <si>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</si>
  <si>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</si>
  <si>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</si>
  <si>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</si>
  <si>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</si>
  <si>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</si>
  <si>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</si>
  <si>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</si>
  <si>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</si>
  <si>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</si>
  <si>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</si>
  <si>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</si>
  <si>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</si>
  <si>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</si>
  <si>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</si>
  <si>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</si>
  <si>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</si>
  <si>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</si>
  <si>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</si>
  <si>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</si>
  <si>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</si>
  <si>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</si>
  <si>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</si>
  <si>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</si>
  <si>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</si>
  <si>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</si>
  <si>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</si>
  <si>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</si>
  <si>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</si>
  <si>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</si>
  <si>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</si>
  <si>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</si>
  <si>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</si>
  <si>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</si>
  <si>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</si>
  <si>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</si>
  <si>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</si>
  <si>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</si>
  <si>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</si>
  <si>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</si>
  <si>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</si>
  <si>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</si>
  <si>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</si>
  <si>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</si>
  <si>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</si>
  <si>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</si>
  <si>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</si>
  <si>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</si>
  <si>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</si>
  <si>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</si>
  <si>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</si>
  <si>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</si>
  <si>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</si>
  <si>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</si>
  <si>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</si>
  <si>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</si>
  <si>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</si>
  <si>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</si>
  <si>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</si>
  <si>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</si>
  <si>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</si>
  <si>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</si>
  <si>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</si>
  <si>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</si>
  <si>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</si>
  <si>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</si>
  <si>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</si>
  <si>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</si>
  <si>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</si>
  <si>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</si>
  <si>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</si>
  <si>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</si>
  <si>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</si>
  <si>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</si>
  <si>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</si>
  <si>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</si>
  <si>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</si>
  <si>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</si>
  <si>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</si>
  <si>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</si>
  <si>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</si>
  <si>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</si>
  <si>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</si>
  <si>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</si>
  <si>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</si>
  <si>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</si>
  <si>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</si>
  <si>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</si>
  <si>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</si>
  <si>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</si>
  <si>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</si>
  <si>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</si>
  <si>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</si>
  <si>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</si>
  <si>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</si>
  <si>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</si>
  <si>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</si>
  <si>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</si>
  <si>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</si>
  <si>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</si>
  <si>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</si>
  <si>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</si>
  <si>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</si>
  <si>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</si>
  <si>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</si>
  <si>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</si>
  <si>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</si>
  <si>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</si>
  <si>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</si>
  <si>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</si>
  <si>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</si>
  <si>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</si>
  <si>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</si>
  <si>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</si>
  <si>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</si>
  <si>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</si>
  <si>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</si>
  <si>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</si>
  <si>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</si>
  <si>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</si>
  <si>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</si>
  <si>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</si>
  <si>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</si>
  <si>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</si>
  <si>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</si>
  <si>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</si>
  <si>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</si>
  <si>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</si>
  <si>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</si>
  <si>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</si>
  <si>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</si>
  <si>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</si>
  <si>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</si>
  <si>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</si>
  <si>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</si>
  <si>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</si>
  <si>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</si>
  <si>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</si>
  <si>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</si>
  <si>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</si>
  <si>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</si>
  <si>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</si>
  <si>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</si>
  <si>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</si>
  <si>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</si>
  <si>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</si>
  <si>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</si>
  <si>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</si>
  <si>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</si>
  <si>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</si>
  <si>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</si>
  <si>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</si>
  <si>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</si>
  <si>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</si>
  <si>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</si>
  <si>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</si>
  <si>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</si>
  <si>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</si>
  <si>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</si>
  <si>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</si>
  <si>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</si>
  <si>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</si>
  <si>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</si>
  <si>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</si>
  <si>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</si>
  <si>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</si>
  <si>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</si>
  <si>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</si>
  <si>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</si>
  <si>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</si>
  <si>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</si>
  <si>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</si>
  <si>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</si>
  <si>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</si>
  <si>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</si>
  <si>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</si>
  <si>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</si>
  <si>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</si>
  <si>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</si>
  <si>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</si>
  <si>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</si>
  <si>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</si>
  <si>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</si>
  <si>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</si>
  <si>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</si>
  <si>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</si>
  <si>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</si>
  <si>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</si>
  <si>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</si>
  <si>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</si>
  <si>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</si>
  <si>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</si>
  <si>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</si>
  <si>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</si>
  <si>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</si>
  <si>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</si>
  <si>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</si>
  <si>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</si>
  <si>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</si>
  <si>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</si>
  <si>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</si>
  <si>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</si>
  <si>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</si>
  <si>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</si>
  <si>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</si>
  <si>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</si>
  <si>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</si>
  <si>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</si>
  <si>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</si>
  <si>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</si>
  <si>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</si>
  <si>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</si>
  <si>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</si>
  <si>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</si>
  <si>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</si>
  <si>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</si>
  <si>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</si>
  <si>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</si>
  <si>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</si>
  <si>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</si>
  <si>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</si>
  <si>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</si>
  <si>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</si>
  <si>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</si>
  <si>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</si>
  <si>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</si>
  <si>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</si>
  <si>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</si>
  <si>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</si>
  <si>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</si>
  <si>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</si>
  <si>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</si>
  <si>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</si>
  <si>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</si>
  <si>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</si>
  <si>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</si>
  <si>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</si>
  <si>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</si>
  <si>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</si>
  <si>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</si>
  <si>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</si>
  <si>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</si>
  <si>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</si>
  <si>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</si>
  <si>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</si>
  <si>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</si>
  <si>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</si>
  <si>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</si>
  <si>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</si>
  <si>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</si>
  <si>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</si>
  <si>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</si>
  <si>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</si>
  <si>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</si>
  <si>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</si>
  <si>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</si>
  <si>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</si>
  <si>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</si>
  <si>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</si>
  <si>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</si>
  <si>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</si>
  <si>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</si>
  <si>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</si>
  <si>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</si>
  <si>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</si>
  <si>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</si>
  <si>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</si>
  <si>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</si>
  <si>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</si>
  <si>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</si>
  <si>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</si>
  <si>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</si>
  <si>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</si>
  <si>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</si>
  <si>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</si>
  <si>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</si>
  <si>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</si>
  <si>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</si>
  <si>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</si>
  <si>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</si>
  <si>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</si>
  <si>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</si>
  <si>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</si>
  <si>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</si>
  <si>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</si>
  <si>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</si>
  <si>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</si>
  <si>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</si>
  <si>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</si>
  <si>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</si>
  <si>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</si>
  <si>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</si>
  <si>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</si>
  <si>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</si>
  <si>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</si>
  <si>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</si>
  <si>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</si>
  <si>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</si>
  <si>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</si>
  <si>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</si>
  <si>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</si>
  <si>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</si>
  <si>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</si>
  <si>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</si>
  <si>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</si>
  <si>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</si>
  <si>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</si>
  <si>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</si>
  <si>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</si>
  <si>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</si>
  <si>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</si>
  <si>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</si>
  <si>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</si>
  <si>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</si>
  <si>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</si>
  <si>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</si>
  <si>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</si>
  <si>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</si>
  <si>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</si>
  <si>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</si>
  <si>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</si>
  <si>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</si>
  <si>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</si>
  <si>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</si>
  <si>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</si>
  <si>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</si>
  <si>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</si>
  <si>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</si>
  <si>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</si>
  <si>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</si>
  <si>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</si>
  <si>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</si>
  <si>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</si>
  <si>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</si>
  <si>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</si>
  <si>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</si>
  <si>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</si>
  <si>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</si>
  <si>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</si>
  <si>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</si>
  <si>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</si>
  <si>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</si>
  <si>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</si>
  <si>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</si>
  <si>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</si>
  <si>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</si>
  <si>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</si>
  <si>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</si>
  <si>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</si>
  <si>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</si>
  <si>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</si>
  <si>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</si>
  <si>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</si>
  <si>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</si>
  <si>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</si>
  <si>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</si>
  <si>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</si>
  <si>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</si>
  <si>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</si>
  <si>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</si>
  <si>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</si>
  <si>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</si>
  <si>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</si>
  <si>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</si>
  <si>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</si>
  <si>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</si>
  <si>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</si>
  <si>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</si>
  <si>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</si>
  <si>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</si>
  <si>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</si>
  <si>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</si>
  <si>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</si>
  <si>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</si>
  <si>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</si>
  <si>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</si>
  <si>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</si>
  <si>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</si>
  <si>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</si>
  <si>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</si>
  <si>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</si>
  <si>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</si>
  <si>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</si>
  <si>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</si>
  <si>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</si>
  <si>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</si>
  <si>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</si>
  <si>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</si>
  <si>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</si>
  <si>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</si>
  <si>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</si>
  <si>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</si>
  <si>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</si>
  <si>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</si>
  <si>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</si>
  <si>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</si>
  <si>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</si>
  <si>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</si>
  <si>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</si>
  <si>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</si>
  <si>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</si>
  <si>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</si>
  <si>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</si>
  <si>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</si>
  <si>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</si>
  <si>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</si>
  <si>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</si>
  <si>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</si>
  <si>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</si>
  <si>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</si>
  <si>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</si>
  <si>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</si>
  <si>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</si>
  <si>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</si>
  <si>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</si>
  <si>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</si>
  <si>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</si>
  <si>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</si>
  <si>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</si>
  <si>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</si>
  <si>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</si>
  <si>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</si>
  <si>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</si>
  <si>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</si>
  <si>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</si>
  <si>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</si>
  <si>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</si>
  <si>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</si>
  <si>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</si>
  <si>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</si>
  <si>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</si>
  <si>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</si>
  <si>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</si>
  <si>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</si>
  <si>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</si>
  <si>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</si>
  <si>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</si>
  <si>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</si>
  <si>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</si>
  <si>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</si>
  <si>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</si>
  <si>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</si>
  <si>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</si>
  <si>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</si>
  <si>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</si>
  <si>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</si>
  <si>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</si>
  <si>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</si>
  <si>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</si>
  <si>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</si>
  <si>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</si>
  <si>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</si>
  <si>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</si>
  <si>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</si>
  <si>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</si>
  <si>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</si>
  <si>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</si>
  <si>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</si>
  <si>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</si>
  <si>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</si>
  <si>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</si>
  <si>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</si>
  <si>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</si>
  <si>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</si>
  <si>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</si>
  <si>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</si>
  <si>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</si>
  <si>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</si>
  <si>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</si>
  <si>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</si>
  <si>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</si>
  <si>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</si>
  <si>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</si>
  <si>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</si>
  <si>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</si>
  <si>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</si>
  <si>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</si>
  <si>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</si>
  <si>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</si>
  <si>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</si>
  <si>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</si>
  <si>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</si>
  <si>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</si>
  <si>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</si>
  <si>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</si>
  <si>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</si>
  <si>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</si>
  <si>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</si>
  <si>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</si>
  <si>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</si>
  <si>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</si>
  <si>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</si>
  <si>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</si>
  <si>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</si>
  <si>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</si>
  <si>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</si>
  <si>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</si>
  <si>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</si>
  <si>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</si>
  <si>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</si>
  <si>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</si>
  <si>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</si>
  <si>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</si>
  <si>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</si>
  <si>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</si>
  <si>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</si>
  <si>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</si>
  <si>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</si>
  <si>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</si>
  <si>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</si>
  <si>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</si>
  <si>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</si>
  <si>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</si>
  <si>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</si>
  <si>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</si>
  <si>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</si>
  <si>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</si>
  <si>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</si>
  <si>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</si>
  <si>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</si>
  <si>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</si>
  <si>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</si>
  <si>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</si>
  <si>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</si>
  <si>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</si>
  <si>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</si>
  <si>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</si>
  <si>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</si>
  <si>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</si>
  <si>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</si>
  <si>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</si>
  <si>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</si>
  <si>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</si>
  <si>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</si>
  <si>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</si>
  <si>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</si>
  <si>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</si>
  <si>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</si>
  <si>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</si>
  <si>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</si>
  <si>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</si>
  <si>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</si>
  <si>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</si>
  <si>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</si>
  <si>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</si>
  <si>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</si>
  <si>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</si>
  <si>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</si>
  <si>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</si>
  <si>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</si>
  <si>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</si>
  <si>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</si>
  <si>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</si>
  <si>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</si>
  <si>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</si>
  <si>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</si>
  <si>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</si>
  <si>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</si>
  <si>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</si>
  <si>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</si>
  <si>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</si>
  <si>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</si>
  <si>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</si>
  <si>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</si>
  <si>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</si>
  <si>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</si>
  <si>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</si>
  <si>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</si>
  <si>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</si>
  <si>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</si>
  <si>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</si>
  <si>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</si>
  <si>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</si>
  <si>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</si>
  <si>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</si>
  <si>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</si>
  <si>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</si>
  <si>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</si>
  <si>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</si>
  <si>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</si>
  <si>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</si>
  <si>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</si>
  <si>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</si>
  <si>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</si>
  <si>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</si>
  <si>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</si>
  <si>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</si>
  <si>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</si>
  <si>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</si>
  <si>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</si>
  <si>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</si>
  <si>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</si>
  <si>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</si>
  <si>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</si>
  <si>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</si>
  <si>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</si>
  <si>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</si>
  <si>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</si>
  <si>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</si>
  <si>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</si>
  <si>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</si>
  <si>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</si>
  <si>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</si>
  <si>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</si>
  <si>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</si>
  <si>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</si>
  <si>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</si>
  <si>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</si>
  <si>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</si>
  <si>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</si>
  <si>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</si>
  <si>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</si>
  <si>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</si>
  <si>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</si>
  <si>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</si>
  <si>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</si>
  <si>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</si>
  <si>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</si>
  <si>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</si>
  <si>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</si>
  <si>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</si>
  <si>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</si>
  <si>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</si>
  <si>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</si>
  <si>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</si>
  <si>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</si>
  <si>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</si>
  <si>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</si>
  <si>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</si>
  <si>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</si>
  <si>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</si>
  <si>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</si>
  <si>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</si>
  <si>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</si>
  <si>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</si>
  <si>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</si>
  <si>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</si>
  <si>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</si>
  <si>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</si>
  <si>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</si>
  <si>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</si>
  <si>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</si>
  <si>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</si>
  <si>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</si>
  <si>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</si>
  <si>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</si>
  <si>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</si>
  <si>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</si>
  <si>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</si>
  <si>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</si>
  <si>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</si>
  <si>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</si>
  <si>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</si>
  <si>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</si>
  <si>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</si>
  <si>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</si>
  <si>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</si>
  <si>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</si>
  <si>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</si>
  <si>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</si>
  <si>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</si>
  <si>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</si>
  <si>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</si>
  <si>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</si>
  <si>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</si>
  <si>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</si>
  <si>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</si>
  <si>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</si>
  <si>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</si>
  <si>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</si>
  <si>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</si>
  <si>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</si>
  <si>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</si>
  <si>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</si>
  <si>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</si>
  <si>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</si>
  <si>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</si>
  <si>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</si>
  <si>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</si>
  <si>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</si>
  <si>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</si>
  <si>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</si>
  <si>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</si>
  <si>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</si>
  <si>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</si>
  <si>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</si>
  <si>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</si>
  <si>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</si>
  <si>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</si>
  <si>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</si>
  <si>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</si>
  <si>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</si>
  <si>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</si>
  <si>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</si>
  <si>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</si>
  <si>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</si>
  <si>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</si>
  <si>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</si>
  <si>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</si>
  <si>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</si>
  <si>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</si>
  <si>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</si>
  <si>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</si>
  <si>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</si>
  <si>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</si>
  <si>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</si>
  <si>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</si>
  <si>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</si>
  <si>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</si>
  <si>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</si>
  <si>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</si>
  <si>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</si>
  <si>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</si>
  <si>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</si>
  <si>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</si>
  <si>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</si>
  <si>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</si>
  <si>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</si>
  <si>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</si>
  <si>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</si>
  <si>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</si>
  <si>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</si>
  <si>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</si>
  <si>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</si>
  <si>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</si>
  <si>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</si>
  <si>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</si>
  <si>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</si>
  <si>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</si>
  <si>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</si>
  <si>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</si>
  <si>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</si>
  <si>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</si>
  <si>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</si>
  <si>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</si>
  <si>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</si>
  <si>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</si>
  <si>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</si>
  <si>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</si>
  <si>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</si>
  <si>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</si>
  <si>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</si>
  <si>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</si>
  <si>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</si>
  <si>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</si>
  <si>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</si>
  <si>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</si>
  <si>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</si>
  <si>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</si>
  <si>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</si>
  <si>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</si>
  <si>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</si>
  <si>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</si>
  <si>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</si>
  <si>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</si>
  <si>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</si>
  <si>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</si>
  <si>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</si>
  <si>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</si>
  <si>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</si>
  <si>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</si>
  <si>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</si>
  <si>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</si>
  <si>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</si>
  <si>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</si>
  <si>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</si>
  <si>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</si>
  <si>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</si>
  <si>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</si>
  <si>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</si>
  <si>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</si>
  <si>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</si>
  <si>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</si>
  <si>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</si>
  <si>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</si>
  <si>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</si>
  <si>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</si>
  <si>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</si>
  <si>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</si>
  <si>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</si>
  <si>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</si>
  <si>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</si>
  <si>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</si>
  <si>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</si>
  <si>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</si>
  <si>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</si>
  <si>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</si>
  <si>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</si>
  <si>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</si>
  <si>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</si>
  <si>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</si>
  <si>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</si>
  <si>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</si>
  <si>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</si>
  <si>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</si>
  <si>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</si>
  <si>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</si>
  <si>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</si>
  <si>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</si>
  <si>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</si>
  <si>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</si>
  <si>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</si>
  <si>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</si>
  <si>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</si>
  <si>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</si>
  <si>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</si>
  <si>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</si>
  <si>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</si>
  <si>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</si>
  <si>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</si>
  <si>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</si>
  <si>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</si>
  <si>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</si>
  <si>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</si>
  <si>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</si>
  <si>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</si>
  <si>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</si>
  <si>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</si>
  <si>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</si>
  <si>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</si>
  <si>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</si>
  <si>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</si>
  <si>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</si>
  <si>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</si>
  <si>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</si>
  <si>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</si>
  <si>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</si>
  <si>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</si>
  <si>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</si>
  <si>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</si>
  <si>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</si>
  <si>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</si>
  <si>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</si>
  <si>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</si>
  <si>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</si>
  <si>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</si>
  <si>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</si>
  <si>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</si>
  <si>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</si>
  <si>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</si>
  <si>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</si>
  <si>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</si>
  <si>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</si>
  <si>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</si>
  <si>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</si>
  <si>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</si>
  <si>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</si>
  <si>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</si>
  <si>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</si>
  <si>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</si>
  <si>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</si>
  <si>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</si>
  <si>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</si>
  <si>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</si>
  <si>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</si>
  <si>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</si>
  <si>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</si>
  <si>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</si>
  <si>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</si>
  <si>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</si>
  <si>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</si>
  <si>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</si>
  <si>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</si>
  <si>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</si>
  <si>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</si>
  <si>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</si>
  <si>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</si>
  <si>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</si>
  <si>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</si>
  <si>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</si>
  <si>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</si>
  <si>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</si>
  <si>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</si>
  <si>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</si>
  <si>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</si>
  <si>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</si>
  <si>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</si>
  <si>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</si>
  <si>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</si>
  <si>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</si>
  <si>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</si>
  <si>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</si>
  <si>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</si>
  <si>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</si>
  <si>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</si>
  <si>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</si>
  <si>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</si>
  <si>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</si>
  <si>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</si>
  <si>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</si>
  <si>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</si>
  <si>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</si>
  <si>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</si>
  <si>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</si>
  <si>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</si>
  <si>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</si>
  <si>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</si>
  <si>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</si>
  <si>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</si>
  <si>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</si>
  <si>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</si>
  <si>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</si>
  <si>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</si>
  <si>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</si>
  <si>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</si>
  <si>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</si>
  <si>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</si>
  <si>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</si>
  <si>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</si>
  <si>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</si>
  <si>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</si>
  <si>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</si>
  <si>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</si>
  <si>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</si>
  <si>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</si>
  <si>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</si>
  <si>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</si>
  <si>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</si>
  <si>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</si>
  <si>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</si>
  <si>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</si>
  <si>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</si>
  <si>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</si>
  <si>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</si>
  <si>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</si>
  <si>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</si>
  <si>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</si>
  <si>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</si>
  <si>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</si>
  <si>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</si>
  <si>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</si>
  <si>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</si>
  <si>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</si>
  <si>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</si>
  <si>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</si>
  <si>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</si>
  <si>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</si>
  <si>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</si>
  <si>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</si>
  <si>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</si>
  <si>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</si>
  <si>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</si>
  <si>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</si>
  <si>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</si>
  <si>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</si>
  <si>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</si>
  <si>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</si>
  <si>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</si>
  <si>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</si>
  <si>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</si>
  <si>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</si>
  <si>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</si>
  <si>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</si>
  <si>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</si>
  <si>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</si>
  <si>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</si>
  <si>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</si>
  <si>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</si>
  <si>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</si>
  <si>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</si>
  <si>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</si>
  <si>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</si>
  <si>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</si>
  <si>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</si>
  <si>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</si>
  <si>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</si>
  <si>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</si>
  <si>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</si>
  <si>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</si>
  <si>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</si>
  <si>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</si>
  <si>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</si>
  <si>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</si>
  <si>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</si>
  <si>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</si>
  <si>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</si>
  <si>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</si>
  <si>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</si>
  <si>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</si>
  <si>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</si>
  <si>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</si>
  <si>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</si>
  <si>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</si>
  <si>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</si>
  <si>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</si>
  <si>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</si>
  <si>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</si>
  <si>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</si>
  <si>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</si>
  <si>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</si>
  <si>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</si>
  <si>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</si>
  <si>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</si>
  <si>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</si>
  <si>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</si>
  <si>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</si>
  <si>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</si>
  <si>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</si>
  <si>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</si>
  <si>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</si>
  <si>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</si>
  <si>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</si>
  <si>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</si>
  <si>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</si>
  <si>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</si>
  <si>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</si>
  <si>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</si>
  <si>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</si>
  <si>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</si>
  <si>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</si>
  <si>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</si>
  <si>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</si>
  <si>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</si>
  <si>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</si>
  <si>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</si>
  <si>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</si>
  <si>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</si>
  <si>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</si>
  <si>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</si>
  <si>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</si>
  <si>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</si>
  <si>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</si>
  <si>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</si>
  <si>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</si>
  <si>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</si>
  <si>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</si>
  <si>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</si>
  <si>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</si>
  <si>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</si>
  <si>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</si>
  <si>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</si>
  <si>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</si>
  <si>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</si>
  <si>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</si>
  <si>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</si>
  <si>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</si>
  <si>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</si>
  <si>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</si>
  <si>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</si>
  <si>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</si>
  <si>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</si>
  <si>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</si>
  <si>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</si>
  <si>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</si>
  <si>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</si>
  <si>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</si>
  <si>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</si>
  <si>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</si>
  <si>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</si>
  <si>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</si>
  <si>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</si>
  <si>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</si>
  <si>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</si>
  <si>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</si>
  <si>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</si>
  <si>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</si>
  <si>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</si>
  <si>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</si>
  <si>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</si>
  <si>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</si>
  <si>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</si>
  <si>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</si>
  <si>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</si>
  <si>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</si>
  <si>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</si>
  <si>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</si>
  <si>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</si>
  <si>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</si>
  <si>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</si>
  <si>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</si>
  <si>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</si>
  <si>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</si>
  <si>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</si>
  <si>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</si>
  <si>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</si>
  <si>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</si>
  <si>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</si>
  <si>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</si>
  <si>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</si>
  <si>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</si>
  <si>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</si>
  <si>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</si>
  <si>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</si>
  <si>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</si>
  <si>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</si>
  <si>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</si>
  <si>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</si>
  <si>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</si>
  <si>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</si>
  <si>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</si>
  <si>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</si>
  <si>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</si>
  <si>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</si>
  <si>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</si>
  <si>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</si>
  <si>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</si>
  <si>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</si>
  <si>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</si>
  <si>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</si>
  <si>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</si>
  <si>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</si>
  <si>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</si>
  <si>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</si>
  <si>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</si>
  <si>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</si>
  <si>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</si>
  <si>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</si>
  <si>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</si>
  <si>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</si>
  <si>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</si>
  <si>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</si>
  <si>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</si>
  <si>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</si>
  <si>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</si>
  <si>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</si>
  <si>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</si>
  <si>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</si>
  <si>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</si>
  <si>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</si>
  <si>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</si>
  <si>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</si>
  <si>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</si>
  <si>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</si>
  <si>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</si>
  <si>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</si>
  <si>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</si>
  <si>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</si>
  <si>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</si>
  <si>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</si>
  <si>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</si>
  <si>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</si>
  <si>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</si>
  <si>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</si>
  <si>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</si>
  <si>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</si>
  <si>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</si>
  <si>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</si>
  <si>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</si>
  <si>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</si>
  <si>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</si>
  <si>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</si>
  <si>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</si>
  <si>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</si>
  <si>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</si>
  <si>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</si>
  <si>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</si>
  <si>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</si>
  <si>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</si>
  <si>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</si>
  <si>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</si>
  <si>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</si>
  <si>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</si>
  <si>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</si>
  <si>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</si>
  <si>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</si>
  <si>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</si>
  <si>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</si>
  <si>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</si>
  <si>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</si>
  <si>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</si>
  <si>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</si>
  <si>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</si>
  <si>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</si>
  <si>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</si>
  <si>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</si>
  <si>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</si>
  <si>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</si>
  <si>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</si>
  <si>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</si>
  <si>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</si>
  <si>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</si>
  <si>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</si>
  <si>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</si>
  <si>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</si>
  <si>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</si>
  <si>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</si>
  <si>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</si>
  <si>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</si>
  <si>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</si>
  <si>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</si>
  <si>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</si>
  <si>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</si>
  <si>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</si>
  <si>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</si>
  <si>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</si>
  <si>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</si>
  <si>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</si>
  <si>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</si>
  <si>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</si>
  <si>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</si>
  <si>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</si>
  <si>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</si>
  <si>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</si>
  <si>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</si>
  <si>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</si>
  <si>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</si>
  <si>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</si>
  <si>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</si>
  <si>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</si>
  <si>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</si>
  <si>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</si>
  <si>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</si>
  <si>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</si>
  <si>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</si>
  <si>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</si>
  <si>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</si>
  <si>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</si>
  <si>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</si>
  <si>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</si>
  <si>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</si>
  <si>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</si>
  <si>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</si>
  <si>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</si>
  <si>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</si>
  <si>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</si>
  <si>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</si>
  <si>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</si>
  <si>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</si>
  <si>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</si>
  <si>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</si>
  <si>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</si>
  <si>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</si>
  <si>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</si>
  <si>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</si>
  <si>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</si>
  <si>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</si>
  <si>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</si>
  <si>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</si>
  <si>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</si>
  <si>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</si>
  <si>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</si>
  <si>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</si>
  <si>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</si>
  <si>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</si>
  <si>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</si>
  <si>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</si>
  <si>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</si>
  <si>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</si>
  <si>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</si>
  <si>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</si>
  <si>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</si>
  <si>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</si>
  <si>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</si>
  <si>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</si>
  <si>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</si>
  <si>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</si>
  <si>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</si>
  <si>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</si>
  <si>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</si>
  <si>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</si>
  <si>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</si>
  <si>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</si>
  <si>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</si>
  <si>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</si>
  <si>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</si>
  <si>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</si>
  <si>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</si>
  <si>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</si>
  <si>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</si>
  <si>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</si>
  <si>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</si>
  <si>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</si>
  <si>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</si>
  <si>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</si>
  <si>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</si>
  <si>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</si>
  <si>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</si>
  <si>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</si>
  <si>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</si>
  <si>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</si>
  <si>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</si>
  <si>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</si>
  <si>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</si>
  <si>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</si>
  <si>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</si>
  <si>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</si>
  <si>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</si>
  <si>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</si>
  <si>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</si>
  <si>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</si>
  <si>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</si>
  <si>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</si>
  <si>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</si>
  <si>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</si>
  <si>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</si>
  <si>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</si>
  <si>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</si>
  <si>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</si>
  <si>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</si>
  <si>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</si>
  <si>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</si>
  <si>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</si>
  <si>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</si>
  <si>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</si>
  <si>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</si>
  <si>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</si>
  <si>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</si>
  <si>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</si>
  <si>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</si>
  <si>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</si>
  <si>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</si>
  <si>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</si>
  <si>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</si>
  <si>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</si>
  <si>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</si>
  <si>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</si>
  <si>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</si>
  <si>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</si>
  <si>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</si>
  <si>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</si>
  <si>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</si>
  <si>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</si>
  <si>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</si>
  <si>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</si>
  <si>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</si>
  <si>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</si>
  <si>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</si>
  <si>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</si>
  <si>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</si>
  <si>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</si>
  <si>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</si>
  <si>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</si>
  <si>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</si>
  <si>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</si>
  <si>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</si>
  <si>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</si>
  <si>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</si>
  <si>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</si>
  <si>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</si>
  <si>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</si>
  <si>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</si>
  <si>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</si>
  <si>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</si>
  <si>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</si>
  <si>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</si>
  <si>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</si>
  <si>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</si>
  <si>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</si>
  <si>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</si>
  <si>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</si>
  <si>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</si>
  <si>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</si>
  <si>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</si>
  <si>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</si>
  <si>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</si>
  <si>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</si>
  <si>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</si>
  <si>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</si>
  <si>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</si>
  <si>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</si>
  <si>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</si>
  <si>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</si>
  <si>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</si>
  <si>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</si>
  <si>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</si>
  <si>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</si>
  <si>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</si>
  <si>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</si>
  <si>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</si>
  <si>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</si>
  <si>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</si>
  <si>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</si>
  <si>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</si>
  <si>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</si>
  <si>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</si>
  <si>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</si>
  <si>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</si>
  <si>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</si>
  <si>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</si>
  <si>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</si>
  <si>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</si>
  <si>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</si>
  <si>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</si>
  <si>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</si>
  <si>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</si>
  <si>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</si>
  <si>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</si>
  <si>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</si>
  <si>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</si>
  <si>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</si>
  <si>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</si>
  <si>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</si>
  <si>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</si>
  <si>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</si>
  <si>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</si>
  <si>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</si>
  <si>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</si>
  <si>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</si>
  <si>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</si>
  <si>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</si>
  <si>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</si>
  <si>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</si>
  <si>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</si>
  <si>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</si>
  <si>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</si>
  <si>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</si>
  <si>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</si>
  <si>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</si>
  <si>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</si>
  <si>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</si>
  <si>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</si>
  <si>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</si>
  <si>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</si>
  <si>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</si>
  <si>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</si>
  <si>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</si>
  <si>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</si>
  <si>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</si>
  <si>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</si>
  <si>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</si>
  <si>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</si>
  <si>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</si>
  <si>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</si>
  <si>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</si>
  <si>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</si>
  <si>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</si>
  <si>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</si>
  <si>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</si>
  <si>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</si>
  <si>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</si>
  <si>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</si>
  <si>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</si>
  <si>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</si>
  <si>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</si>
  <si>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</si>
  <si>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</si>
  <si>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</si>
  <si>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</si>
  <si>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</si>
  <si>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</si>
  <si>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</si>
  <si>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</si>
  <si>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</si>
  <si>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</si>
  <si>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</si>
  <si>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</si>
  <si>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</si>
  <si>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</si>
  <si>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</si>
  <si>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</si>
  <si>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</si>
  <si>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</si>
  <si>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</si>
  <si>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</si>
  <si>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</si>
  <si>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</si>
  <si>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</si>
  <si>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</si>
  <si>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</si>
  <si>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</si>
  <si>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</si>
  <si>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</si>
  <si>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</si>
  <si>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</si>
  <si>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</si>
  <si>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</si>
  <si>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</si>
  <si>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</si>
  <si>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</si>
  <si>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</si>
  <si>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</si>
  <si>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</si>
  <si>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</si>
  <si>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</si>
  <si>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</si>
  <si>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</si>
  <si>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</si>
  <si>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</si>
  <si>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</si>
  <si>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</si>
  <si>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</si>
  <si>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</si>
  <si>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</si>
  <si>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</si>
  <si>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</si>
  <si>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</si>
  <si>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</si>
  <si>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</si>
  <si>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</si>
  <si>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</si>
  <si>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</si>
  <si>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</si>
  <si>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</si>
  <si>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</si>
  <si>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</si>
  <si>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</si>
  <si>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</si>
  <si>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</si>
  <si>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</si>
  <si>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</si>
  <si>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</si>
  <si>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</si>
  <si>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</si>
  <si>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</si>
  <si>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</si>
  <si>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</si>
  <si>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</si>
  <si>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</si>
  <si>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</si>
  <si>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</si>
  <si>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</si>
  <si>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</si>
  <si>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</si>
  <si>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</si>
  <si>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</si>
  <si>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</si>
  <si>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</si>
  <si>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</si>
  <si>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</si>
  <si>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</si>
  <si>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</si>
  <si>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</si>
  <si>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</si>
  <si>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</si>
  <si>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</si>
  <si>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</si>
  <si>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</si>
  <si>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</si>
  <si>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</si>
  <si>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</si>
  <si>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</si>
  <si>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</si>
  <si>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</si>
  <si>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</si>
  <si>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</si>
  <si>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</si>
  <si>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</si>
  <si>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</si>
  <si>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</si>
  <si>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</si>
  <si>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</si>
  <si>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</si>
  <si>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</si>
  <si>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</si>
  <si>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</si>
  <si>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</si>
  <si>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</si>
  <si>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</si>
  <si>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</si>
  <si>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</si>
  <si>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</si>
  <si>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</si>
  <si>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</si>
  <si>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</si>
  <si>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</si>
  <si>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</si>
  <si>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</si>
  <si>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</si>
  <si>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</si>
  <si>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</si>
  <si>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</si>
  <si>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</si>
  <si>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</si>
  <si>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</si>
  <si>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</si>
  <si>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</si>
  <si>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</si>
  <si>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</si>
  <si>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</si>
  <si>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</si>
  <si>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</si>
  <si>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</si>
  <si>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</si>
  <si>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</si>
  <si>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</si>
  <si>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</si>
  <si>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</si>
  <si>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</si>
  <si>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</si>
  <si>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</si>
  <si>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</si>
  <si>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</si>
  <si>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</si>
  <si>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</si>
  <si>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</si>
  <si>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</si>
  <si>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</si>
  <si>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</si>
  <si>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</si>
  <si>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</si>
  <si>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</si>
  <si>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</si>
  <si>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</si>
  <si>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</si>
  <si>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</si>
  <si>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</si>
  <si>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</si>
  <si>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</si>
  <si>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</si>
  <si>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</si>
  <si>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</si>
  <si>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</si>
  <si>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</si>
  <si>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</si>
  <si>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</si>
  <si>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</si>
  <si>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</si>
  <si>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</si>
  <si>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</si>
  <si>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</si>
  <si>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</si>
  <si>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</si>
  <si>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</si>
  <si>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</si>
  <si>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</si>
  <si>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</si>
  <si>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</si>
  <si>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</si>
  <si>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</si>
  <si>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</si>
  <si>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</si>
  <si>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</si>
  <si>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</si>
  <si>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</si>
  <si>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</si>
  <si>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</si>
  <si>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</si>
  <si>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</si>
  <si>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</si>
  <si>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</si>
  <si>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</si>
  <si>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</si>
  <si>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</si>
  <si>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</si>
  <si>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</si>
  <si>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</si>
  <si>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</si>
  <si>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</si>
  <si>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</si>
  <si>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</si>
  <si>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</si>
  <si>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</si>
  <si>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</si>
  <si>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</si>
  <si>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</si>
  <si>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</si>
  <si>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</si>
  <si>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</si>
  <si>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</si>
  <si>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</si>
  <si>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</si>
  <si>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</si>
  <si>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</si>
  <si>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</si>
  <si>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</si>
  <si>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</si>
  <si>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</si>
  <si>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</si>
  <si>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</si>
  <si>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</si>
  <si>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</si>
  <si>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</si>
  <si>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</si>
  <si>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</si>
  <si>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</si>
  <si>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</si>
  <si>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</si>
  <si>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</si>
  <si>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</si>
  <si>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</si>
  <si>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</si>
  <si>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</si>
  <si>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</si>
  <si>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</si>
  <si>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</si>
  <si>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</si>
  <si>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</si>
  <si>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</si>
  <si>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</si>
  <si>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</si>
  <si>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</si>
  <si>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</si>
  <si>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</si>
  <si>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</si>
  <si>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</si>
  <si>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</si>
  <si>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</si>
  <si>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</si>
  <si>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</si>
  <si>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</si>
  <si>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</si>
  <si>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</si>
  <si>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</si>
  <si>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</si>
  <si>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</si>
  <si>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</si>
  <si>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</si>
  <si>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</si>
  <si>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</si>
  <si>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</si>
  <si>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</si>
  <si>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</si>
  <si>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</si>
  <si>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</si>
  <si>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</si>
  <si>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</si>
  <si>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</si>
  <si>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</si>
  <si>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</si>
  <si>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</si>
  <si>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</si>
  <si>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</si>
  <si>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</si>
  <si>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</si>
  <si>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</si>
  <si>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</si>
  <si>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</si>
  <si>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</si>
  <si>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</si>
  <si>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</si>
  <si>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</si>
  <si>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</si>
  <si>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</si>
  <si>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</si>
  <si>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</si>
  <si>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</si>
  <si>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</si>
  <si>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</si>
  <si>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</si>
  <si>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</si>
  <si>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</si>
  <si>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</si>
  <si>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</si>
  <si>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</si>
  <si>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</si>
  <si>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</si>
  <si>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</si>
  <si>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</si>
  <si>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</si>
  <si>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</si>
  <si>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</si>
  <si>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</si>
  <si>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</si>
  <si>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</si>
  <si>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</si>
  <si>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</si>
  <si>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</si>
  <si>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</si>
  <si>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</si>
  <si>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</si>
  <si>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</si>
  <si>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</si>
  <si>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</si>
  <si>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</si>
  <si>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</si>
  <si>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</si>
  <si>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</si>
  <si>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</si>
  <si>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</si>
  <si>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</si>
  <si>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</si>
  <si>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</si>
  <si>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</si>
  <si>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</si>
  <si>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</si>
  <si>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</si>
  <si>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</si>
  <si>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</si>
  <si>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</si>
  <si>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</si>
  <si>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</si>
  <si>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</si>
  <si>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</si>
  <si>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</si>
  <si>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</si>
  <si>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</si>
  <si>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</si>
  <si>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</si>
  <si>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</si>
  <si>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</si>
  <si>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</si>
  <si>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</si>
  <si>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</si>
  <si>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</si>
  <si>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</si>
  <si>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</si>
  <si>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</si>
  <si>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</si>
  <si>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</si>
  <si>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</si>
  <si>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</si>
  <si>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</si>
  <si>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</si>
  <si>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</si>
  <si>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</si>
  <si>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</si>
  <si>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</si>
  <si>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</si>
  <si>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</si>
  <si>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</si>
  <si>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</si>
  <si>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</si>
  <si>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</si>
  <si>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</si>
  <si>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</si>
  <si>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</si>
  <si>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</si>
  <si>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</si>
  <si>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</si>
  <si>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</si>
  <si>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</si>
  <si>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</si>
  <si>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</si>
  <si>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</si>
  <si>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</si>
  <si>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</si>
  <si>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</si>
  <si>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</si>
  <si>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</si>
  <si>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</si>
  <si>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</si>
  <si>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</si>
  <si>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</si>
  <si>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</si>
  <si>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</si>
  <si>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</si>
  <si>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</si>
  <si>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</si>
  <si>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</si>
  <si>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</si>
  <si>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</si>
  <si>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</si>
  <si>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</si>
  <si>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</si>
  <si>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</si>
  <si>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</si>
  <si>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</si>
  <si>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</si>
  <si>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</si>
  <si>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</si>
  <si>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</si>
  <si>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</si>
  <si>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</si>
  <si>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</si>
  <si>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</si>
  <si>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</si>
  <si>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</si>
  <si>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</si>
  <si>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</si>
  <si>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</si>
  <si>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</si>
  <si>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</si>
  <si>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</si>
  <si>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</si>
  <si>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</si>
  <si>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</si>
  <si>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</si>
  <si>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</si>
  <si>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</si>
  <si>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</si>
  <si>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</si>
  <si>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</si>
  <si>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</si>
  <si>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</si>
  <si>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</si>
  <si>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</si>
  <si>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</si>
  <si>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</si>
  <si>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</si>
  <si>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</si>
  <si>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</si>
  <si>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</si>
  <si>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</si>
  <si>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</si>
  <si>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</si>
  <si>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</si>
  <si>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</si>
  <si>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</si>
  <si>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</si>
  <si>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</si>
  <si>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</si>
  <si>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</si>
  <si>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</si>
  <si>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</si>
  <si>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</si>
  <si>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</si>
  <si>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</si>
  <si>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</si>
  <si>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</si>
  <si>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</si>
  <si>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</si>
  <si>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</si>
  <si>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</si>
  <si>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</si>
  <si>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</si>
  <si>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</si>
  <si>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</si>
  <si>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</si>
  <si>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</si>
  <si>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</si>
  <si>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</si>
  <si>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</si>
  <si>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</si>
  <si>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</si>
  <si>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</si>
  <si>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</si>
  <si>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</si>
  <si>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</si>
  <si>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</si>
  <si>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</si>
  <si>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</si>
  <si>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</si>
  <si>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</si>
  <si>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</si>
  <si>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</si>
  <si>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</si>
  <si>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</si>
  <si>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</si>
  <si>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</si>
  <si>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</si>
  <si>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</si>
  <si>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</si>
  <si>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</si>
  <si>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</si>
  <si>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</si>
  <si>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</si>
  <si>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</si>
  <si>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</si>
  <si>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</si>
  <si>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</si>
  <si>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</si>
  <si>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</si>
  <si>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</si>
  <si>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</si>
  <si>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</si>
  <si>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</si>
  <si>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</si>
  <si>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</si>
  <si>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</si>
  <si>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</si>
  <si>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</si>
  <si>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</si>
  <si>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</si>
  <si>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</si>
  <si>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</si>
  <si>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</si>
  <si>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</si>
  <si>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</si>
  <si>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</si>
  <si>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</si>
  <si>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</si>
  <si>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</si>
  <si>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</si>
  <si>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</si>
  <si>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</si>
  <si>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</si>
  <si>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</si>
  <si>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</si>
  <si>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</si>
  <si>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</si>
  <si>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</si>
  <si>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</si>
  <si>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</si>
  <si>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</si>
  <si>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</si>
  <si>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</si>
  <si>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</si>
  <si>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</si>
  <si>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</si>
  <si>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</si>
  <si>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</si>
  <si>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</si>
  <si>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</si>
  <si>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</si>
  <si>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</si>
  <si>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</si>
  <si>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</si>
  <si>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</si>
  <si>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</si>
  <si>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</si>
  <si>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</si>
  <si>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</si>
  <si>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</si>
  <si>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</si>
  <si>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</si>
  <si>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</si>
  <si>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</si>
  <si>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</si>
  <si>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</si>
  <si>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</si>
  <si>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</si>
  <si>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</si>
  <si>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</si>
  <si>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</si>
  <si>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</si>
  <si>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</si>
  <si>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</si>
  <si>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</si>
  <si>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</si>
  <si>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</si>
  <si>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</si>
  <si>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</si>
  <si>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</si>
  <si>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</si>
  <si>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</si>
  <si>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</si>
  <si>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</si>
  <si>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</si>
  <si>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</si>
  <si>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</si>
  <si>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</si>
  <si>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</si>
  <si>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</si>
  <si>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</si>
  <si>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</si>
  <si>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</si>
  <si>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</si>
  <si>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</si>
  <si>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</si>
  <si>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</si>
  <si>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</si>
  <si>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</si>
  <si>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</si>
  <si>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</si>
  <si>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</si>
  <si>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</si>
  <si>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</si>
  <si>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</si>
  <si>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</si>
  <si>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</si>
  <si>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</si>
  <si>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</si>
  <si>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</si>
  <si>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</si>
  <si>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</si>
  <si>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</si>
  <si>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</si>
  <si>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</si>
  <si>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</si>
  <si>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</si>
  <si>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</si>
  <si>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</si>
  <si>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</si>
  <si>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</si>
  <si>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</si>
  <si>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</si>
  <si>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</si>
  <si>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</si>
  <si>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</si>
  <si>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</si>
  <si>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</si>
  <si>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</si>
  <si>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</si>
  <si>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</si>
  <si>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</si>
  <si>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</si>
  <si>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</si>
  <si>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</si>
  <si>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</si>
  <si>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</si>
  <si>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</si>
  <si>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</si>
  <si>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</si>
  <si>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</si>
  <si>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</si>
  <si>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</si>
  <si>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</si>
  <si>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</si>
  <si>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</si>
  <si>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</si>
  <si>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</si>
  <si>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</si>
  <si>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</si>
  <si>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</si>
  <si>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</si>
  <si>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</si>
  <si>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</si>
  <si>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</si>
  <si>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</si>
  <si>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</si>
  <si>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</si>
  <si>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</si>
  <si>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</si>
  <si>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</si>
  <si>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</si>
  <si>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</si>
  <si>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</si>
  <si>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</si>
  <si>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</si>
  <si>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</si>
  <si>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</si>
  <si>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</si>
  <si>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</si>
  <si>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</si>
  <si>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</si>
  <si>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</si>
  <si>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</si>
  <si>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</si>
  <si>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</si>
  <si>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</si>
  <si>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</si>
  <si>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</si>
  <si>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</si>
  <si>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</si>
  <si>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</si>
  <si>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</si>
  <si>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</si>
  <si>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</si>
  <si>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</si>
  <si>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</si>
  <si>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</si>
  <si>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</si>
  <si>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</si>
  <si>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</si>
  <si>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</si>
  <si>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</si>
  <si>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</si>
  <si>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</si>
  <si>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</si>
  <si>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</si>
  <si>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</si>
  <si>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</si>
  <si>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</si>
  <si>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</si>
  <si>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</si>
  <si>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</si>
  <si>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</si>
  <si>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</si>
  <si>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</si>
  <si>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</si>
  <si>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</si>
  <si>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</si>
  <si>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</si>
  <si>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</si>
  <si>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</si>
  <si>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</si>
  <si>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</si>
  <si>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</si>
  <si>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</si>
  <si>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</si>
  <si>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</si>
  <si>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</si>
  <si>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</si>
  <si>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</si>
  <si>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</si>
  <si>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</si>
  <si>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</si>
  <si>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</si>
  <si>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</si>
  <si>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</si>
  <si>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</si>
  <si>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</si>
  <si>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</si>
  <si>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</si>
  <si>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</si>
  <si>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</si>
  <si>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</si>
  <si>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</si>
  <si>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</si>
  <si>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</si>
  <si>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</si>
  <si>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</si>
  <si>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</si>
  <si>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</si>
  <si>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</si>
  <si>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</si>
  <si>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</si>
  <si>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</si>
  <si>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</si>
  <si>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</si>
  <si>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</si>
  <si>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</si>
  <si>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</si>
  <si>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</si>
  <si>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</si>
  <si>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</si>
  <si>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</si>
  <si>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</si>
  <si>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</si>
  <si>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</si>
  <si>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</si>
  <si>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</si>
  <si>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</si>
  <si>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</si>
  <si>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</si>
  <si>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</si>
  <si>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</si>
  <si>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</si>
  <si>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</si>
  <si>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</si>
  <si>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</si>
  <si>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</si>
  <si>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</si>
  <si>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</si>
  <si>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</si>
  <si>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</si>
  <si>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</si>
  <si>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</si>
  <si>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</si>
  <si>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</si>
  <si>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</si>
  <si>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</si>
  <si>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</si>
  <si>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</si>
  <si>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</si>
  <si>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</si>
  <si>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</si>
  <si>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</si>
  <si>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</si>
  <si>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</si>
  <si>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</si>
  <si>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</si>
  <si>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</si>
  <si>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</si>
  <si>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</si>
  <si>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</si>
  <si>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</si>
  <si>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</si>
  <si>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</si>
  <si>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</si>
  <si>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</si>
  <si>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</si>
  <si>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</si>
  <si>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</si>
  <si>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</si>
  <si>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</si>
  <si>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</si>
  <si>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</si>
  <si>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</si>
  <si>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</si>
  <si>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</si>
  <si>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</si>
  <si>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</si>
  <si>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</si>
  <si>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</si>
  <si>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</si>
  <si>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</si>
  <si>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</si>
  <si>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</si>
  <si>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</si>
  <si>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</si>
  <si>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</si>
  <si>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</si>
  <si>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</si>
  <si>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</si>
  <si>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</si>
  <si>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</si>
  <si>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</si>
  <si>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</si>
  <si>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</si>
  <si>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</si>
  <si>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</si>
  <si>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</si>
  <si>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</si>
  <si>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</si>
  <si>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</si>
  <si>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</si>
  <si>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</si>
  <si>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</si>
  <si>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</si>
  <si>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</si>
  <si>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</si>
  <si>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</si>
  <si>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</si>
  <si>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</si>
  <si>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</si>
  <si>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</si>
  <si>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</si>
  <si>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</si>
  <si>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</si>
  <si>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</si>
  <si>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</si>
  <si>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</si>
  <si>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</si>
  <si>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</si>
  <si>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</si>
  <si>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</si>
  <si>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</si>
  <si>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</si>
  <si>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</si>
  <si>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</si>
  <si>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</si>
  <si>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</si>
  <si>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</si>
  <si>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</si>
  <si>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</si>
  <si>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</si>
  <si>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</si>
  <si>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</si>
  <si>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</si>
  <si>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</si>
  <si>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</si>
  <si>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</si>
  <si>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</si>
  <si>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</si>
  <si>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</si>
  <si>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</si>
  <si>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</si>
  <si>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</si>
  <si>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</si>
  <si>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</si>
  <si>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</si>
  <si>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</si>
  <si>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</si>
  <si>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</si>
  <si>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</si>
  <si>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</si>
  <si>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</si>
  <si>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</si>
  <si>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</si>
  <si>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</si>
  <si>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</si>
  <si>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</si>
  <si>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</si>
  <si>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</si>
  <si>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</si>
  <si>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</si>
  <si>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</si>
  <si>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</si>
  <si>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</si>
  <si>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</si>
  <si>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</si>
  <si>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</si>
  <si>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</si>
  <si>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</si>
  <si>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</si>
  <si>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</si>
  <si>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</si>
  <si>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</si>
  <si>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</si>
  <si>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</si>
  <si>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</si>
  <si>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</si>
  <si>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</si>
  <si>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</si>
  <si>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</si>
  <si>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</si>
  <si>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</si>
  <si>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</si>
  <si>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</si>
  <si>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</si>
  <si>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</si>
  <si>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</si>
  <si>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</si>
  <si>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</si>
  <si>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</si>
  <si>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</si>
  <si>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</si>
  <si>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</si>
  <si>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</si>
  <si>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</si>
  <si>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</si>
  <si>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</si>
  <si>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</si>
  <si>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</si>
  <si>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</si>
  <si>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</si>
  <si>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</si>
  <si>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</si>
  <si>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</si>
  <si>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</si>
  <si>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</si>
  <si>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</si>
  <si>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</si>
  <si>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</si>
  <si>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</si>
  <si>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</si>
  <si>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</si>
  <si>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</si>
  <si>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</si>
  <si>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</si>
  <si>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</si>
  <si>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</si>
  <si>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</si>
  <si>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</si>
  <si>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</si>
  <si>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</si>
  <si>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</si>
  <si>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</si>
  <si>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</si>
  <si>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</si>
  <si>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</si>
  <si>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</si>
  <si>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</si>
  <si>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</si>
  <si>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</si>
  <si>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</si>
  <si>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</si>
  <si>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</si>
  <si>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</si>
  <si>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</si>
  <si>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</si>
  <si>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</si>
  <si>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</si>
  <si>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</si>
  <si>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</si>
  <si>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</si>
  <si>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</si>
  <si>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</si>
  <si>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</si>
  <si>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</si>
  <si>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</si>
  <si>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</si>
  <si>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</si>
  <si>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</si>
  <si>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</si>
  <si>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</si>
  <si>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</si>
  <si>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</si>
  <si>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</si>
  <si>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</si>
  <si>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</si>
  <si>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</si>
  <si>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</si>
  <si>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</si>
  <si>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</si>
  <si>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</si>
  <si>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</si>
  <si>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</si>
  <si>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</si>
  <si>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</si>
  <si>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</si>
  <si>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</si>
  <si>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</si>
  <si>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</si>
  <si>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</si>
  <si>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</si>
  <si>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</si>
  <si>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</si>
  <si>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</si>
  <si>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</si>
  <si>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</si>
  <si>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</si>
  <si>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</si>
  <si>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</si>
  <si>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</si>
  <si>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</si>
  <si>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</si>
  <si>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</si>
  <si>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</si>
  <si>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</si>
  <si>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</si>
  <si>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</si>
  <si>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</si>
  <si>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</si>
  <si>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</si>
  <si>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</si>
  <si>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</si>
  <si>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</si>
  <si>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</si>
  <si>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</si>
  <si>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</si>
  <si>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</si>
  <si>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</si>
  <si>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</si>
  <si>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</si>
  <si>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</si>
  <si>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</si>
  <si>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</si>
  <si>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</si>
  <si>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</si>
  <si>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</si>
  <si>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</si>
  <si>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</si>
  <si>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</si>
  <si>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</si>
  <si>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</si>
  <si>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</si>
  <si>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</si>
  <si>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</si>
  <si>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</si>
  <si>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</si>
  <si>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</si>
  <si>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</si>
  <si>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</si>
  <si>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</si>
  <si>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</si>
  <si>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</si>
  <si>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</si>
  <si>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</si>
  <si>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</si>
  <si>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</si>
  <si>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</si>
  <si>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</si>
  <si>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</si>
  <si>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</si>
  <si>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</si>
  <si>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</si>
  <si>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</si>
  <si>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</si>
  <si>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</si>
  <si>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</si>
  <si>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</si>
  <si>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</si>
  <si>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</si>
  <si>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</si>
  <si>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</si>
  <si>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</si>
  <si>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</si>
  <si>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</si>
  <si>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</si>
  <si>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</si>
  <si>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</si>
  <si>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</si>
  <si>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</si>
  <si>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</si>
  <si>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</si>
  <si>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</si>
  <si>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</si>
  <si>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</si>
  <si>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</si>
  <si>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</si>
  <si>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</si>
  <si>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</si>
  <si>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</si>
  <si>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</si>
  <si>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</si>
  <si>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</si>
  <si>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</si>
  <si>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</si>
  <si>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</si>
  <si>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</si>
  <si>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</si>
  <si>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</si>
  <si>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</si>
  <si>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</si>
  <si>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</si>
  <si>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</si>
  <si>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</si>
  <si>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</si>
  <si>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</si>
  <si>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</si>
  <si>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</si>
  <si>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</si>
  <si>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</si>
  <si>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</si>
  <si>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</si>
  <si>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</si>
  <si>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</si>
  <si>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</si>
  <si>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</si>
  <si>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</si>
  <si>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</si>
  <si>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</si>
  <si>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</si>
  <si>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</si>
  <si>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</si>
  <si>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</si>
  <si>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</si>
  <si>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</si>
  <si>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</si>
  <si>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</si>
  <si>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</si>
  <si>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</si>
  <si>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</si>
  <si>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</si>
  <si>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</si>
  <si>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</si>
  <si>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</si>
  <si>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</si>
  <si>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</si>
  <si>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</si>
  <si>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</si>
  <si>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</si>
  <si>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</si>
  <si>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</si>
  <si>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</si>
  <si>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</si>
  <si>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</si>
  <si>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</si>
  <si>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</si>
  <si>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</si>
  <si>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</si>
  <si>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</si>
  <si>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</si>
  <si>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</si>
  <si>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</si>
  <si>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</si>
  <si>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</si>
  <si>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</si>
  <si>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</si>
  <si>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</si>
  <si>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</si>
  <si>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</si>
  <si>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</si>
  <si>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</si>
  <si>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</si>
  <si>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</si>
  <si>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</si>
  <si>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</si>
  <si>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</si>
  <si>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</si>
  <si>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</si>
  <si>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</si>
  <si>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</si>
  <si>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</si>
  <si>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</si>
  <si>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</si>
  <si>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</si>
  <si>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</si>
  <si>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</si>
  <si>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</si>
  <si>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</si>
  <si>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</si>
  <si>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</si>
  <si>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</si>
  <si>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</si>
  <si>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</si>
  <si>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</si>
  <si>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</si>
  <si>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</si>
  <si>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</si>
  <si>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</si>
  <si>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</si>
  <si>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</si>
  <si>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</si>
  <si>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</si>
  <si>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</si>
  <si>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</si>
  <si>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</si>
  <si>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</si>
  <si>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</si>
  <si>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</si>
  <si>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</si>
  <si>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</si>
  <si>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</si>
  <si>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</si>
  <si>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</si>
  <si>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</si>
  <si>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</si>
  <si>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</si>
  <si>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</si>
  <si>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</si>
  <si>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</si>
  <si>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</si>
  <si>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</si>
  <si>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</si>
  <si>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</si>
  <si>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</si>
  <si>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</si>
  <si>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</si>
  <si>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</si>
  <si>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</si>
  <si>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</si>
  <si>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</si>
  <si>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</si>
  <si>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</si>
  <si>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</si>
  <si>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</si>
  <si>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</si>
  <si>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</si>
  <si>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</si>
  <si>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</si>
  <si>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</si>
  <si>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</si>
  <si>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</si>
  <si>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</si>
  <si>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</si>
  <si>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</si>
  <si>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</si>
  <si>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</si>
  <si>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</si>
  <si>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</si>
  <si>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</si>
  <si>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</si>
  <si>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</si>
  <si>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</si>
  <si>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</si>
  <si>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</si>
  <si>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</si>
  <si>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</si>
  <si>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</si>
  <si>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</si>
  <si>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</si>
  <si>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</si>
  <si>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</si>
  <si>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</si>
  <si>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</si>
  <si>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</si>
  <si>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</si>
  <si>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</si>
  <si>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</si>
  <si>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</si>
  <si>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</si>
  <si>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</si>
  <si>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</si>
  <si>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</si>
  <si>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</si>
  <si>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</si>
  <si>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</si>
  <si>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</si>
  <si>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</si>
  <si>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</si>
  <si>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</si>
  <si>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</si>
  <si>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</si>
  <si>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</si>
  <si>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</si>
  <si>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</si>
  <si>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</si>
  <si>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</si>
  <si>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</si>
  <si>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</si>
  <si>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</si>
  <si>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</si>
  <si>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</si>
  <si>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</si>
  <si>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</si>
  <si>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</si>
  <si>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</si>
  <si>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</si>
  <si>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</si>
  <si>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</si>
  <si>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</si>
  <si>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</si>
  <si>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</si>
  <si>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</si>
  <si>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</si>
  <si>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</si>
  <si>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</si>
  <si>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</si>
  <si>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</si>
  <si>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</si>
  <si>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</si>
  <si>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</si>
  <si>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</si>
  <si>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</si>
  <si>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</si>
  <si>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</si>
  <si>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</si>
  <si>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</si>
  <si>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</si>
  <si>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</si>
  <si>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</si>
  <si>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</si>
  <si>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</si>
  <si>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</si>
  <si>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</si>
  <si>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</si>
  <si>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</si>
  <si>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</si>
  <si>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</si>
  <si>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</si>
  <si>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</si>
  <si>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</si>
  <si>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</si>
  <si>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</si>
  <si>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</si>
  <si>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</si>
  <si>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</si>
  <si>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</si>
  <si>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</si>
  <si>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</si>
  <si>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</si>
  <si>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</si>
  <si>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</si>
  <si>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</si>
  <si>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</si>
  <si>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</si>
  <si>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</si>
  <si>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</si>
  <si>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</si>
  <si>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</si>
  <si>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</si>
  <si>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</si>
  <si>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</si>
  <si>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</si>
  <si>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</si>
  <si>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</si>
  <si>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</si>
  <si>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</si>
  <si>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</si>
  <si>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</si>
  <si>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</si>
  <si>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</si>
  <si>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</si>
  <si>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</si>
  <si>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</si>
  <si>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</si>
  <si>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</si>
  <si>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</si>
  <si>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</si>
  <si>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</si>
  <si>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</si>
  <si>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</si>
  <si>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</si>
  <si>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</si>
  <si>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</si>
  <si>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</si>
  <si>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</si>
  <si>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</si>
  <si>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</si>
  <si>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</si>
  <si>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</si>
  <si>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</si>
  <si>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</si>
  <si>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</si>
  <si>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</si>
  <si>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</si>
  <si>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</si>
  <si>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</si>
  <si>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</si>
  <si>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</si>
  <si>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</si>
  <si>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</si>
  <si>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</si>
  <si>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</si>
  <si>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</si>
  <si>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</si>
  <si>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</si>
  <si>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</si>
  <si>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</si>
  <si>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</si>
  <si>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</si>
  <si>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</si>
  <si>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</si>
  <si>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</si>
  <si>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</si>
  <si>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</si>
  <si>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</si>
  <si>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</si>
  <si>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</si>
  <si>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</si>
  <si>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</si>
  <si>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</si>
  <si>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</si>
  <si>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</si>
  <si>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</si>
  <si>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</si>
  <si>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</si>
  <si>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</si>
  <si>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</si>
  <si>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</si>
  <si>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</si>
  <si>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</si>
  <si>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</si>
  <si>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</si>
  <si>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</si>
  <si>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</si>
  <si>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</si>
  <si>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</si>
  <si>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</si>
  <si>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</si>
  <si>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</si>
  <si>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</si>
  <si>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</si>
  <si>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</si>
  <si>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</si>
  <si>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</si>
  <si>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</si>
  <si>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</si>
  <si>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</si>
  <si>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</si>
  <si>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</si>
  <si>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</si>
  <si>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</si>
  <si>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</si>
  <si>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</si>
  <si>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</si>
  <si>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</si>
  <si>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</si>
  <si>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</si>
  <si>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</si>
  <si>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</si>
  <si>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</si>
  <si>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</si>
  <si>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</si>
  <si>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</si>
  <si>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</si>
  <si>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</si>
  <si>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</si>
  <si>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</si>
  <si>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</si>
  <si>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</si>
  <si>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</si>
  <si>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</si>
  <si>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</si>
  <si>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</si>
  <si>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</si>
  <si>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</si>
  <si>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</si>
  <si>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</si>
  <si>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</si>
  <si>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</si>
  <si>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</si>
  <si>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</si>
  <si>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</si>
  <si>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</si>
  <si>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</si>
  <si>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</si>
  <si>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</si>
  <si>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</si>
  <si>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</si>
  <si>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</si>
  <si>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</si>
  <si>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</si>
  <si>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</si>
  <si>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</si>
  <si>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</si>
  <si>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</si>
  <si>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</si>
  <si>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</si>
  <si>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</si>
  <si>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</si>
  <si>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</si>
  <si>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</si>
  <si>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</si>
  <si>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</si>
  <si>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</si>
  <si>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</si>
  <si>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</si>
  <si>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</si>
  <si>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</si>
  <si>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</si>
  <si>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</si>
  <si>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</si>
  <si>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</si>
  <si>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</si>
  <si>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</si>
  <si>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</si>
  <si>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</si>
  <si>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</si>
  <si>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</si>
  <si>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</si>
  <si>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</si>
  <si>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</si>
  <si>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</si>
  <si>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</si>
  <si>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</si>
  <si>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</si>
  <si>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</si>
  <si>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</si>
  <si>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</si>
  <si>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</si>
  <si>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</si>
  <si>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</si>
  <si>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</si>
  <si>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</si>
  <si>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</si>
  <si>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</si>
  <si>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</si>
  <si>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</si>
  <si>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</si>
  <si>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</si>
  <si>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</si>
  <si>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</si>
  <si>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</si>
  <si>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</si>
  <si>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</si>
  <si>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</si>
  <si>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</si>
  <si>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</si>
  <si>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</si>
  <si>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</si>
  <si>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</si>
  <si>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</si>
  <si>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</si>
  <si>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</si>
  <si>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</si>
  <si>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</si>
  <si>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</si>
  <si>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</si>
  <si>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</si>
  <si>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</si>
  <si>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</si>
  <si>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</si>
  <si>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</si>
  <si>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</si>
  <si>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</si>
  <si>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</si>
  <si>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</si>
  <si>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</si>
  <si>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</si>
  <si>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</si>
  <si>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</si>
  <si>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</si>
  <si>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</si>
  <si>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</si>
  <si>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</si>
  <si>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</si>
  <si>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</si>
  <si>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</si>
  <si>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</si>
  <si>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</si>
  <si>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</si>
  <si>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</si>
  <si>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</si>
  <si>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</si>
  <si>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</si>
  <si>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</si>
  <si>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</si>
  <si>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</si>
  <si>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</si>
  <si>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</si>
  <si>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</si>
  <si>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</si>
  <si>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</si>
  <si>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</si>
  <si>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</si>
  <si>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</si>
  <si>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</si>
  <si>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</si>
  <si>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</si>
  <si>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</si>
  <si>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</si>
  <si>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</si>
  <si>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</si>
  <si>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</si>
  <si>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</si>
  <si>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</si>
  <si>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</si>
  <si>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</si>
  <si>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</si>
  <si>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</si>
  <si>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</si>
  <si>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</si>
  <si>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</si>
  <si>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</si>
  <si>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</si>
  <si>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</si>
  <si>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</si>
  <si>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</si>
  <si>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</si>
  <si>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</si>
  <si>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</si>
  <si>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</si>
  <si>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</si>
  <si>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</si>
  <si>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</si>
  <si>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</si>
  <si>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</si>
  <si>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</si>
  <si>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</si>
  <si>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</si>
  <si>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</si>
  <si>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</si>
  <si>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</si>
  <si>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</si>
  <si>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</si>
  <si>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</si>
  <si>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</si>
  <si>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</si>
  <si>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</si>
  <si>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</si>
  <si>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</si>
  <si>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</si>
  <si>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</si>
  <si>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</si>
  <si>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</si>
  <si>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</si>
  <si>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</si>
  <si>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</si>
  <si>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</si>
  <si>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</si>
  <si>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</si>
  <si>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</si>
  <si>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</si>
  <si>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</si>
  <si>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</si>
  <si>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</si>
  <si>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</si>
  <si>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</si>
  <si>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</si>
  <si>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</si>
  <si>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</si>
  <si>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</si>
  <si>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</si>
  <si>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</si>
  <si>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</si>
  <si>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</si>
  <si>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</si>
  <si>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</si>
  <si>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</si>
  <si>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</si>
  <si>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</si>
  <si>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</si>
  <si>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</si>
  <si>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</si>
  <si>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</si>
  <si>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</si>
  <si>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</si>
  <si>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</si>
  <si>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</si>
  <si>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</si>
  <si>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</si>
  <si>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</si>
  <si>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</si>
  <si>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</si>
  <si>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</si>
  <si>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</si>
  <si>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</si>
  <si>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</si>
  <si>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</si>
  <si>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</si>
  <si>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</si>
  <si>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</si>
  <si>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</si>
  <si>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</si>
  <si>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</si>
  <si>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</si>
  <si>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</si>
  <si>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</si>
  <si>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</si>
  <si>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</si>
  <si>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</si>
  <si>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</si>
  <si>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</si>
  <si>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</si>
  <si>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</si>
  <si>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</si>
  <si>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</si>
  <si>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</si>
  <si>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</si>
  <si>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</si>
  <si>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</si>
  <si>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</si>
  <si>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</si>
  <si>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</si>
  <si>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</si>
  <si>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</si>
  <si>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</si>
  <si>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</si>
  <si>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</si>
  <si>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</si>
  <si>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</si>
  <si>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</si>
  <si>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</si>
  <si>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</si>
  <si>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</si>
  <si>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</si>
  <si>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</si>
  <si>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</si>
  <si>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</si>
  <si>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</si>
  <si>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</si>
  <si>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</si>
  <si>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</si>
  <si>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</si>
  <si>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</si>
  <si>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</si>
  <si>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</si>
  <si>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</si>
  <si>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</si>
  <si>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</si>
  <si>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</si>
  <si>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</si>
  <si>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</si>
  <si>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</si>
  <si>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</si>
  <si>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</si>
  <si>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</si>
  <si>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</si>
  <si>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</si>
  <si>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</si>
  <si>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</si>
  <si>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</si>
  <si>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</si>
  <si>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</si>
  <si>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</si>
  <si>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</si>
  <si>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</si>
  <si>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</si>
  <si>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</si>
  <si>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</si>
  <si>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</si>
  <si>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</si>
  <si>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</si>
  <si>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</si>
  <si>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</si>
  <si>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</si>
  <si>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</si>
  <si>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</si>
  <si>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</si>
  <si>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</si>
  <si>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</si>
  <si>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</si>
  <si>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</si>
  <si>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</si>
  <si>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</si>
  <si>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</si>
  <si>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</si>
  <si>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</si>
  <si>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</si>
  <si>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</si>
  <si>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</si>
  <si>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</si>
  <si>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</si>
  <si>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</si>
  <si>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</si>
  <si>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</si>
  <si>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</si>
  <si>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</si>
  <si>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</si>
  <si>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</si>
  <si>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</si>
  <si>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</si>
  <si>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</si>
  <si>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</si>
  <si>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</si>
  <si>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</si>
  <si>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</si>
  <si>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</si>
  <si>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</si>
  <si>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</si>
  <si>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</si>
  <si>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</si>
  <si>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</si>
  <si>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</si>
  <si>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</si>
  <si>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</si>
  <si>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</si>
  <si>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</si>
  <si>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</si>
  <si>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</si>
  <si>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</si>
  <si>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</si>
  <si>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</si>
  <si>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</si>
  <si>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</si>
  <si>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</si>
  <si>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</si>
  <si>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</si>
  <si>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</si>
  <si>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</si>
  <si>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</si>
  <si>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</si>
  <si>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</si>
  <si>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</si>
  <si>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</si>
  <si>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</si>
  <si>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</si>
  <si>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</si>
  <si>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</si>
  <si>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</si>
  <si>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</si>
  <si>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</si>
  <si>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</si>
  <si>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</si>
  <si>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</si>
  <si>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</si>
  <si>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</si>
  <si>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</si>
  <si>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</si>
  <si>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</si>
  <si>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</si>
  <si>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</si>
  <si>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</si>
  <si>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</si>
  <si>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</si>
  <si>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</si>
  <si>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</si>
  <si>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</si>
  <si>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</si>
  <si>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</si>
  <si>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</si>
  <si>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</si>
  <si>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</si>
  <si>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</si>
  <si>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</si>
  <si>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</si>
  <si>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</si>
  <si>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</si>
  <si>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</si>
  <si>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</si>
  <si>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</si>
  <si>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</si>
  <si>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</si>
  <si>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</si>
  <si>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</si>
  <si>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</si>
  <si>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</si>
  <si>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</si>
  <si>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</si>
  <si>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</si>
  <si>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</si>
  <si>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</si>
  <si>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</si>
  <si>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</si>
  <si>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</si>
  <si>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</si>
  <si>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</si>
  <si>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</si>
  <si>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</si>
  <si>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</si>
  <si>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</si>
  <si>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</si>
  <si>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</si>
  <si>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</si>
  <si>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</si>
  <si>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</si>
  <si>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</si>
  <si>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</si>
  <si>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</si>
  <si>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</si>
  <si>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</si>
  <si>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</si>
  <si>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</si>
  <si>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</si>
  <si>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</si>
  <si>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</si>
  <si>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</si>
  <si>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</si>
  <si>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</si>
  <si>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</si>
  <si>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</si>
  <si>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</si>
  <si>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</si>
  <si>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</si>
  <si>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</si>
  <si>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</si>
  <si>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</si>
  <si>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</si>
  <si>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</si>
  <si>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</si>
  <si>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</si>
  <si>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</si>
  <si>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</si>
  <si>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</si>
  <si>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</si>
  <si>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</si>
  <si>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</si>
  <si>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</si>
  <si>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</si>
  <si>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</si>
  <si>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</si>
  <si>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</si>
  <si>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</si>
  <si>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</si>
  <si>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</si>
  <si>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</si>
  <si>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</si>
  <si>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</si>
  <si>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</si>
  <si>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</si>
  <si>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</si>
  <si>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</si>
  <si>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</si>
  <si>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</si>
  <si>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</si>
  <si>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</si>
  <si>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</si>
  <si>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</si>
  <si>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</si>
  <si>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</si>
  <si>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</si>
  <si>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</si>
  <si>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</si>
  <si>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</si>
  <si>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</si>
  <si>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</si>
  <si>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</si>
  <si>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</si>
  <si>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</si>
  <si>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</si>
  <si>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</si>
  <si>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</si>
  <si>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</si>
  <si>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</si>
  <si>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</si>
  <si>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</si>
  <si>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</si>
  <si>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</si>
  <si>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</si>
  <si>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</si>
  <si>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</si>
  <si>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</si>
  <si>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</si>
  <si>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</si>
  <si>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</si>
  <si>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</si>
  <si>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</si>
  <si>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</si>
  <si>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</si>
  <si>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</si>
  <si>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</si>
  <si>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</si>
  <si>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</si>
  <si>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</si>
  <si>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</si>
  <si>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</si>
  <si>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</si>
  <si>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</si>
  <si>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</si>
  <si>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</si>
  <si>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</si>
  <si>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</si>
  <si>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</si>
  <si>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</si>
  <si>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</si>
  <si>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</si>
  <si>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</si>
  <si>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</si>
  <si>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</si>
  <si>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</si>
  <si>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</si>
  <si>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</si>
  <si>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</si>
  <si>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</si>
  <si>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</si>
  <si>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</si>
  <si>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</si>
  <si>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</si>
  <si>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</si>
  <si>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</si>
  <si>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</si>
  <si>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</si>
  <si>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</si>
  <si>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</si>
  <si>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</si>
  <si>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</si>
  <si>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</si>
  <si>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</si>
  <si>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</si>
  <si>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</si>
  <si>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</si>
  <si>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</si>
  <si>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</si>
  <si>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</si>
  <si>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</si>
  <si>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</si>
  <si>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</si>
  <si>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</si>
  <si>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</si>
  <si>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</si>
  <si>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</si>
  <si>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</si>
  <si>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</si>
  <si>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</si>
  <si>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</si>
  <si>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</si>
  <si>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</si>
  <si>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</si>
  <si>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</si>
  <si>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</si>
  <si>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</si>
  <si>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</si>
  <si>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</si>
  <si>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</si>
  <si>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</si>
  <si>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</si>
  <si>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</si>
  <si>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</si>
  <si>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</si>
  <si>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</si>
  <si>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</si>
  <si>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</si>
  <si>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</si>
  <si>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</si>
  <si>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</si>
  <si>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</si>
  <si>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</si>
  <si>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</si>
  <si>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</si>
  <si>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</si>
  <si>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</si>
  <si>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</si>
  <si>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</si>
  <si>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</si>
  <si>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</si>
  <si>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</si>
  <si>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</si>
  <si>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</si>
  <si>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</si>
  <si>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</si>
  <si>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</si>
  <si>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</si>
  <si>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</si>
  <si>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</si>
  <si>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</si>
  <si>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</si>
  <si>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</si>
  <si>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</si>
  <si>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</si>
  <si>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</si>
  <si>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</si>
  <si>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</si>
  <si>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</si>
  <si>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</si>
  <si>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</si>
  <si>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</si>
  <si>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</si>
  <si>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</si>
  <si>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</si>
  <si>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</si>
  <si>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</si>
  <si>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</si>
  <si>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</si>
  <si>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</si>
  <si>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</si>
  <si>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</si>
  <si>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</si>
  <si>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</si>
  <si>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</si>
  <si>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</si>
  <si>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</si>
  <si>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</si>
  <si>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</si>
  <si>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</si>
  <si>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</si>
  <si>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</si>
  <si>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</si>
  <si>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</si>
  <si>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</si>
  <si>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</si>
  <si>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</si>
  <si>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</si>
  <si>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</si>
  <si>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</si>
  <si>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</si>
  <si>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</si>
  <si>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</si>
  <si>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</si>
  <si>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</si>
  <si>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</si>
  <si>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</si>
  <si>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</si>
  <si>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</si>
  <si>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</si>
  <si>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</si>
  <si>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</si>
  <si>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</si>
  <si>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</si>
  <si>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</si>
  <si>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</si>
  <si>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</si>
  <si>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</si>
  <si>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</si>
  <si>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</si>
  <si>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</si>
  <si>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</si>
  <si>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</si>
  <si>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</si>
  <si>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</si>
  <si>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</si>
  <si>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</si>
  <si>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</si>
  <si>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</si>
  <si>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</si>
  <si>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</si>
  <si>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</si>
  <si>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</si>
  <si>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</si>
  <si>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</si>
  <si>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</si>
  <si>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</si>
  <si>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</si>
  <si>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</si>
  <si>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</si>
  <si>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</si>
  <si>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</si>
  <si>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</si>
  <si>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</si>
  <si>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</si>
  <si>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</si>
  <si>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</si>
  <si>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</si>
  <si>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</si>
  <si>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</si>
  <si>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</si>
  <si>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</si>
  <si>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</si>
  <si>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</si>
  <si>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</si>
  <si>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</si>
  <si>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</si>
  <si>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</si>
  <si>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</si>
  <si>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</si>
  <si>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</si>
  <si>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</si>
  <si>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</si>
  <si>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</si>
  <si>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</si>
  <si>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</si>
  <si>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</si>
  <si>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</si>
  <si>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</si>
  <si>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</si>
  <si>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</si>
  <si>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</si>
  <si>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</si>
  <si>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</si>
  <si>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</si>
  <si>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</si>
  <si>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</si>
  <si>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</si>
  <si>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</si>
  <si>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</si>
  <si>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</si>
  <si>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</si>
  <si>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</si>
  <si>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</si>
  <si>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</si>
  <si>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</si>
  <si>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</si>
  <si>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</si>
  <si>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</si>
  <si>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</si>
  <si>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</si>
  <si>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</si>
  <si>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</si>
  <si>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</si>
  <si>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</si>
  <si>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</si>
  <si>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</si>
  <si>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</si>
  <si>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</si>
  <si>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</si>
  <si>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</si>
  <si>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</si>
  <si>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</si>
  <si>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</si>
  <si>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</si>
  <si>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</si>
  <si>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</si>
  <si>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</si>
  <si>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</si>
  <si>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</si>
  <si>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</si>
  <si>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</si>
  <si>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</si>
  <si>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</si>
  <si>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</si>
  <si>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</si>
  <si>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</si>
  <si>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</si>
  <si>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</si>
  <si>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</si>
  <si>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</si>
  <si>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</si>
  <si>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</si>
  <si>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</si>
  <si>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</si>
  <si>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</si>
  <si>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</si>
  <si>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</si>
  <si>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</si>
  <si>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</si>
  <si>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</si>
  <si>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</si>
  <si>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</si>
  <si>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</si>
  <si>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</si>
  <si>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</si>
  <si>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</si>
  <si>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</si>
  <si>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</si>
  <si>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</si>
  <si>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</si>
  <si>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</si>
  <si>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</si>
  <si>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</si>
  <si>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</si>
  <si>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</si>
  <si>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</si>
  <si>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</si>
  <si>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</si>
  <si>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</si>
  <si>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</si>
  <si>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</si>
  <si>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</si>
  <si>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</si>
  <si>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</si>
  <si>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</si>
  <si>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</si>
  <si>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</si>
  <si>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</si>
  <si>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</si>
  <si>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</si>
  <si>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</si>
  <si>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</si>
  <si>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</si>
  <si>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</si>
  <si>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</si>
  <si>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</si>
  <si>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</si>
  <si>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</si>
  <si>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</si>
  <si>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</si>
  <si>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</si>
  <si>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</si>
  <si>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</si>
  <si>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</si>
  <si>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</si>
  <si>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</si>
  <si>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</si>
  <si>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</si>
  <si>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</si>
  <si>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</si>
  <si>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</si>
  <si>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</si>
  <si>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</si>
  <si>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</si>
  <si>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</si>
  <si>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</si>
  <si>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</si>
  <si>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</si>
  <si>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</si>
  <si>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</si>
  <si>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</si>
  <si>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</si>
  <si>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</si>
  <si>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</si>
  <si>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</si>
  <si>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</si>
  <si>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</si>
  <si>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</si>
  <si>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</si>
  <si>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</si>
  <si>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</si>
  <si>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</si>
  <si>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</si>
  <si>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</si>
  <si>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</si>
  <si>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</si>
  <si>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</si>
  <si>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</si>
  <si>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</si>
  <si>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</si>
  <si>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</si>
  <si>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</si>
  <si>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</si>
  <si>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</si>
  <si>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</si>
  <si>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</si>
  <si>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</si>
  <si>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</si>
  <si>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</si>
  <si>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</si>
  <si>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</si>
  <si>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</si>
  <si>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</si>
  <si>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</si>
  <si>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</si>
  <si>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</si>
  <si>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</si>
  <si>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</si>
  <si>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</si>
  <si>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</si>
  <si>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</si>
  <si>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</si>
  <si>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</si>
  <si>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</si>
  <si>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</si>
  <si>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</si>
  <si>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</si>
  <si>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</si>
  <si>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</si>
  <si>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</si>
  <si>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</si>
  <si>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</si>
  <si>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</si>
  <si>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</si>
  <si>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</si>
  <si>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</si>
  <si>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</si>
  <si>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</si>
  <si>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</si>
  <si>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</si>
  <si>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</si>
  <si>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</si>
  <si>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</si>
  <si>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</si>
  <si>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</si>
  <si>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</si>
  <si>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</si>
  <si>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</si>
  <si>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</si>
  <si>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</si>
  <si>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</si>
  <si>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</si>
  <si>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</si>
  <si>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</si>
  <si>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</si>
  <si>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</si>
  <si>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</si>
  <si>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</si>
  <si>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</si>
  <si>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</si>
  <si>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</si>
  <si>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</si>
  <si>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</si>
  <si>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</si>
  <si>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</si>
  <si>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</si>
  <si>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</si>
  <si>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</si>
  <si>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</si>
  <si>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</si>
  <si>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</si>
  <si>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</si>
  <si>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</si>
  <si>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</si>
  <si>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</si>
  <si>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</si>
  <si>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</si>
  <si>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</si>
  <si>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</si>
  <si>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</si>
  <si>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</si>
  <si>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</si>
  <si>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</si>
  <si>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</si>
  <si>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</si>
  <si>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</si>
  <si>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</si>
  <si>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</si>
  <si>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</si>
  <si>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</si>
  <si>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</si>
  <si>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</si>
  <si>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</si>
  <si>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</si>
  <si>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</si>
  <si>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</si>
  <si>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</si>
  <si>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</si>
  <si>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</si>
  <si>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</si>
  <si>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</si>
  <si>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</si>
  <si>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</si>
  <si>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</si>
  <si>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</si>
  <si>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</si>
  <si>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</si>
  <si>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</si>
  <si>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</si>
  <si>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</si>
  <si>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</si>
  <si>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</si>
  <si>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</si>
  <si>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</si>
  <si>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</si>
  <si>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</si>
  <si>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</si>
  <si>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</si>
  <si>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</si>
  <si>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</si>
  <si>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</si>
  <si>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</si>
  <si>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</si>
  <si>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</si>
  <si>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</si>
  <si>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</si>
  <si>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</si>
  <si>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</si>
  <si>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</si>
  <si>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</si>
  <si>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</si>
  <si>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</si>
  <si>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</si>
  <si>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</si>
  <si>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</si>
  <si>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</si>
  <si>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</si>
  <si>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</si>
  <si>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</si>
  <si>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</si>
  <si>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</si>
  <si>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</si>
  <si>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</si>
  <si>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</si>
  <si>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</si>
  <si>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</si>
  <si>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</si>
  <si>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</si>
  <si>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</si>
  <si>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</si>
  <si>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</si>
  <si>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</si>
  <si>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</si>
  <si>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</si>
  <si>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</si>
  <si>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</si>
  <si>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</si>
  <si>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</si>
  <si>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</si>
  <si>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</si>
  <si>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</si>
  <si>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</si>
  <si>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</si>
  <si>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</si>
  <si>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</si>
  <si>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</si>
  <si>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</si>
  <si>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</si>
  <si>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</si>
  <si>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</si>
  <si>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</si>
  <si>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</si>
  <si>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</si>
  <si>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</si>
  <si>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</si>
  <si>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</si>
  <si>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</si>
  <si>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</si>
  <si>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</si>
  <si>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</si>
  <si>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</si>
  <si>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</si>
  <si>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</si>
  <si>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</si>
  <si>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</si>
  <si>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</si>
  <si>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</si>
  <si>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</si>
  <si>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</si>
  <si>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</si>
  <si>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</si>
  <si>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</si>
  <si>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</si>
  <si>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</si>
  <si>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</si>
  <si>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</si>
  <si>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</si>
  <si>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</si>
  <si>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</si>
  <si>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</si>
  <si>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</si>
  <si>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</si>
  <si>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</si>
  <si>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</si>
  <si>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</si>
  <si>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</si>
  <si>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</si>
  <si>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</si>
  <si>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</si>
  <si>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</si>
  <si>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</si>
  <si>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</si>
  <si>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</si>
  <si>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</si>
  <si>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</si>
  <si>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</si>
  <si>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</si>
  <si>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</si>
  <si>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</si>
  <si>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</si>
  <si>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</si>
  <si>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</si>
  <si>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</si>
  <si>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</si>
  <si>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</si>
  <si>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Sub-Catgory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</si>
  <si>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</si>
  <si>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</si>
  <si>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</si>
  <si>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</si>
  <si>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</si>
  <si>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</si>
  <si>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</si>
  <si>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Year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</si>
  <si>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</si>
  <si>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</si>
  <si>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</si>
  <si>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</si>
  <si>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</si>
  <si>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</si>
  <si>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</si>
  <si>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</si>
  <si>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</si>
  <si>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</si>
  <si>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</si>
  <si>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</si>
  <si>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</si>
  <si>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</si>
  <si>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</si>
  <si>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</si>
  <si>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</si>
  <si>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</si>
  <si>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</si>
  <si>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</si>
  <si>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</si>
  <si>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</si>
  <si>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</si>
  <si>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</si>
  <si>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</si>
  <si>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</si>
  <si>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</si>
  <si>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</si>
  <si>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</si>
  <si>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</si>
  <si>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</si>
  <si>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</t>
  </si>
  <si>
    <t>Sum of Percentage Successful</t>
  </si>
  <si>
    <t>Sum of Percentage Canceled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</si>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</sst>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mmm\ d\,\ yyyy;@"/>
    <numFmt numFmtId="166" formatCode="[$-409]mmm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.4"/>
      <color rgb="FF2F2F2F"/>
      <name val="Segoe UI Symbol"/>
      <family val="2"/>
    </font>
    <font>
      <sz val="13"/>
      <color rgb="FF000000"/>
      <name val="Courier New"/>
      <family val="1"/>
    </font>
    <font>
      <sz val="14"/>
      <color rgb="FF0A0101"/>
      <name val="Helvetica Neue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3" fillId="0" borderId="0" xfId="0" applyNumberFormat="1" applyFont="1"/>
    <xf numFmtId="0" fontId="3" fillId="0" borderId="0" xfId="0" applyNumberFormat="1" applyFont="1"/>
    <xf numFmtId="166" fontId="3" fillId="0" borderId="0" xfId="0" applyNumberFormat="1" applyFont="1"/>
    <xf numFmtId="165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10" fontId="5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[HW1.xlsx]Bonus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Graph'!$B$1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Graph'!$A$2:$A$14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Graph'!$B$2:$B$14</c:f>
              <c:numCache>
                <c:formatCode>General</c:formatCode>
                <c:ptCount val="12"/>
                <c:pt idx="0">
                  <c:v>0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0.24702380952380953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82D-AB4E-B1CE-DE1CCDB33EE0}"/>
            </c:ext>
          </c:extLst>
        </c:ser>
        <c:ser>
          <c:idx val="1"/>
          <c:order val="1"/>
          <c:tx>
            <c:strRef>
              <c:f>'Bonus Graph'!$C$1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Graph'!$A$2:$A$14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Graph'!$C$2:$C$14</c:f>
              <c:numCache>
                <c:formatCode>General</c:formatCode>
                <c:ptCount val="12"/>
                <c:pt idx="0">
                  <c:v>0.68934911242603547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0.16369047619047619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82D-AB4E-B1CE-DE1CCDB33EE0}"/>
            </c:ext>
          </c:extLst>
        </c:ser>
        <c:ser>
          <c:idx val="2"/>
          <c:order val="2"/>
          <c:tx>
            <c:strRef>
              <c:f>'Bonus Graph'!$D$1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Graph'!$A$2:$A$14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Graph'!$D$2:$D$14</c:f>
              <c:numCache>
                <c:formatCode>General</c:formatCode>
                <c:ptCount val="12"/>
                <c:pt idx="0">
                  <c:v>0.31065088757396447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0.5892857142857143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82D-AB4E-B1CE-DE1CCDB33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560176"/>
        <c:axId val="1627846304"/>
      </c:lineChart>
      <c:catAx>
        <c:axId val="16325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846304"/>
        <c:crosses val="autoZero"/>
        <c:auto val="1"/>
        <c:lblAlgn val="ctr"/>
        <c:lblOffset val="100"/>
        <c:noMultiLvlLbl val="0"/>
      </c:catAx>
      <c:valAx>
        <c:axId val="16278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7-9844-B466-4AF7DC3F4CB0}"/>
            </c:ext>
          </c:extLst>
        </c:ser>
        <c:ser>
          <c:idx val="1"/>
          <c:order val="1"/>
          <c:tx>
            <c:strRef>
              <c:f>Pivot!$C$5:$C$6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37-9844-B466-4AF7DC3F4CB0}"/>
            </c:ext>
          </c:extLst>
        </c:ser>
        <c:ser>
          <c:idx val="2"/>
          <c:order val="2"/>
          <c:tx>
            <c:strRef>
              <c:f>Pivot!$D$5:$D$6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37-9844-B466-4AF7DC3F4CB0}"/>
            </c:ext>
          </c:extLst>
        </c:ser>
        <c:ser>
          <c:idx val="3"/>
          <c:order val="3"/>
          <c:tx>
            <c:strRef>
              <c:f>Pivot!$E$5:$E$6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37-9844-B466-4AF7DC3F4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613376"/>
        <c:axId val="1544615056"/>
      </c:barChart>
      <c:catAx>
        <c:axId val="154461337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615056"/>
        <c:crosses val="autoZero"/>
        <c:auto val="1"/>
        <c:lblAlgn val="ctr"/>
        <c:lblOffset val="100"/>
        <c:noMultiLvlLbl val="0"/>
      </c:catAx>
      <c:valAx>
        <c:axId val="154461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6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2-BB42-B8EE-60C4CAD28F0F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2-BB42-B8EE-60C4CAD28F0F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02-BB42-B8EE-60C4CAD28F0F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02-BB42-B8EE-60C4CAD28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9390240"/>
        <c:axId val="1599391920"/>
      </c:barChart>
      <c:catAx>
        <c:axId val="159939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91920"/>
        <c:crosses val="autoZero"/>
        <c:auto val="1"/>
        <c:lblAlgn val="ctr"/>
        <c:lblOffset val="100"/>
        <c:noMultiLvlLbl val="0"/>
      </c:catAx>
      <c:valAx>
        <c:axId val="159939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9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C-204B-A74B-B4EF17ED0D1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C-204B-A74B-B4EF17ED0D1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C-204B-A74B-B4EF17ED0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864880"/>
        <c:axId val="1601866560"/>
      </c:lineChart>
      <c:catAx>
        <c:axId val="16018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66560"/>
        <c:crosses val="autoZero"/>
        <c:auto val="1"/>
        <c:lblAlgn val="ctr"/>
        <c:lblOffset val="100"/>
        <c:noMultiLvlLbl val="0"/>
      </c:catAx>
      <c:valAx>
        <c:axId val="160186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6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25400</xdr:rowOff>
    </xdr:from>
    <xdr:to>
      <xdr:col>6</xdr:col>
      <xdr:colOff>1409700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7BB66-8C8B-444D-A80B-F9B9B148D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165100</xdr:rowOff>
    </xdr:from>
    <xdr:to>
      <xdr:col>13</xdr:col>
      <xdr:colOff>558800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5C429-D0F1-B645-92AD-EA623DA62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76200</xdr:rowOff>
    </xdr:from>
    <xdr:to>
      <xdr:col>16</xdr:col>
      <xdr:colOff>165100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ABFC9-E2AE-CF49-B8DC-D710E6712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5</xdr:row>
      <xdr:rowOff>63500</xdr:rowOff>
    </xdr:from>
    <xdr:to>
      <xdr:col>12</xdr:col>
      <xdr:colOff>342900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0B448-C39E-474C-8432-63894E451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95.515887499998" createdVersion="6" refreshedVersion="6" minRefreshableVersion="3" recordCount="4114" xr:uid="{06E23CF1-430B-4B48-B1F4-002F72B21AE0}">
  <cacheSource type="worksheet">
    <worksheetSource ref="A1:R4115" sheet="Format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95.543185300929" createdVersion="6" refreshedVersion="6" minRefreshableVersion="3" recordCount="4114" xr:uid="{71102C6C-EA6F-A74D-AAF9-5D3775179536}">
  <cacheSource type="worksheet">
    <worksheetSource ref="A1:T4115" sheet="Forma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98.77979537037" createdVersion="6" refreshedVersion="6" minRefreshableVersion="3" recordCount="4114" xr:uid="{6AE2E171-4E58-A14B-8F95-3B4011A49047}">
  <cacheSource type="worksheet">
    <worksheetSource ref="A1:U4115" sheet="Forma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 Date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0.753076851855" createdVersion="6" refreshedVersion="6" minRefreshableVersion="3" recordCount="12" xr:uid="{5A5638F8-2748-294E-B2E5-909C1E08877E}">
  <cacheSource type="worksheet">
    <worksheetSource ref="B1:I13" sheet="Bonus"/>
  </cacheSource>
  <cacheFields count="8">
    <cacheField name="Goals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0" maxValue="83"/>
    </cacheField>
    <cacheField name="Total Projects" numFmtId="0">
      <sharedItems containsSemiMixedTypes="0" containsString="0" containsNumber="1" containsInteger="1" minValue="21" maxValue="1352"/>
    </cacheField>
    <cacheField name="Percentage Successful" numFmtId="10">
      <sharedItems containsSemiMixedTypes="0" containsString="0" containsNumber="1" minValue="0.16369047619047619" maxValue="0.71081677704194257" count="12">
        <n v="0.71081677704194257"/>
        <n v="0.68934911242603547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6369047619047619"/>
      </sharedItems>
    </cacheField>
    <cacheField name="Percentage Failed" numFmtId="10">
      <sharedItems containsSemiMixedTypes="0" containsString="0" containsNumber="1" minValue="0.24944812362030905" maxValue="0.5892857142857143" count="12">
        <n v="0.24944812362030905"/>
        <n v="0.31065088757396447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92857142857143"/>
      </sharedItems>
    </cacheField>
    <cacheField name="Percentage Canceled" numFmtId="10">
      <sharedItems containsSemiMixedTypes="0" containsString="0" containsNumber="1" minValue="0" maxValue="0.24702380952380953" count="12">
        <n v="3.9735099337748346E-2"/>
        <n v="0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470238095238095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0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0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0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0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0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0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0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0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0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0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0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0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0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0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0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0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0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0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0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0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0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0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0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0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0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0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0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0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0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0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0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0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0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0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0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0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0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0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0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0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0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0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0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0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0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0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0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0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0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0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0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0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0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0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0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0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0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0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0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0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0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0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0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0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0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0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0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0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0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0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0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0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0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0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0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0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0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0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0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0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0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0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0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0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0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0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0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0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0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0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0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0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0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0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0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0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0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0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0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0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0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0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0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0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0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0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0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0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0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0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0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0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0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0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0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0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0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0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0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0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0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0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0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0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0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0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0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0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0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0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0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0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0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0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0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0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0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0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0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0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0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0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0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0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0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0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0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0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0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0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0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0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0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0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0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0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0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0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0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0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0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0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0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0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0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0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0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0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0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0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0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0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0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0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0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0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0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0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0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0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0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0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0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0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0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0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0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0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0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0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0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0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0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0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0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0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0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0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0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0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0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0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0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0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0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0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0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0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0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0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0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0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0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0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0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0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0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0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0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0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0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0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0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0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0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0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0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0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0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0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0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0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0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0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0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0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0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0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0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0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0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0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0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0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0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0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0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0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0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0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0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0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0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0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0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0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0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0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0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0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0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0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0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0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0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0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0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0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0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0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0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0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0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0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0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0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0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0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0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0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0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0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0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0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0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0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0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0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0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0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0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0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0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0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0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0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0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0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0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0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0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0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0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0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0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0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0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0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0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0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0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0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0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0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0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0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0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0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0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0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0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0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0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0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0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0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0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0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0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0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0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0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0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0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0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0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0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0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0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0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0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0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0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0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0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0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0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0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0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0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0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0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0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0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0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0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0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0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0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0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0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0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0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0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0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0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0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0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0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0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0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0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0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0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0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0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0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0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0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0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0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0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0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0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0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0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0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0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0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0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0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0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0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0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0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0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0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0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0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0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0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0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0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0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0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0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0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0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0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0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0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0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0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0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0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0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0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0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0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0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x v="0"/>
    <x v="0"/>
  </r>
  <r>
    <x v="1"/>
    <n v="932"/>
    <n v="420"/>
    <n v="0"/>
    <n v="135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55"/>
    <n v="198"/>
    <n v="83"/>
    <n v="336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A9E8F-9DE5-6545-A59D-F0F7BE8C855B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0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10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10" showAll="0">
      <items count="13">
        <item x="1"/>
        <item x="0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Canceled" fld="7" baseField="0" baseItem="0"/>
    <dataField name="Sum of Percentage Successful" fld="5" baseField="0" baseItem="0"/>
    <dataField name="Sum of Percentage Failed" fld="6" baseField="0" baseItem="0"/>
  </dataFields>
  <chartFormats count="3">
    <chartFormat chart="0" format="1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5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91201-70E9-9F4A-84B5-A5C6740AC8AD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A8563-FFE4-0F49-8FF1-A9D604273144}" name="PivotTable9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407C1-2E68-5645-AC90-46F8B199AF90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G65" zoomScale="90" zoomScaleNormal="9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6" customWidth="1"/>
    <col min="16" max="16" width="15" style="8" bestFit="1" customWidth="1"/>
    <col min="17" max="17" width="22.1640625" bestFit="1" customWidth="1"/>
    <col min="18" max="18" width="13" customWidth="1"/>
    <col min="19" max="19" width="28.33203125" customWidth="1"/>
    <col min="20" max="20" width="25.5" bestFit="1" customWidth="1"/>
    <col min="21" max="21" width="24.5" bestFit="1" customWidth="1"/>
    <col min="22" max="22" width="32.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  <c r="U1" s="1" t="s">
        <v>8367</v>
      </c>
      <c r="V1" s="1"/>
    </row>
    <row r="2" spans="1:22" ht="47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9" t="str">
        <f>LEFT(N2, SEARCH("/", N2, 1)-1)</f>
        <v>film &amp; video</v>
      </c>
      <c r="R2" t="str">
        <f>RIGHT(N2,LEN(N2) -SEARCH("/", N2, 1))</f>
        <v>television</v>
      </c>
      <c r="S2" s="13">
        <f>(J2/86400)+25569+(-5/24)</f>
        <v>42176.798738425925</v>
      </c>
      <c r="T2" s="13">
        <f>(((I2/60)/60)/24)+DATE(1970,1,1)</f>
        <v>42208.125</v>
      </c>
      <c r="U2" s="14">
        <f>YEAR(S2)</f>
        <v>2015</v>
      </c>
      <c r="V2" s="15"/>
    </row>
    <row r="3" spans="1:22" ht="3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s="9" t="str">
        <f t="shared" ref="Q3:Q66" si="2">LEFT(N3, SEARCH("/", N3, 1)-1)</f>
        <v>film &amp; video</v>
      </c>
      <c r="R3" t="str">
        <f t="shared" ref="R3:R66" si="3">RIGHT(N3,LEN(N3) -SEARCH("/", N3, 1))</f>
        <v>television</v>
      </c>
      <c r="S3" s="13">
        <f t="shared" ref="S3:S66" si="4">(J3/86400)+25569+(-5/24)</f>
        <v>42766.392164351848</v>
      </c>
      <c r="T3" s="13">
        <f t="shared" ref="T3:T66" si="5">(((I3/60)/60)/24)+DATE(1970,1,1)</f>
        <v>42796.600497685184</v>
      </c>
      <c r="U3" s="14">
        <f t="shared" ref="U3:U66" si="6">YEAR(S3)</f>
        <v>2017</v>
      </c>
      <c r="V3" s="15"/>
    </row>
    <row r="4" spans="1:22" ht="47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9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42415.702349537038</v>
      </c>
      <c r="U4" s="14">
        <f t="shared" si="6"/>
        <v>2016</v>
      </c>
      <c r="V4" s="15"/>
    </row>
    <row r="5" spans="1:22" ht="32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9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41858.515127314815</v>
      </c>
      <c r="U5" s="14">
        <f t="shared" si="6"/>
        <v>2014</v>
      </c>
      <c r="V5" s="15"/>
    </row>
    <row r="6" spans="1:22" ht="6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9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42357.834247685183</v>
      </c>
      <c r="U6" s="14">
        <f t="shared" si="6"/>
        <v>2015</v>
      </c>
      <c r="V6" s="15"/>
    </row>
    <row r="7" spans="1:22" ht="47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9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42580.232638888891</v>
      </c>
      <c r="U7" s="14">
        <f t="shared" si="6"/>
        <v>2016</v>
      </c>
      <c r="V7" s="15"/>
    </row>
    <row r="8" spans="1:22" ht="47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9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41804.072337962964</v>
      </c>
      <c r="U8" s="14">
        <f t="shared" si="6"/>
        <v>2014</v>
      </c>
      <c r="V8" s="15"/>
    </row>
    <row r="9" spans="1:22" ht="47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42556.047071759262</v>
      </c>
      <c r="U9" s="14">
        <f t="shared" si="6"/>
        <v>2016</v>
      </c>
      <c r="V9" s="15"/>
    </row>
    <row r="10" spans="1:22" ht="2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9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42475.875</v>
      </c>
      <c r="U10" s="14">
        <f t="shared" si="6"/>
        <v>2016</v>
      </c>
      <c r="V10" s="15"/>
    </row>
    <row r="11" spans="1:22" ht="47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9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42477.103518518517</v>
      </c>
      <c r="U11" s="14">
        <f t="shared" si="6"/>
        <v>2016</v>
      </c>
      <c r="V11" s="15"/>
    </row>
    <row r="12" spans="1:22" ht="47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9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41815.068043981482</v>
      </c>
      <c r="U12" s="14">
        <f t="shared" si="6"/>
        <v>2014</v>
      </c>
      <c r="V12" s="15"/>
    </row>
    <row r="13" spans="1:22" ht="47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9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42604.125</v>
      </c>
      <c r="U13" s="14">
        <f t="shared" si="6"/>
        <v>2016</v>
      </c>
      <c r="V13" s="15"/>
    </row>
    <row r="14" spans="1:22" ht="47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9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41836.125</v>
      </c>
      <c r="U14" s="14">
        <f t="shared" si="6"/>
        <v>2014</v>
      </c>
      <c r="V14" s="15"/>
    </row>
    <row r="15" spans="1:22" ht="3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9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42544.852083333331</v>
      </c>
      <c r="U15" s="14">
        <f t="shared" si="6"/>
        <v>2016</v>
      </c>
      <c r="V15" s="15"/>
    </row>
    <row r="16" spans="1:22" ht="32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9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41833.582638888889</v>
      </c>
      <c r="U16" s="14">
        <f t="shared" si="6"/>
        <v>2014</v>
      </c>
      <c r="V16" s="15"/>
    </row>
    <row r="17" spans="1:22" ht="47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9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42274.843055555553</v>
      </c>
      <c r="U17" s="14">
        <f t="shared" si="6"/>
        <v>2015</v>
      </c>
      <c r="V17" s="15"/>
    </row>
    <row r="18" spans="1:22" ht="47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9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41806.229166666664</v>
      </c>
      <c r="U18" s="14">
        <f t="shared" si="6"/>
        <v>2014</v>
      </c>
      <c r="V18" s="15"/>
    </row>
    <row r="19" spans="1:22" ht="47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41947.773402777777</v>
      </c>
      <c r="U19" s="14">
        <f t="shared" si="6"/>
        <v>2014</v>
      </c>
      <c r="V19" s="15"/>
    </row>
    <row r="20" spans="1:22" ht="47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9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41899.542314814818</v>
      </c>
      <c r="U20" s="14">
        <f t="shared" si="6"/>
        <v>2014</v>
      </c>
      <c r="V20" s="15"/>
    </row>
    <row r="21" spans="1:22" ht="47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9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42205.816365740742</v>
      </c>
      <c r="U21" s="14">
        <f t="shared" si="6"/>
        <v>2015</v>
      </c>
      <c r="V21" s="15"/>
    </row>
    <row r="22" spans="1:22" ht="47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9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42260.758240740746</v>
      </c>
      <c r="U22" s="14">
        <f t="shared" si="6"/>
        <v>2015</v>
      </c>
      <c r="V22" s="15"/>
    </row>
    <row r="23" spans="1:22" ht="47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9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41908.627187500002</v>
      </c>
      <c r="U23" s="14">
        <f t="shared" si="6"/>
        <v>2014</v>
      </c>
      <c r="V23" s="15"/>
    </row>
    <row r="24" spans="1:22" ht="3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9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42005.332638888889</v>
      </c>
      <c r="U24" s="14">
        <f t="shared" si="6"/>
        <v>2014</v>
      </c>
      <c r="V24" s="15"/>
    </row>
    <row r="25" spans="1:22" ht="47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9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42124.638888888891</v>
      </c>
      <c r="U25" s="14">
        <f t="shared" si="6"/>
        <v>2015</v>
      </c>
      <c r="V25" s="15"/>
    </row>
    <row r="26" spans="1:22" ht="3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9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42262.818750000006</v>
      </c>
      <c r="U26" s="14">
        <f t="shared" si="6"/>
        <v>2015</v>
      </c>
      <c r="V26" s="15"/>
    </row>
    <row r="27" spans="1:22" ht="47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9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42378.025011574078</v>
      </c>
      <c r="U27" s="14">
        <f t="shared" si="6"/>
        <v>2015</v>
      </c>
      <c r="V27" s="15"/>
    </row>
    <row r="28" spans="1:22" ht="47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9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41868.515555555554</v>
      </c>
      <c r="U28" s="14">
        <f t="shared" si="6"/>
        <v>2014</v>
      </c>
      <c r="V28" s="15"/>
    </row>
    <row r="29" spans="1:22" ht="47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41959.206400462965</v>
      </c>
      <c r="U29" s="14">
        <f t="shared" si="6"/>
        <v>2014</v>
      </c>
      <c r="V29" s="15"/>
    </row>
    <row r="30" spans="1:22" ht="3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9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42354.96393518518</v>
      </c>
      <c r="U30" s="14">
        <f t="shared" si="6"/>
        <v>2015</v>
      </c>
      <c r="V30" s="15"/>
    </row>
    <row r="31" spans="1:22" ht="47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9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41842.67324074074</v>
      </c>
      <c r="U31" s="14">
        <f t="shared" si="6"/>
        <v>2014</v>
      </c>
      <c r="V31" s="15"/>
    </row>
    <row r="32" spans="1:22" ht="47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9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41872.292997685188</v>
      </c>
      <c r="U32" s="14">
        <f t="shared" si="6"/>
        <v>2014</v>
      </c>
      <c r="V32" s="15"/>
    </row>
    <row r="33" spans="1:22" ht="47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9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42394.79206018518</v>
      </c>
      <c r="U33" s="14">
        <f t="shared" si="6"/>
        <v>2016</v>
      </c>
      <c r="V33" s="15"/>
    </row>
    <row r="34" spans="1:22" ht="47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9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42503.165972222225</v>
      </c>
      <c r="U34" s="14">
        <f t="shared" si="6"/>
        <v>2016</v>
      </c>
      <c r="V34" s="15"/>
    </row>
    <row r="35" spans="1:22" ht="47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9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42316.702557870376</v>
      </c>
      <c r="U35" s="14">
        <f t="shared" si="6"/>
        <v>2015</v>
      </c>
      <c r="V35" s="15"/>
    </row>
    <row r="36" spans="1:22" ht="47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9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41856.321770833332</v>
      </c>
      <c r="U36" s="14">
        <f t="shared" si="6"/>
        <v>2014</v>
      </c>
      <c r="V36" s="15"/>
    </row>
    <row r="37" spans="1:22" ht="3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9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42122</v>
      </c>
      <c r="U37" s="14">
        <f t="shared" si="6"/>
        <v>2015</v>
      </c>
      <c r="V37" s="15"/>
    </row>
    <row r="38" spans="1:22" ht="32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9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42098.265335648146</v>
      </c>
      <c r="U38" s="14">
        <f t="shared" si="6"/>
        <v>2015</v>
      </c>
      <c r="V38" s="15"/>
    </row>
    <row r="39" spans="1:22" ht="47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42062.693043981482</v>
      </c>
      <c r="U39" s="14">
        <f t="shared" si="6"/>
        <v>2015</v>
      </c>
      <c r="V39" s="15"/>
    </row>
    <row r="40" spans="1:22" ht="47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9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41405.057222222218</v>
      </c>
      <c r="U40" s="14">
        <f t="shared" si="6"/>
        <v>2013</v>
      </c>
      <c r="V40" s="15"/>
    </row>
    <row r="41" spans="1:22" ht="47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9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41784.957638888889</v>
      </c>
      <c r="U41" s="14">
        <f t="shared" si="6"/>
        <v>2014</v>
      </c>
      <c r="V41" s="15"/>
    </row>
    <row r="42" spans="1:22" ht="47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9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41809.166666666664</v>
      </c>
      <c r="U42" s="14">
        <f t="shared" si="6"/>
        <v>2014</v>
      </c>
      <c r="V42" s="15"/>
    </row>
    <row r="43" spans="1:22" ht="47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9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41917.568912037037</v>
      </c>
      <c r="U43" s="14">
        <f t="shared" si="6"/>
        <v>2014</v>
      </c>
      <c r="V43" s="15"/>
    </row>
    <row r="44" spans="1:22" ht="47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9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42001.639189814814</v>
      </c>
      <c r="U44" s="14">
        <f t="shared" si="6"/>
        <v>2014</v>
      </c>
      <c r="V44" s="15"/>
    </row>
    <row r="45" spans="1:22" ht="47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9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41833</v>
      </c>
      <c r="U45" s="14">
        <f t="shared" si="6"/>
        <v>2014</v>
      </c>
      <c r="V45" s="15"/>
    </row>
    <row r="46" spans="1:22" ht="47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9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41919.098807870374</v>
      </c>
      <c r="U46" s="14">
        <f t="shared" si="6"/>
        <v>2014</v>
      </c>
      <c r="V46" s="15"/>
    </row>
    <row r="47" spans="1:22" ht="47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9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42487.623923611114</v>
      </c>
      <c r="U47" s="14">
        <f t="shared" si="6"/>
        <v>2016</v>
      </c>
      <c r="V47" s="15"/>
    </row>
    <row r="48" spans="1:22" ht="47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9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42353.964976851858</v>
      </c>
      <c r="U48" s="14">
        <f t="shared" si="6"/>
        <v>2015</v>
      </c>
      <c r="V48" s="15"/>
    </row>
    <row r="49" spans="1:22" ht="47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41992.861192129625</v>
      </c>
      <c r="U49" s="14">
        <f t="shared" si="6"/>
        <v>2014</v>
      </c>
      <c r="V49" s="15"/>
    </row>
    <row r="50" spans="1:22" ht="47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9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42064.5</v>
      </c>
      <c r="U50" s="14">
        <f t="shared" si="6"/>
        <v>2015</v>
      </c>
      <c r="V50" s="15"/>
    </row>
    <row r="51" spans="1:22" ht="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9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42301.176446759258</v>
      </c>
      <c r="U51" s="14">
        <f t="shared" si="6"/>
        <v>2015</v>
      </c>
      <c r="V51" s="15"/>
    </row>
    <row r="52" spans="1:22" ht="47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9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42034.708333333328</v>
      </c>
      <c r="U52" s="14">
        <f t="shared" si="6"/>
        <v>2014</v>
      </c>
      <c r="V52" s="15"/>
    </row>
    <row r="53" spans="1:22" ht="47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9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42226.928668981483</v>
      </c>
      <c r="U53" s="14">
        <f t="shared" si="6"/>
        <v>2015</v>
      </c>
      <c r="V53" s="15"/>
    </row>
    <row r="54" spans="1:22" ht="47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9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41837.701921296299</v>
      </c>
      <c r="U54" s="14">
        <f t="shared" si="6"/>
        <v>2014</v>
      </c>
      <c r="V54" s="15"/>
    </row>
    <row r="55" spans="1:22" ht="3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9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41733.916666666664</v>
      </c>
      <c r="U55" s="14">
        <f t="shared" si="6"/>
        <v>2014</v>
      </c>
      <c r="V55" s="15"/>
    </row>
    <row r="56" spans="1:22" ht="47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9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42363.713206018518</v>
      </c>
      <c r="U56" s="14">
        <f t="shared" si="6"/>
        <v>2015</v>
      </c>
      <c r="V56" s="15"/>
    </row>
    <row r="57" spans="1:22" ht="47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9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42517.968935185185</v>
      </c>
      <c r="U57" s="14">
        <f t="shared" si="6"/>
        <v>2016</v>
      </c>
      <c r="V57" s="15"/>
    </row>
    <row r="58" spans="1:22" ht="3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9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42163.666666666672</v>
      </c>
      <c r="U58" s="14">
        <f t="shared" si="6"/>
        <v>2015</v>
      </c>
      <c r="V58" s="15"/>
    </row>
    <row r="59" spans="1:22" ht="47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42119.83289351852</v>
      </c>
      <c r="U59" s="14">
        <f t="shared" si="6"/>
        <v>2015</v>
      </c>
      <c r="V59" s="15"/>
    </row>
    <row r="60" spans="1:22" ht="3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9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41962.786712962959</v>
      </c>
      <c r="U60" s="14">
        <f t="shared" si="6"/>
        <v>2014</v>
      </c>
      <c r="V60" s="15"/>
    </row>
    <row r="61" spans="1:22" ht="47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9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42261.875</v>
      </c>
      <c r="U61" s="14">
        <f t="shared" si="6"/>
        <v>2015</v>
      </c>
      <c r="V61" s="15"/>
    </row>
    <row r="62" spans="1:22" ht="47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9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41721</v>
      </c>
      <c r="U62" s="14">
        <f t="shared" si="6"/>
        <v>2014</v>
      </c>
      <c r="V62" s="15"/>
    </row>
    <row r="63" spans="1:22" ht="47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9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41431.814317129632</v>
      </c>
      <c r="U63" s="14">
        <f t="shared" si="6"/>
        <v>2013</v>
      </c>
      <c r="V63" s="15"/>
    </row>
    <row r="64" spans="1:22" ht="47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9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41336.799513888887</v>
      </c>
      <c r="U64" s="14">
        <f t="shared" si="6"/>
        <v>2013</v>
      </c>
      <c r="V64" s="15"/>
    </row>
    <row r="65" spans="1:22" ht="47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9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41636.207638888889</v>
      </c>
      <c r="U65" s="14">
        <f t="shared" si="6"/>
        <v>2013</v>
      </c>
      <c r="V65" s="15"/>
    </row>
    <row r="66" spans="1:22" ht="47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9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41463.01829861111</v>
      </c>
      <c r="U66" s="14">
        <f t="shared" si="6"/>
        <v>2013</v>
      </c>
      <c r="V66" s="15"/>
    </row>
    <row r="67" spans="1:22" ht="3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8">
        <f t="shared" ref="P67:P130" si="8">E67/L67</f>
        <v>132.05263157894737</v>
      </c>
      <c r="Q67" s="9" t="str">
        <f t="shared" ref="Q67:Q130" si="9">LEFT(N67, SEARCH("/", N67, 1)-1)</f>
        <v>film &amp; video</v>
      </c>
      <c r="R67" t="str">
        <f t="shared" ref="R67:R130" si="10">RIGHT(N67,LEN(N67) -SEARCH("/", N67, 1))</f>
        <v>shorts</v>
      </c>
      <c r="S67" s="13">
        <f t="shared" ref="S67:S130" si="11">(J67/86400)+25569+(-5/24)</f>
        <v>41835.612893518519</v>
      </c>
      <c r="T67" s="13">
        <f t="shared" ref="T67:T130" si="12">(((I67/60)/60)/24)+DATE(1970,1,1)</f>
        <v>41862.249305555553</v>
      </c>
      <c r="U67" s="14">
        <f t="shared" ref="U67:U130" si="13">YEAR(S67)</f>
        <v>2014</v>
      </c>
      <c r="V67" s="15"/>
    </row>
    <row r="68" spans="1:22" ht="3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8">
        <f t="shared" si="8"/>
        <v>91.230769230769226</v>
      </c>
      <c r="Q68" s="9" t="str">
        <f t="shared" si="9"/>
        <v>film &amp; video</v>
      </c>
      <c r="R68" t="str">
        <f t="shared" si="10"/>
        <v>shorts</v>
      </c>
      <c r="S68" s="13">
        <f t="shared" si="11"/>
        <v>42539.641435185178</v>
      </c>
      <c r="T68" s="13">
        <f t="shared" si="12"/>
        <v>42569.849768518514</v>
      </c>
      <c r="U68" s="14">
        <f t="shared" si="13"/>
        <v>2016</v>
      </c>
      <c r="V68" s="15"/>
    </row>
    <row r="69" spans="1:22" ht="47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8">
        <f t="shared" si="8"/>
        <v>116.25</v>
      </c>
      <c r="Q69" s="9" t="str">
        <f t="shared" si="9"/>
        <v>film &amp; video</v>
      </c>
      <c r="R69" t="str">
        <f t="shared" si="10"/>
        <v>shorts</v>
      </c>
      <c r="S69" s="13">
        <f t="shared" si="11"/>
        <v>41075.375046296293</v>
      </c>
      <c r="T69" s="13">
        <f t="shared" si="12"/>
        <v>41105.583379629628</v>
      </c>
      <c r="U69" s="14">
        <f t="shared" si="13"/>
        <v>2012</v>
      </c>
      <c r="V69" s="15"/>
    </row>
    <row r="70" spans="1:22" ht="6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8">
        <f t="shared" si="8"/>
        <v>21.194444444444443</v>
      </c>
      <c r="Q70" s="9" t="str">
        <f t="shared" si="9"/>
        <v>film &amp; video</v>
      </c>
      <c r="R70" t="str">
        <f t="shared" si="10"/>
        <v>shorts</v>
      </c>
      <c r="S70" s="13">
        <f t="shared" si="11"/>
        <v>41663.36100694444</v>
      </c>
      <c r="T70" s="13">
        <f t="shared" si="12"/>
        <v>41693.569340277776</v>
      </c>
      <c r="U70" s="14">
        <f t="shared" si="13"/>
        <v>2014</v>
      </c>
      <c r="V70" s="15"/>
    </row>
    <row r="71" spans="1:22" ht="47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8">
        <f t="shared" si="8"/>
        <v>62.327134831460668</v>
      </c>
      <c r="Q71" s="9" t="str">
        <f t="shared" si="9"/>
        <v>film &amp; video</v>
      </c>
      <c r="R71" t="str">
        <f t="shared" si="10"/>
        <v>shorts</v>
      </c>
      <c r="S71" s="13">
        <f t="shared" si="11"/>
        <v>40785.979456018518</v>
      </c>
      <c r="T71" s="13">
        <f t="shared" si="12"/>
        <v>40818.290972222225</v>
      </c>
      <c r="U71" s="14">
        <f t="shared" si="13"/>
        <v>2011</v>
      </c>
      <c r="V71" s="15"/>
    </row>
    <row r="72" spans="1:22" ht="47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8">
        <f t="shared" si="8"/>
        <v>37.411764705882355</v>
      </c>
      <c r="Q72" s="9" t="str">
        <f t="shared" si="9"/>
        <v>film &amp; video</v>
      </c>
      <c r="R72" t="str">
        <f t="shared" si="10"/>
        <v>shorts</v>
      </c>
      <c r="S72" s="13">
        <f t="shared" si="11"/>
        <v>40730.688020833331</v>
      </c>
      <c r="T72" s="13">
        <f t="shared" si="12"/>
        <v>40790.896354166667</v>
      </c>
      <c r="U72" s="14">
        <f t="shared" si="13"/>
        <v>2011</v>
      </c>
      <c r="V72" s="15"/>
    </row>
    <row r="73" spans="1:22" ht="47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8">
        <f t="shared" si="8"/>
        <v>69.71875</v>
      </c>
      <c r="Q73" s="9" t="str">
        <f t="shared" si="9"/>
        <v>film &amp; video</v>
      </c>
      <c r="R73" t="str">
        <f t="shared" si="10"/>
        <v>shorts</v>
      </c>
      <c r="S73" s="13">
        <f t="shared" si="11"/>
        <v>40997.063159722216</v>
      </c>
      <c r="T73" s="13">
        <f t="shared" si="12"/>
        <v>41057.271493055552</v>
      </c>
      <c r="U73" s="14">
        <f t="shared" si="13"/>
        <v>2012</v>
      </c>
      <c r="V73" s="15"/>
    </row>
    <row r="74" spans="1:22" ht="47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8">
        <f t="shared" si="8"/>
        <v>58.170731707317074</v>
      </c>
      <c r="Q74" s="9" t="str">
        <f t="shared" si="9"/>
        <v>film &amp; video</v>
      </c>
      <c r="R74" t="str">
        <f t="shared" si="10"/>
        <v>shorts</v>
      </c>
      <c r="S74" s="13">
        <f t="shared" si="11"/>
        <v>41207.801863425928</v>
      </c>
      <c r="T74" s="13">
        <f t="shared" si="12"/>
        <v>41228</v>
      </c>
      <c r="U74" s="14">
        <f t="shared" si="13"/>
        <v>2012</v>
      </c>
      <c r="V74" s="15"/>
    </row>
    <row r="75" spans="1:22" ht="47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8">
        <f t="shared" si="8"/>
        <v>50</v>
      </c>
      <c r="Q75" s="9" t="str">
        <f t="shared" si="9"/>
        <v>film &amp; video</v>
      </c>
      <c r="R75" t="str">
        <f t="shared" si="10"/>
        <v>shorts</v>
      </c>
      <c r="S75" s="13">
        <f t="shared" si="11"/>
        <v>40587.548425925925</v>
      </c>
      <c r="T75" s="13">
        <f t="shared" si="12"/>
        <v>40666.165972222225</v>
      </c>
      <c r="U75" s="14">
        <f t="shared" si="13"/>
        <v>2011</v>
      </c>
      <c r="V75" s="15"/>
    </row>
    <row r="76" spans="1:22" ht="47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8">
        <f t="shared" si="8"/>
        <v>19.471034482758618</v>
      </c>
      <c r="Q76" s="9" t="str">
        <f t="shared" si="9"/>
        <v>film &amp; video</v>
      </c>
      <c r="R76" t="str">
        <f t="shared" si="10"/>
        <v>shorts</v>
      </c>
      <c r="S76" s="13">
        <f t="shared" si="11"/>
        <v>42360.278877314813</v>
      </c>
      <c r="T76" s="13">
        <f t="shared" si="12"/>
        <v>42390.487210648149</v>
      </c>
      <c r="U76" s="14">
        <f t="shared" si="13"/>
        <v>2015</v>
      </c>
      <c r="V76" s="15"/>
    </row>
    <row r="77" spans="1:22" ht="47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8">
        <f t="shared" si="8"/>
        <v>85.957446808510639</v>
      </c>
      <c r="Q77" s="9" t="str">
        <f t="shared" si="9"/>
        <v>film &amp; video</v>
      </c>
      <c r="R77" t="str">
        <f t="shared" si="10"/>
        <v>shorts</v>
      </c>
      <c r="S77" s="13">
        <f t="shared" si="11"/>
        <v>41357.000833333332</v>
      </c>
      <c r="T77" s="13">
        <f t="shared" si="12"/>
        <v>41387.209166666667</v>
      </c>
      <c r="U77" s="14">
        <f t="shared" si="13"/>
        <v>2013</v>
      </c>
      <c r="V77" s="15"/>
    </row>
    <row r="78" spans="1:22" ht="47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8">
        <f t="shared" si="8"/>
        <v>30.666666666666668</v>
      </c>
      <c r="Q78" s="9" t="str">
        <f t="shared" si="9"/>
        <v>film &amp; video</v>
      </c>
      <c r="R78" t="str">
        <f t="shared" si="10"/>
        <v>shorts</v>
      </c>
      <c r="S78" s="13">
        <f t="shared" si="11"/>
        <v>40844.483310185184</v>
      </c>
      <c r="T78" s="13">
        <f t="shared" si="12"/>
        <v>40904.733310185184</v>
      </c>
      <c r="U78" s="14">
        <f t="shared" si="13"/>
        <v>2011</v>
      </c>
      <c r="V78" s="15"/>
    </row>
    <row r="79" spans="1:22" ht="47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8">
        <f t="shared" si="8"/>
        <v>60.384615384615387</v>
      </c>
      <c r="Q79" s="9" t="str">
        <f t="shared" si="9"/>
        <v>film &amp; video</v>
      </c>
      <c r="R79" t="str">
        <f t="shared" si="10"/>
        <v>shorts</v>
      </c>
      <c r="S79" s="13">
        <f t="shared" si="11"/>
        <v>40996.936539351846</v>
      </c>
      <c r="T79" s="13">
        <f t="shared" si="12"/>
        <v>41050.124305555553</v>
      </c>
      <c r="U79" s="14">
        <f t="shared" si="13"/>
        <v>2012</v>
      </c>
      <c r="V79" s="15"/>
    </row>
    <row r="80" spans="1:22" ht="9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8">
        <f t="shared" si="8"/>
        <v>38.6</v>
      </c>
      <c r="Q80" s="9" t="str">
        <f t="shared" si="9"/>
        <v>film &amp; video</v>
      </c>
      <c r="R80" t="str">
        <f t="shared" si="10"/>
        <v>shorts</v>
      </c>
      <c r="S80" s="13">
        <f t="shared" si="11"/>
        <v>42604.522233796299</v>
      </c>
      <c r="T80" s="13">
        <f t="shared" si="12"/>
        <v>42614.730567129634</v>
      </c>
      <c r="U80" s="14">
        <f t="shared" si="13"/>
        <v>2016</v>
      </c>
      <c r="V80" s="15"/>
    </row>
    <row r="81" spans="1:22" ht="47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8">
        <f t="shared" si="8"/>
        <v>40.268292682926827</v>
      </c>
      <c r="Q81" s="9" t="str">
        <f t="shared" si="9"/>
        <v>film &amp; video</v>
      </c>
      <c r="R81" t="str">
        <f t="shared" si="10"/>
        <v>shorts</v>
      </c>
      <c r="S81" s="13">
        <f t="shared" si="11"/>
        <v>41724.568206018514</v>
      </c>
      <c r="T81" s="13">
        <f t="shared" si="12"/>
        <v>41754.776539351849</v>
      </c>
      <c r="U81" s="14">
        <f t="shared" si="13"/>
        <v>2014</v>
      </c>
      <c r="V81" s="15"/>
    </row>
    <row r="82" spans="1:22" ht="47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8">
        <f t="shared" si="8"/>
        <v>273.82978723404256</v>
      </c>
      <c r="Q82" s="9" t="str">
        <f t="shared" si="9"/>
        <v>film &amp; video</v>
      </c>
      <c r="R82" t="str">
        <f t="shared" si="10"/>
        <v>shorts</v>
      </c>
      <c r="S82" s="13">
        <f t="shared" si="11"/>
        <v>41582.875648148147</v>
      </c>
      <c r="T82" s="13">
        <f t="shared" si="12"/>
        <v>41618.083981481483</v>
      </c>
      <c r="U82" s="14">
        <f t="shared" si="13"/>
        <v>2013</v>
      </c>
      <c r="V82" s="15"/>
    </row>
    <row r="83" spans="1:22" ht="47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8">
        <f t="shared" si="8"/>
        <v>53.035714285714285</v>
      </c>
      <c r="Q83" s="9" t="str">
        <f t="shared" si="9"/>
        <v>film &amp; video</v>
      </c>
      <c r="R83" t="str">
        <f t="shared" si="10"/>
        <v>shorts</v>
      </c>
      <c r="S83" s="13">
        <f t="shared" si="11"/>
        <v>41099.950543981475</v>
      </c>
      <c r="T83" s="13">
        <f t="shared" si="12"/>
        <v>41104.126388888886</v>
      </c>
      <c r="U83" s="14">
        <f t="shared" si="13"/>
        <v>2012</v>
      </c>
      <c r="V83" s="15"/>
    </row>
    <row r="84" spans="1:22" ht="47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8">
        <f t="shared" si="8"/>
        <v>40.005000000000003</v>
      </c>
      <c r="Q84" s="9" t="str">
        <f t="shared" si="9"/>
        <v>film &amp; video</v>
      </c>
      <c r="R84" t="str">
        <f t="shared" si="10"/>
        <v>shorts</v>
      </c>
      <c r="S84" s="13">
        <f t="shared" si="11"/>
        <v>40795.611817129626</v>
      </c>
      <c r="T84" s="13">
        <f t="shared" si="12"/>
        <v>40825.820150462961</v>
      </c>
      <c r="U84" s="14">
        <f t="shared" si="13"/>
        <v>2011</v>
      </c>
      <c r="V84" s="15"/>
    </row>
    <row r="85" spans="1:22" ht="47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8">
        <f t="shared" si="8"/>
        <v>15.76923076923077</v>
      </c>
      <c r="Q85" s="9" t="str">
        <f t="shared" si="9"/>
        <v>film &amp; video</v>
      </c>
      <c r="R85" t="str">
        <f t="shared" si="10"/>
        <v>shorts</v>
      </c>
      <c r="S85" s="13">
        <f t="shared" si="11"/>
        <v>42042.407280092586</v>
      </c>
      <c r="T85" s="13">
        <f t="shared" si="12"/>
        <v>42057.479166666672</v>
      </c>
      <c r="U85" s="14">
        <f t="shared" si="13"/>
        <v>2015</v>
      </c>
      <c r="V85" s="15"/>
    </row>
    <row r="86" spans="1:22" ht="47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8">
        <f t="shared" si="8"/>
        <v>71.428571428571431</v>
      </c>
      <c r="Q86" s="9" t="str">
        <f t="shared" si="9"/>
        <v>film &amp; video</v>
      </c>
      <c r="R86" t="str">
        <f t="shared" si="10"/>
        <v>shorts</v>
      </c>
      <c r="S86" s="13">
        <f t="shared" si="11"/>
        <v>40648.54960648148</v>
      </c>
      <c r="T86" s="13">
        <f t="shared" si="12"/>
        <v>40678.757939814815</v>
      </c>
      <c r="U86" s="14">
        <f t="shared" si="13"/>
        <v>2011</v>
      </c>
      <c r="V86" s="15"/>
    </row>
    <row r="87" spans="1:22" ht="47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8">
        <f t="shared" si="8"/>
        <v>71.714285714285708</v>
      </c>
      <c r="Q87" s="9" t="str">
        <f t="shared" si="9"/>
        <v>film &amp; video</v>
      </c>
      <c r="R87" t="str">
        <f t="shared" si="10"/>
        <v>shorts</v>
      </c>
      <c r="S87" s="13">
        <f t="shared" si="11"/>
        <v>40778.917094907403</v>
      </c>
      <c r="T87" s="13">
        <f t="shared" si="12"/>
        <v>40809.125428240739</v>
      </c>
      <c r="U87" s="14">
        <f t="shared" si="13"/>
        <v>2011</v>
      </c>
      <c r="V87" s="15"/>
    </row>
    <row r="88" spans="1:22" ht="47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8">
        <f t="shared" si="8"/>
        <v>375.76470588235293</v>
      </c>
      <c r="Q88" s="9" t="str">
        <f t="shared" si="9"/>
        <v>film &amp; video</v>
      </c>
      <c r="R88" t="str">
        <f t="shared" si="10"/>
        <v>shorts</v>
      </c>
      <c r="S88" s="13">
        <f t="shared" si="11"/>
        <v>42291.347743055558</v>
      </c>
      <c r="T88" s="13">
        <f t="shared" si="12"/>
        <v>42365.59774305555</v>
      </c>
      <c r="U88" s="14">
        <f t="shared" si="13"/>
        <v>2015</v>
      </c>
      <c r="V88" s="15"/>
    </row>
    <row r="89" spans="1:22" ht="47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8">
        <f t="shared" si="8"/>
        <v>104.6</v>
      </c>
      <c r="Q89" s="9" t="str">
        <f t="shared" si="9"/>
        <v>film &amp; video</v>
      </c>
      <c r="R89" t="str">
        <f t="shared" si="10"/>
        <v>shorts</v>
      </c>
      <c r="S89" s="13">
        <f t="shared" si="11"/>
        <v>40322.331053240741</v>
      </c>
      <c r="T89" s="13">
        <f t="shared" si="12"/>
        <v>40332.070138888892</v>
      </c>
      <c r="U89" s="14">
        <f t="shared" si="13"/>
        <v>2010</v>
      </c>
      <c r="V89" s="15"/>
    </row>
    <row r="90" spans="1:22" ht="47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8">
        <f t="shared" si="8"/>
        <v>60</v>
      </c>
      <c r="Q90" s="9" t="str">
        <f t="shared" si="9"/>
        <v>film &amp; video</v>
      </c>
      <c r="R90" t="str">
        <f t="shared" si="10"/>
        <v>shorts</v>
      </c>
      <c r="S90" s="13">
        <f t="shared" si="11"/>
        <v>41786.450590277775</v>
      </c>
      <c r="T90" s="13">
        <f t="shared" si="12"/>
        <v>41812.65892361111</v>
      </c>
      <c r="U90" s="14">
        <f t="shared" si="13"/>
        <v>2014</v>
      </c>
      <c r="V90" s="15"/>
    </row>
    <row r="91" spans="1:22" ht="47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8">
        <f t="shared" si="8"/>
        <v>123.28571428571429</v>
      </c>
      <c r="Q91" s="9" t="str">
        <f t="shared" si="9"/>
        <v>film &amp; video</v>
      </c>
      <c r="R91" t="str">
        <f t="shared" si="10"/>
        <v>shorts</v>
      </c>
      <c r="S91" s="13">
        <f t="shared" si="11"/>
        <v>41402.543888888882</v>
      </c>
      <c r="T91" s="13">
        <f t="shared" si="12"/>
        <v>41427.752222222225</v>
      </c>
      <c r="U91" s="14">
        <f t="shared" si="13"/>
        <v>2013</v>
      </c>
      <c r="V91" s="15"/>
    </row>
    <row r="92" spans="1:22" ht="3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8">
        <f t="shared" si="8"/>
        <v>31.375</v>
      </c>
      <c r="Q92" s="9" t="str">
        <f t="shared" si="9"/>
        <v>film &amp; video</v>
      </c>
      <c r="R92" t="str">
        <f t="shared" si="10"/>
        <v>shorts</v>
      </c>
      <c r="S92" s="13">
        <f t="shared" si="11"/>
        <v>40706.089108796295</v>
      </c>
      <c r="T92" s="13">
        <f t="shared" si="12"/>
        <v>40736.297442129631</v>
      </c>
      <c r="U92" s="14">
        <f t="shared" si="13"/>
        <v>2011</v>
      </c>
      <c r="V92" s="15"/>
    </row>
    <row r="93" spans="1:22" ht="47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8">
        <f t="shared" si="8"/>
        <v>78.260869565217391</v>
      </c>
      <c r="Q93" s="9" t="str">
        <f t="shared" si="9"/>
        <v>film &amp; video</v>
      </c>
      <c r="R93" t="str">
        <f t="shared" si="10"/>
        <v>shorts</v>
      </c>
      <c r="S93" s="13">
        <f t="shared" si="11"/>
        <v>40619.194027777776</v>
      </c>
      <c r="T93" s="13">
        <f t="shared" si="12"/>
        <v>40680.402361111112</v>
      </c>
      <c r="U93" s="14">
        <f t="shared" si="13"/>
        <v>2011</v>
      </c>
      <c r="V93" s="15"/>
    </row>
    <row r="94" spans="1:22" ht="47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8">
        <f t="shared" si="8"/>
        <v>122.32558139534883</v>
      </c>
      <c r="Q94" s="9" t="str">
        <f t="shared" si="9"/>
        <v>film &amp; video</v>
      </c>
      <c r="R94" t="str">
        <f t="shared" si="10"/>
        <v>shorts</v>
      </c>
      <c r="S94" s="13">
        <f t="shared" si="11"/>
        <v>42720.990543981483</v>
      </c>
      <c r="T94" s="13">
        <f t="shared" si="12"/>
        <v>42767.333333333328</v>
      </c>
      <c r="U94" s="14">
        <f t="shared" si="13"/>
        <v>2016</v>
      </c>
      <c r="V94" s="15"/>
    </row>
    <row r="95" spans="1:22" ht="47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8">
        <f t="shared" si="8"/>
        <v>73.733333333333334</v>
      </c>
      <c r="Q95" s="9" t="str">
        <f t="shared" si="9"/>
        <v>film &amp; video</v>
      </c>
      <c r="R95" t="str">
        <f t="shared" si="10"/>
        <v>shorts</v>
      </c>
      <c r="S95" s="13">
        <f t="shared" si="11"/>
        <v>41065.649733796294</v>
      </c>
      <c r="T95" s="13">
        <f t="shared" si="12"/>
        <v>41093.875</v>
      </c>
      <c r="U95" s="14">
        <f t="shared" si="13"/>
        <v>2012</v>
      </c>
      <c r="V95" s="15"/>
    </row>
    <row r="96" spans="1:22" ht="47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8">
        <f t="shared" si="8"/>
        <v>21.666666666666668</v>
      </c>
      <c r="Q96" s="9" t="str">
        <f t="shared" si="9"/>
        <v>film &amp; video</v>
      </c>
      <c r="R96" t="str">
        <f t="shared" si="10"/>
        <v>shorts</v>
      </c>
      <c r="S96" s="13">
        <f t="shared" si="11"/>
        <v>41716.509513888886</v>
      </c>
      <c r="T96" s="13">
        <f t="shared" si="12"/>
        <v>41736.717847222222</v>
      </c>
      <c r="U96" s="14">
        <f t="shared" si="13"/>
        <v>2014</v>
      </c>
      <c r="V96" s="15"/>
    </row>
    <row r="97" spans="1:22" ht="47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8">
        <f t="shared" si="8"/>
        <v>21.904761904761905</v>
      </c>
      <c r="Q97" s="9" t="str">
        <f t="shared" si="9"/>
        <v>film &amp; video</v>
      </c>
      <c r="R97" t="str">
        <f t="shared" si="10"/>
        <v>shorts</v>
      </c>
      <c r="S97" s="13">
        <f t="shared" si="11"/>
        <v>40934.796770833331</v>
      </c>
      <c r="T97" s="13">
        <f t="shared" si="12"/>
        <v>40965.005104166667</v>
      </c>
      <c r="U97" s="14">
        <f t="shared" si="13"/>
        <v>2012</v>
      </c>
      <c r="V97" s="15"/>
    </row>
    <row r="98" spans="1:22" ht="47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8">
        <f t="shared" si="8"/>
        <v>50.588235294117645</v>
      </c>
      <c r="Q98" s="9" t="str">
        <f t="shared" si="9"/>
        <v>film &amp; video</v>
      </c>
      <c r="R98" t="str">
        <f t="shared" si="10"/>
        <v>shorts</v>
      </c>
      <c r="S98" s="13">
        <f t="shared" si="11"/>
        <v>40324.45417824074</v>
      </c>
      <c r="T98" s="13">
        <f t="shared" si="12"/>
        <v>40391.125</v>
      </c>
      <c r="U98" s="14">
        <f t="shared" si="13"/>
        <v>2010</v>
      </c>
      <c r="V98" s="15"/>
    </row>
    <row r="99" spans="1:22" ht="47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8">
        <f t="shared" si="8"/>
        <v>53.125</v>
      </c>
      <c r="Q99" s="9" t="str">
        <f t="shared" si="9"/>
        <v>film &amp; video</v>
      </c>
      <c r="R99" t="str">
        <f t="shared" si="10"/>
        <v>shorts</v>
      </c>
      <c r="S99" s="13">
        <f t="shared" si="11"/>
        <v>40705.926874999997</v>
      </c>
      <c r="T99" s="13">
        <f t="shared" si="12"/>
        <v>40736.135208333333</v>
      </c>
      <c r="U99" s="14">
        <f t="shared" si="13"/>
        <v>2011</v>
      </c>
      <c r="V99" s="15"/>
    </row>
    <row r="100" spans="1:22" ht="47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8">
        <f t="shared" si="8"/>
        <v>56.666666666666664</v>
      </c>
      <c r="Q100" s="9" t="str">
        <f t="shared" si="9"/>
        <v>film &amp; video</v>
      </c>
      <c r="R100" t="str">
        <f t="shared" si="10"/>
        <v>shorts</v>
      </c>
      <c r="S100" s="13">
        <f t="shared" si="11"/>
        <v>41214.586504629631</v>
      </c>
      <c r="T100" s="13">
        <f t="shared" si="12"/>
        <v>41250.979166666664</v>
      </c>
      <c r="U100" s="14">
        <f t="shared" si="13"/>
        <v>2012</v>
      </c>
      <c r="V100" s="15"/>
    </row>
    <row r="101" spans="1:22" ht="3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8">
        <f t="shared" si="8"/>
        <v>40.776666666666664</v>
      </c>
      <c r="Q101" s="9" t="str">
        <f t="shared" si="9"/>
        <v>film &amp; video</v>
      </c>
      <c r="R101" t="str">
        <f t="shared" si="10"/>
        <v>shorts</v>
      </c>
      <c r="S101" s="13">
        <f t="shared" si="11"/>
        <v>41631.694432870368</v>
      </c>
      <c r="T101" s="13">
        <f t="shared" si="12"/>
        <v>41661.902766203704</v>
      </c>
      <c r="U101" s="14">
        <f t="shared" si="13"/>
        <v>2013</v>
      </c>
      <c r="V101" s="15"/>
    </row>
    <row r="102" spans="1:22" ht="47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8">
        <f t="shared" si="8"/>
        <v>192.30769230769232</v>
      </c>
      <c r="Q102" s="9" t="str">
        <f t="shared" si="9"/>
        <v>film &amp; video</v>
      </c>
      <c r="R102" t="str">
        <f t="shared" si="10"/>
        <v>shorts</v>
      </c>
      <c r="S102" s="13">
        <f t="shared" si="11"/>
        <v>41197.544976851852</v>
      </c>
      <c r="T102" s="13">
        <f t="shared" si="12"/>
        <v>41217.794976851852</v>
      </c>
      <c r="U102" s="14">
        <f t="shared" si="13"/>
        <v>2012</v>
      </c>
      <c r="V102" s="15"/>
    </row>
    <row r="103" spans="1:22" ht="47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8">
        <f t="shared" si="8"/>
        <v>100</v>
      </c>
      <c r="Q103" s="9" t="str">
        <f t="shared" si="9"/>
        <v>film &amp; video</v>
      </c>
      <c r="R103" t="str">
        <f t="shared" si="10"/>
        <v>shorts</v>
      </c>
      <c r="S103" s="13">
        <f t="shared" si="11"/>
        <v>41274.568402777775</v>
      </c>
      <c r="T103" s="13">
        <f t="shared" si="12"/>
        <v>41298.776736111111</v>
      </c>
      <c r="U103" s="14">
        <f t="shared" si="13"/>
        <v>2012</v>
      </c>
      <c r="V103" s="15"/>
    </row>
    <row r="104" spans="1:22" ht="47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8">
        <f t="shared" si="8"/>
        <v>117.92307692307692</v>
      </c>
      <c r="Q104" s="9" t="str">
        <f t="shared" si="9"/>
        <v>film &amp; video</v>
      </c>
      <c r="R104" t="str">
        <f t="shared" si="10"/>
        <v>shorts</v>
      </c>
      <c r="S104" s="13">
        <f t="shared" si="11"/>
        <v>40504.922835648147</v>
      </c>
      <c r="T104" s="13">
        <f t="shared" si="12"/>
        <v>40535.131168981483</v>
      </c>
      <c r="U104" s="14">
        <f t="shared" si="13"/>
        <v>2010</v>
      </c>
      <c r="V104" s="15"/>
    </row>
    <row r="105" spans="1:22" ht="3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8">
        <f t="shared" si="8"/>
        <v>27.897959183673468</v>
      </c>
      <c r="Q105" s="9" t="str">
        <f t="shared" si="9"/>
        <v>film &amp; video</v>
      </c>
      <c r="R105" t="str">
        <f t="shared" si="10"/>
        <v>shorts</v>
      </c>
      <c r="S105" s="13">
        <f t="shared" si="11"/>
        <v>41682.597569444442</v>
      </c>
      <c r="T105" s="13">
        <f t="shared" si="12"/>
        <v>41705.805902777778</v>
      </c>
      <c r="U105" s="14">
        <f t="shared" si="13"/>
        <v>2014</v>
      </c>
      <c r="V105" s="15"/>
    </row>
    <row r="106" spans="1:22" ht="3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8">
        <f t="shared" si="8"/>
        <v>60</v>
      </c>
      <c r="Q106" s="9" t="str">
        <f t="shared" si="9"/>
        <v>film &amp; video</v>
      </c>
      <c r="R106" t="str">
        <f t="shared" si="10"/>
        <v>shorts</v>
      </c>
      <c r="S106" s="13">
        <f t="shared" si="11"/>
        <v>40612.486874999995</v>
      </c>
      <c r="T106" s="13">
        <f t="shared" si="12"/>
        <v>40636.041666666664</v>
      </c>
      <c r="U106" s="14">
        <f t="shared" si="13"/>
        <v>2011</v>
      </c>
      <c r="V106" s="15"/>
    </row>
    <row r="107" spans="1:22" ht="47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8">
        <f t="shared" si="8"/>
        <v>39.383333333333333</v>
      </c>
      <c r="Q107" s="9" t="str">
        <f t="shared" si="9"/>
        <v>film &amp; video</v>
      </c>
      <c r="R107" t="str">
        <f t="shared" si="10"/>
        <v>shorts</v>
      </c>
      <c r="S107" s="13">
        <f t="shared" si="11"/>
        <v>42485.516435185178</v>
      </c>
      <c r="T107" s="13">
        <f t="shared" si="12"/>
        <v>42504</v>
      </c>
      <c r="U107" s="14">
        <f t="shared" si="13"/>
        <v>2016</v>
      </c>
      <c r="V107" s="15"/>
    </row>
    <row r="108" spans="1:22" ht="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8">
        <f t="shared" si="8"/>
        <v>186.11111111111111</v>
      </c>
      <c r="Q108" s="9" t="str">
        <f t="shared" si="9"/>
        <v>film &amp; video</v>
      </c>
      <c r="R108" t="str">
        <f t="shared" si="10"/>
        <v>shorts</v>
      </c>
      <c r="S108" s="13">
        <f t="shared" si="11"/>
        <v>40987.568298611106</v>
      </c>
      <c r="T108" s="13">
        <f t="shared" si="12"/>
        <v>41001.776631944449</v>
      </c>
      <c r="U108" s="14">
        <f t="shared" si="13"/>
        <v>2012</v>
      </c>
      <c r="V108" s="15"/>
    </row>
    <row r="109" spans="1:22" ht="47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8">
        <f t="shared" si="8"/>
        <v>111.37681159420291</v>
      </c>
      <c r="Q109" s="9" t="str">
        <f t="shared" si="9"/>
        <v>film &amp; video</v>
      </c>
      <c r="R109" t="str">
        <f t="shared" si="10"/>
        <v>shorts</v>
      </c>
      <c r="S109" s="13">
        <f t="shared" si="11"/>
        <v>40635.774155092593</v>
      </c>
      <c r="T109" s="13">
        <f t="shared" si="12"/>
        <v>40657.982488425929</v>
      </c>
      <c r="U109" s="14">
        <f t="shared" si="13"/>
        <v>2011</v>
      </c>
      <c r="V109" s="15"/>
    </row>
    <row r="110" spans="1:22" ht="47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8">
        <f t="shared" si="8"/>
        <v>78.723404255319153</v>
      </c>
      <c r="Q110" s="9" t="str">
        <f t="shared" si="9"/>
        <v>film &amp; video</v>
      </c>
      <c r="R110" t="str">
        <f t="shared" si="10"/>
        <v>shorts</v>
      </c>
      <c r="S110" s="13">
        <f t="shared" si="11"/>
        <v>41365.404745370368</v>
      </c>
      <c r="T110" s="13">
        <f t="shared" si="12"/>
        <v>41425.613078703704</v>
      </c>
      <c r="U110" s="14">
        <f t="shared" si="13"/>
        <v>2013</v>
      </c>
      <c r="V110" s="15"/>
    </row>
    <row r="111" spans="1:22" ht="47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8">
        <f t="shared" si="8"/>
        <v>46.702127659574465</v>
      </c>
      <c r="Q111" s="9" t="str">
        <f t="shared" si="9"/>
        <v>film &amp; video</v>
      </c>
      <c r="R111" t="str">
        <f t="shared" si="10"/>
        <v>shorts</v>
      </c>
      <c r="S111" s="13">
        <f t="shared" si="11"/>
        <v>40569.817476851851</v>
      </c>
      <c r="T111" s="13">
        <f t="shared" si="12"/>
        <v>40600.025810185187</v>
      </c>
      <c r="U111" s="14">
        <f t="shared" si="13"/>
        <v>2011</v>
      </c>
      <c r="V111" s="15"/>
    </row>
    <row r="112" spans="1:22" ht="47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8">
        <f t="shared" si="8"/>
        <v>65.384615384615387</v>
      </c>
      <c r="Q112" s="9" t="str">
        <f t="shared" si="9"/>
        <v>film &amp; video</v>
      </c>
      <c r="R112" t="str">
        <f t="shared" si="10"/>
        <v>shorts</v>
      </c>
      <c r="S112" s="13">
        <f t="shared" si="11"/>
        <v>41557.741354166668</v>
      </c>
      <c r="T112" s="13">
        <f t="shared" si="12"/>
        <v>41592.249305555553</v>
      </c>
      <c r="U112" s="14">
        <f t="shared" si="13"/>
        <v>2013</v>
      </c>
      <c r="V112" s="15"/>
    </row>
    <row r="113" spans="1:22" ht="47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8">
        <f t="shared" si="8"/>
        <v>102.0754716981132</v>
      </c>
      <c r="Q113" s="9" t="str">
        <f t="shared" si="9"/>
        <v>film &amp; video</v>
      </c>
      <c r="R113" t="str">
        <f t="shared" si="10"/>
        <v>shorts</v>
      </c>
      <c r="S113" s="13">
        <f t="shared" si="11"/>
        <v>42125.124849537031</v>
      </c>
      <c r="T113" s="13">
        <f t="shared" si="12"/>
        <v>42155.333182870367</v>
      </c>
      <c r="U113" s="14">
        <f t="shared" si="13"/>
        <v>2015</v>
      </c>
      <c r="V113" s="15"/>
    </row>
    <row r="114" spans="1:22" ht="47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8">
        <f t="shared" si="8"/>
        <v>64.197530864197532</v>
      </c>
      <c r="Q114" s="9" t="str">
        <f t="shared" si="9"/>
        <v>film &amp; video</v>
      </c>
      <c r="R114" t="str">
        <f t="shared" si="10"/>
        <v>shorts</v>
      </c>
      <c r="S114" s="13">
        <f t="shared" si="11"/>
        <v>41717.834699074076</v>
      </c>
      <c r="T114" s="13">
        <f t="shared" si="12"/>
        <v>41742.083333333336</v>
      </c>
      <c r="U114" s="14">
        <f t="shared" si="13"/>
        <v>2014</v>
      </c>
      <c r="V114" s="15"/>
    </row>
    <row r="115" spans="1:22" ht="3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8">
        <f t="shared" si="8"/>
        <v>90.384615384615387</v>
      </c>
      <c r="Q115" s="9" t="str">
        <f t="shared" si="9"/>
        <v>film &amp; video</v>
      </c>
      <c r="R115" t="str">
        <f t="shared" si="10"/>
        <v>shorts</v>
      </c>
      <c r="S115" s="13">
        <f t="shared" si="11"/>
        <v>40753.550092592588</v>
      </c>
      <c r="T115" s="13">
        <f t="shared" si="12"/>
        <v>40761.625</v>
      </c>
      <c r="U115" s="14">
        <f t="shared" si="13"/>
        <v>2011</v>
      </c>
      <c r="V115" s="15"/>
    </row>
    <row r="116" spans="1:22" ht="47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8">
        <f t="shared" si="8"/>
        <v>88.571428571428569</v>
      </c>
      <c r="Q116" s="9" t="str">
        <f t="shared" si="9"/>
        <v>film &amp; video</v>
      </c>
      <c r="R116" t="str">
        <f t="shared" si="10"/>
        <v>shorts</v>
      </c>
      <c r="S116" s="13">
        <f t="shared" si="11"/>
        <v>40861.065833333334</v>
      </c>
      <c r="T116" s="13">
        <f t="shared" si="12"/>
        <v>40921.27416666667</v>
      </c>
      <c r="U116" s="14">
        <f t="shared" si="13"/>
        <v>2011</v>
      </c>
      <c r="V116" s="15"/>
    </row>
    <row r="117" spans="1:22" ht="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8">
        <f t="shared" si="8"/>
        <v>28.727272727272727</v>
      </c>
      <c r="Q117" s="9" t="str">
        <f t="shared" si="9"/>
        <v>film &amp; video</v>
      </c>
      <c r="R117" t="str">
        <f t="shared" si="10"/>
        <v>shorts</v>
      </c>
      <c r="S117" s="13">
        <f t="shared" si="11"/>
        <v>40918.530601851853</v>
      </c>
      <c r="T117" s="13">
        <f t="shared" si="12"/>
        <v>40943.738935185182</v>
      </c>
      <c r="U117" s="14">
        <f t="shared" si="13"/>
        <v>2012</v>
      </c>
      <c r="V117" s="15"/>
    </row>
    <row r="118" spans="1:22" ht="47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8">
        <f t="shared" si="8"/>
        <v>69.78947368421052</v>
      </c>
      <c r="Q118" s="9" t="str">
        <f t="shared" si="9"/>
        <v>film &amp; video</v>
      </c>
      <c r="R118" t="str">
        <f t="shared" si="10"/>
        <v>shorts</v>
      </c>
      <c r="S118" s="13">
        <f t="shared" si="11"/>
        <v>40595.288831018515</v>
      </c>
      <c r="T118" s="13">
        <f t="shared" si="12"/>
        <v>40641.455497685187</v>
      </c>
      <c r="U118" s="14">
        <f t="shared" si="13"/>
        <v>2011</v>
      </c>
      <c r="V118" s="15"/>
    </row>
    <row r="119" spans="1:22" ht="47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8">
        <f t="shared" si="8"/>
        <v>167.48962962962963</v>
      </c>
      <c r="Q119" s="9" t="str">
        <f t="shared" si="9"/>
        <v>film &amp; video</v>
      </c>
      <c r="R119" t="str">
        <f t="shared" si="10"/>
        <v>shorts</v>
      </c>
      <c r="S119" s="13">
        <f t="shared" si="11"/>
        <v>40248.626666666663</v>
      </c>
      <c r="T119" s="13">
        <f t="shared" si="12"/>
        <v>40338.791666666664</v>
      </c>
      <c r="U119" s="14">
        <f t="shared" si="13"/>
        <v>2010</v>
      </c>
      <c r="V119" s="15"/>
    </row>
    <row r="120" spans="1:22" ht="3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8">
        <f t="shared" si="8"/>
        <v>144.91230769230768</v>
      </c>
      <c r="Q120" s="9" t="str">
        <f t="shared" si="9"/>
        <v>film &amp; video</v>
      </c>
      <c r="R120" t="str">
        <f t="shared" si="10"/>
        <v>shorts</v>
      </c>
      <c r="S120" s="13">
        <f t="shared" si="11"/>
        <v>40722.845324074071</v>
      </c>
      <c r="T120" s="13">
        <f t="shared" si="12"/>
        <v>40753.053657407407</v>
      </c>
      <c r="U120" s="14">
        <f t="shared" si="13"/>
        <v>2011</v>
      </c>
      <c r="V120" s="15"/>
    </row>
    <row r="121" spans="1:22" ht="47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8">
        <f t="shared" si="8"/>
        <v>91.840540540540545</v>
      </c>
      <c r="Q121" s="9" t="str">
        <f t="shared" si="9"/>
        <v>film &amp; video</v>
      </c>
      <c r="R121" t="str">
        <f t="shared" si="10"/>
        <v>shorts</v>
      </c>
      <c r="S121" s="13">
        <f t="shared" si="11"/>
        <v>40738.860949074071</v>
      </c>
      <c r="T121" s="13">
        <f t="shared" si="12"/>
        <v>40768.958333333336</v>
      </c>
      <c r="U121" s="14">
        <f t="shared" si="13"/>
        <v>2011</v>
      </c>
      <c r="V121" s="15"/>
    </row>
    <row r="122" spans="1:22" ht="47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8">
        <f t="shared" si="8"/>
        <v>10</v>
      </c>
      <c r="Q122" s="9" t="str">
        <f t="shared" si="9"/>
        <v>film &amp; video</v>
      </c>
      <c r="R122" t="str">
        <f t="shared" si="10"/>
        <v>science fiction</v>
      </c>
      <c r="S122" s="13">
        <f t="shared" si="11"/>
        <v>42615.841516203705</v>
      </c>
      <c r="T122" s="13">
        <f t="shared" si="12"/>
        <v>42646.049849537041</v>
      </c>
      <c r="U122" s="14">
        <f t="shared" si="13"/>
        <v>2016</v>
      </c>
      <c r="V122" s="15"/>
    </row>
    <row r="123" spans="1:22" ht="47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8">
        <f t="shared" si="8"/>
        <v>1</v>
      </c>
      <c r="Q123" s="9" t="str">
        <f t="shared" si="9"/>
        <v>film &amp; video</v>
      </c>
      <c r="R123" t="str">
        <f t="shared" si="10"/>
        <v>science fiction</v>
      </c>
      <c r="S123" s="13">
        <f t="shared" si="11"/>
        <v>42096.496643518512</v>
      </c>
      <c r="T123" s="13">
        <f t="shared" si="12"/>
        <v>42112.427777777775</v>
      </c>
      <c r="U123" s="14">
        <f t="shared" si="13"/>
        <v>2015</v>
      </c>
      <c r="V123" s="15"/>
    </row>
    <row r="124" spans="1:22" ht="3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8" t="e">
        <f t="shared" si="8"/>
        <v>#DIV/0!</v>
      </c>
      <c r="Q124" s="9" t="str">
        <f t="shared" si="9"/>
        <v>film &amp; video</v>
      </c>
      <c r="R124" t="str">
        <f t="shared" si="10"/>
        <v>science fiction</v>
      </c>
      <c r="S124" s="13">
        <f t="shared" si="11"/>
        <v>42593.223460648143</v>
      </c>
      <c r="T124" s="13">
        <f t="shared" si="12"/>
        <v>42653.431793981479</v>
      </c>
      <c r="U124" s="14">
        <f t="shared" si="13"/>
        <v>2016</v>
      </c>
      <c r="V124" s="15"/>
    </row>
    <row r="125" spans="1:22" ht="47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8">
        <f t="shared" si="8"/>
        <v>25.166666666666668</v>
      </c>
      <c r="Q125" s="9" t="str">
        <f t="shared" si="9"/>
        <v>film &amp; video</v>
      </c>
      <c r="R125" t="str">
        <f t="shared" si="10"/>
        <v>science fiction</v>
      </c>
      <c r="S125" s="13">
        <f t="shared" si="11"/>
        <v>41904.573657407404</v>
      </c>
      <c r="T125" s="13">
        <f t="shared" si="12"/>
        <v>41940.916666666664</v>
      </c>
      <c r="U125" s="14">
        <f t="shared" si="13"/>
        <v>2014</v>
      </c>
      <c r="V125" s="15"/>
    </row>
    <row r="126" spans="1:22" ht="47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8" t="e">
        <f t="shared" si="8"/>
        <v>#DIV/0!</v>
      </c>
      <c r="Q126" s="9" t="str">
        <f t="shared" si="9"/>
        <v>film &amp; video</v>
      </c>
      <c r="R126" t="str">
        <f t="shared" si="10"/>
        <v>science fiction</v>
      </c>
      <c r="S126" s="13">
        <f t="shared" si="11"/>
        <v>42114.720393518517</v>
      </c>
      <c r="T126" s="13">
        <f t="shared" si="12"/>
        <v>42139.928726851853</v>
      </c>
      <c r="U126" s="14">
        <f t="shared" si="13"/>
        <v>2015</v>
      </c>
      <c r="V126" s="15"/>
    </row>
    <row r="127" spans="1:22" ht="47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8">
        <f t="shared" si="8"/>
        <v>11.666666666666666</v>
      </c>
      <c r="Q127" s="9" t="str">
        <f t="shared" si="9"/>
        <v>film &amp; video</v>
      </c>
      <c r="R127" t="str">
        <f t="shared" si="10"/>
        <v>science fiction</v>
      </c>
      <c r="S127" s="13">
        <f t="shared" si="11"/>
        <v>42709.78564814815</v>
      </c>
      <c r="T127" s="13">
        <f t="shared" si="12"/>
        <v>42769.993981481486</v>
      </c>
      <c r="U127" s="14">
        <f t="shared" si="13"/>
        <v>2016</v>
      </c>
      <c r="V127" s="15"/>
    </row>
    <row r="128" spans="1:22" ht="47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8">
        <f t="shared" si="8"/>
        <v>106.69230769230769</v>
      </c>
      <c r="Q128" s="9" t="str">
        <f t="shared" si="9"/>
        <v>film &amp; video</v>
      </c>
      <c r="R128" t="str">
        <f t="shared" si="10"/>
        <v>science fiction</v>
      </c>
      <c r="S128" s="13">
        <f t="shared" si="11"/>
        <v>42135.381215277775</v>
      </c>
      <c r="T128" s="13">
        <f t="shared" si="12"/>
        <v>42166.083333333328</v>
      </c>
      <c r="U128" s="14">
        <f t="shared" si="13"/>
        <v>2015</v>
      </c>
      <c r="V128" s="15"/>
    </row>
    <row r="129" spans="1:22" ht="47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8">
        <f t="shared" si="8"/>
        <v>47.5</v>
      </c>
      <c r="Q129" s="9" t="str">
        <f t="shared" si="9"/>
        <v>film &amp; video</v>
      </c>
      <c r="R129" t="str">
        <f t="shared" si="10"/>
        <v>science fiction</v>
      </c>
      <c r="S129" s="13">
        <f t="shared" si="11"/>
        <v>42067.415983796294</v>
      </c>
      <c r="T129" s="13">
        <f t="shared" si="12"/>
        <v>42097.582650462966</v>
      </c>
      <c r="U129" s="14">
        <f t="shared" si="13"/>
        <v>2015</v>
      </c>
      <c r="V129" s="15"/>
    </row>
    <row r="130" spans="1:22" ht="32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8">
        <f t="shared" si="8"/>
        <v>311.16666666666669</v>
      </c>
      <c r="Q130" s="9" t="str">
        <f t="shared" si="9"/>
        <v>film &amp; video</v>
      </c>
      <c r="R130" t="str">
        <f t="shared" si="10"/>
        <v>science fiction</v>
      </c>
      <c r="S130" s="13">
        <f t="shared" si="11"/>
        <v>42628.019594907404</v>
      </c>
      <c r="T130" s="13">
        <f t="shared" si="12"/>
        <v>42663.22792824074</v>
      </c>
      <c r="U130" s="14">
        <f t="shared" si="13"/>
        <v>2016</v>
      </c>
      <c r="V130" s="15"/>
    </row>
    <row r="131" spans="1:22" ht="47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8" t="e">
        <f t="shared" ref="P131:P194" si="15">E131/L131</f>
        <v>#DIV/0!</v>
      </c>
      <c r="Q131" s="9" t="str">
        <f t="shared" ref="Q131:Q194" si="16">LEFT(N131, SEARCH("/", N131, 1)-1)</f>
        <v>film &amp; video</v>
      </c>
      <c r="R131" t="str">
        <f t="shared" ref="R131:R194" si="17">RIGHT(N131,LEN(N131) -SEARCH("/", N131, 1))</f>
        <v>science fiction</v>
      </c>
      <c r="S131" s="13">
        <f t="shared" ref="S131:S194" si="18">(J131/86400)+25569+(-5/24)</f>
        <v>41882.728969907403</v>
      </c>
      <c r="T131" s="13">
        <f t="shared" ref="T131:T194" si="19">(((I131/60)/60)/24)+DATE(1970,1,1)</f>
        <v>41942.937303240738</v>
      </c>
      <c r="U131" s="14">
        <f t="shared" ref="U131:U194" si="20">YEAR(S131)</f>
        <v>2014</v>
      </c>
      <c r="V131" s="15"/>
    </row>
    <row r="132" spans="1:22" ht="47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8" t="e">
        <f t="shared" si="15"/>
        <v>#DIV/0!</v>
      </c>
      <c r="Q132" s="9" t="str">
        <f t="shared" si="16"/>
        <v>film &amp; video</v>
      </c>
      <c r="R132" t="str">
        <f t="shared" si="17"/>
        <v>science fiction</v>
      </c>
      <c r="S132" s="13">
        <f t="shared" si="18"/>
        <v>41778.707083333335</v>
      </c>
      <c r="T132" s="13">
        <f t="shared" si="19"/>
        <v>41806.844444444447</v>
      </c>
      <c r="U132" s="14">
        <f t="shared" si="20"/>
        <v>2014</v>
      </c>
      <c r="V132" s="15"/>
    </row>
    <row r="133" spans="1:22" ht="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8" t="e">
        <f t="shared" si="15"/>
        <v>#DIV/0!</v>
      </c>
      <c r="Q133" s="9" t="str">
        <f t="shared" si="16"/>
        <v>film &amp; video</v>
      </c>
      <c r="R133" t="str">
        <f t="shared" si="17"/>
        <v>science fiction</v>
      </c>
      <c r="S133" s="13">
        <f t="shared" si="18"/>
        <v>42541.629178240742</v>
      </c>
      <c r="T133" s="13">
        <f t="shared" si="19"/>
        <v>42557</v>
      </c>
      <c r="U133" s="14">
        <f t="shared" si="20"/>
        <v>2016</v>
      </c>
      <c r="V133" s="15"/>
    </row>
    <row r="134" spans="1:22" ht="47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8">
        <f t="shared" si="15"/>
        <v>94.506172839506178</v>
      </c>
      <c r="Q134" s="9" t="str">
        <f t="shared" si="16"/>
        <v>film &amp; video</v>
      </c>
      <c r="R134" t="str">
        <f t="shared" si="17"/>
        <v>science fiction</v>
      </c>
      <c r="S134" s="13">
        <f t="shared" si="18"/>
        <v>41905.60424768518</v>
      </c>
      <c r="T134" s="13">
        <f t="shared" si="19"/>
        <v>41950.854247685187</v>
      </c>
      <c r="U134" s="14">
        <f t="shared" si="20"/>
        <v>2014</v>
      </c>
      <c r="V134" s="15"/>
    </row>
    <row r="135" spans="1:22" ht="3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8" t="e">
        <f t="shared" si="15"/>
        <v>#DIV/0!</v>
      </c>
      <c r="Q135" s="9" t="str">
        <f t="shared" si="16"/>
        <v>film &amp; video</v>
      </c>
      <c r="R135" t="str">
        <f t="shared" si="17"/>
        <v>science fiction</v>
      </c>
      <c r="S135" s="13">
        <f t="shared" si="18"/>
        <v>42491.599351851844</v>
      </c>
      <c r="T135" s="13">
        <f t="shared" si="19"/>
        <v>42521.729861111111</v>
      </c>
      <c r="U135" s="14">
        <f t="shared" si="20"/>
        <v>2016</v>
      </c>
      <c r="V135" s="15"/>
    </row>
    <row r="136" spans="1:22" ht="3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8" t="e">
        <f t="shared" si="15"/>
        <v>#DIV/0!</v>
      </c>
      <c r="Q136" s="9" t="str">
        <f t="shared" si="16"/>
        <v>film &amp; video</v>
      </c>
      <c r="R136" t="str">
        <f t="shared" si="17"/>
        <v>science fiction</v>
      </c>
      <c r="S136" s="13">
        <f t="shared" si="18"/>
        <v>42221.701597222222</v>
      </c>
      <c r="T136" s="13">
        <f t="shared" si="19"/>
        <v>42251.708333333328</v>
      </c>
      <c r="U136" s="14">
        <f t="shared" si="20"/>
        <v>2015</v>
      </c>
      <c r="V136" s="15"/>
    </row>
    <row r="137" spans="1:22" ht="47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8">
        <f t="shared" si="15"/>
        <v>80.599999999999994</v>
      </c>
      <c r="Q137" s="9" t="str">
        <f t="shared" si="16"/>
        <v>film &amp; video</v>
      </c>
      <c r="R137" t="str">
        <f t="shared" si="17"/>
        <v>science fiction</v>
      </c>
      <c r="S137" s="13">
        <f t="shared" si="18"/>
        <v>41788.173576388886</v>
      </c>
      <c r="T137" s="13">
        <f t="shared" si="19"/>
        <v>41821.791666666664</v>
      </c>
      <c r="U137" s="14">
        <f t="shared" si="20"/>
        <v>2014</v>
      </c>
      <c r="V137" s="15"/>
    </row>
    <row r="138" spans="1:22" ht="47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8" t="e">
        <f t="shared" si="15"/>
        <v>#DIV/0!</v>
      </c>
      <c r="Q138" s="9" t="str">
        <f t="shared" si="16"/>
        <v>film &amp; video</v>
      </c>
      <c r="R138" t="str">
        <f t="shared" si="17"/>
        <v>science fiction</v>
      </c>
      <c r="S138" s="13">
        <f t="shared" si="18"/>
        <v>42096.201782407406</v>
      </c>
      <c r="T138" s="13">
        <f t="shared" si="19"/>
        <v>42140.427777777775</v>
      </c>
      <c r="U138" s="14">
        <f t="shared" si="20"/>
        <v>2015</v>
      </c>
      <c r="V138" s="15"/>
    </row>
    <row r="139" spans="1:22" ht="47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8" t="e">
        <f t="shared" si="15"/>
        <v>#DIV/0!</v>
      </c>
      <c r="Q139" s="9" t="str">
        <f t="shared" si="16"/>
        <v>film &amp; video</v>
      </c>
      <c r="R139" t="str">
        <f t="shared" si="17"/>
        <v>science fiction</v>
      </c>
      <c r="S139" s="13">
        <f t="shared" si="18"/>
        <v>42239.365659722222</v>
      </c>
      <c r="T139" s="13">
        <f t="shared" si="19"/>
        <v>42289.573993055557</v>
      </c>
      <c r="U139" s="14">
        <f t="shared" si="20"/>
        <v>2015</v>
      </c>
      <c r="V139" s="15"/>
    </row>
    <row r="140" spans="1:22" ht="47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8">
        <f t="shared" si="15"/>
        <v>81.241379310344826</v>
      </c>
      <c r="Q140" s="9" t="str">
        <f t="shared" si="16"/>
        <v>film &amp; video</v>
      </c>
      <c r="R140" t="str">
        <f t="shared" si="17"/>
        <v>science fiction</v>
      </c>
      <c r="S140" s="13">
        <f t="shared" si="18"/>
        <v>42186.049085648141</v>
      </c>
      <c r="T140" s="13">
        <f t="shared" si="19"/>
        <v>42217.207638888889</v>
      </c>
      <c r="U140" s="14">
        <f t="shared" si="20"/>
        <v>2015</v>
      </c>
      <c r="V140" s="15"/>
    </row>
    <row r="141" spans="1:22" ht="3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8">
        <f t="shared" si="15"/>
        <v>500</v>
      </c>
      <c r="Q141" s="9" t="str">
        <f t="shared" si="16"/>
        <v>film &amp; video</v>
      </c>
      <c r="R141" t="str">
        <f t="shared" si="17"/>
        <v>science fiction</v>
      </c>
      <c r="S141" s="13">
        <f t="shared" si="18"/>
        <v>42187.712638888886</v>
      </c>
      <c r="T141" s="13">
        <f t="shared" si="19"/>
        <v>42197.920972222222</v>
      </c>
      <c r="U141" s="14">
        <f t="shared" si="20"/>
        <v>2015</v>
      </c>
      <c r="V141" s="15"/>
    </row>
    <row r="142" spans="1:22" ht="47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8" t="e">
        <f t="shared" si="15"/>
        <v>#DIV/0!</v>
      </c>
      <c r="Q142" s="9" t="str">
        <f t="shared" si="16"/>
        <v>film &amp; video</v>
      </c>
      <c r="R142" t="str">
        <f t="shared" si="17"/>
        <v>science fiction</v>
      </c>
      <c r="S142" s="13">
        <f t="shared" si="18"/>
        <v>42052.989953703705</v>
      </c>
      <c r="T142" s="13">
        <f t="shared" si="19"/>
        <v>42083.15662037037</v>
      </c>
      <c r="U142" s="14">
        <f t="shared" si="20"/>
        <v>2015</v>
      </c>
      <c r="V142" s="15"/>
    </row>
    <row r="143" spans="1:22" ht="47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8">
        <f t="shared" si="15"/>
        <v>46.178571428571431</v>
      </c>
      <c r="Q143" s="9" t="str">
        <f t="shared" si="16"/>
        <v>film &amp; video</v>
      </c>
      <c r="R143" t="str">
        <f t="shared" si="17"/>
        <v>science fiction</v>
      </c>
      <c r="S143" s="13">
        <f t="shared" si="18"/>
        <v>42109.944710648146</v>
      </c>
      <c r="T143" s="13">
        <f t="shared" si="19"/>
        <v>42155.153043981481</v>
      </c>
      <c r="U143" s="14">
        <f t="shared" si="20"/>
        <v>2015</v>
      </c>
      <c r="V143" s="15"/>
    </row>
    <row r="144" spans="1:22" ht="47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8">
        <f t="shared" si="15"/>
        <v>10</v>
      </c>
      <c r="Q144" s="9" t="str">
        <f t="shared" si="16"/>
        <v>film &amp; video</v>
      </c>
      <c r="R144" t="str">
        <f t="shared" si="17"/>
        <v>science fiction</v>
      </c>
      <c r="S144" s="13">
        <f t="shared" si="18"/>
        <v>41938.684930555552</v>
      </c>
      <c r="T144" s="13">
        <f t="shared" si="19"/>
        <v>41959.934930555552</v>
      </c>
      <c r="U144" s="14">
        <f t="shared" si="20"/>
        <v>2014</v>
      </c>
      <c r="V144" s="15"/>
    </row>
    <row r="145" spans="1:22" ht="47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8" t="e">
        <f t="shared" si="15"/>
        <v>#DIV/0!</v>
      </c>
      <c r="Q145" s="9" t="str">
        <f t="shared" si="16"/>
        <v>film &amp; video</v>
      </c>
      <c r="R145" t="str">
        <f t="shared" si="17"/>
        <v>science fiction</v>
      </c>
      <c r="S145" s="13">
        <f t="shared" si="18"/>
        <v>42558.855810185181</v>
      </c>
      <c r="T145" s="13">
        <f t="shared" si="19"/>
        <v>42616.246527777781</v>
      </c>
      <c r="U145" s="14">
        <f t="shared" si="20"/>
        <v>2016</v>
      </c>
      <c r="V145" s="15"/>
    </row>
    <row r="146" spans="1:22" ht="47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8">
        <f t="shared" si="15"/>
        <v>55.945945945945944</v>
      </c>
      <c r="Q146" s="9" t="str">
        <f t="shared" si="16"/>
        <v>film &amp; video</v>
      </c>
      <c r="R146" t="str">
        <f t="shared" si="17"/>
        <v>science fiction</v>
      </c>
      <c r="S146" s="13">
        <f t="shared" si="18"/>
        <v>42047.554074074076</v>
      </c>
      <c r="T146" s="13">
        <f t="shared" si="19"/>
        <v>42107.72074074074</v>
      </c>
      <c r="U146" s="14">
        <f t="shared" si="20"/>
        <v>2015</v>
      </c>
      <c r="V146" s="15"/>
    </row>
    <row r="147" spans="1:22" ht="47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8">
        <f t="shared" si="15"/>
        <v>37.555555555555557</v>
      </c>
      <c r="Q147" s="9" t="str">
        <f t="shared" si="16"/>
        <v>film &amp; video</v>
      </c>
      <c r="R147" t="str">
        <f t="shared" si="17"/>
        <v>science fiction</v>
      </c>
      <c r="S147" s="13">
        <f t="shared" si="18"/>
        <v>42200.333935185183</v>
      </c>
      <c r="T147" s="13">
        <f t="shared" si="19"/>
        <v>42227.542268518519</v>
      </c>
      <c r="U147" s="14">
        <f t="shared" si="20"/>
        <v>2015</v>
      </c>
      <c r="V147" s="15"/>
    </row>
    <row r="148" spans="1:22" ht="47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8">
        <f t="shared" si="15"/>
        <v>38.333333333333336</v>
      </c>
      <c r="Q148" s="9" t="str">
        <f t="shared" si="16"/>
        <v>film &amp; video</v>
      </c>
      <c r="R148" t="str">
        <f t="shared" si="17"/>
        <v>science fiction</v>
      </c>
      <c r="S148" s="13">
        <f t="shared" si="18"/>
        <v>42692.807847222219</v>
      </c>
      <c r="T148" s="13">
        <f t="shared" si="19"/>
        <v>42753.016180555554</v>
      </c>
      <c r="U148" s="14">
        <f t="shared" si="20"/>
        <v>2016</v>
      </c>
      <c r="V148" s="15"/>
    </row>
    <row r="149" spans="1:22" ht="3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8" t="e">
        <f t="shared" si="15"/>
        <v>#DIV/0!</v>
      </c>
      <c r="Q149" s="9" t="str">
        <f t="shared" si="16"/>
        <v>film &amp; video</v>
      </c>
      <c r="R149" t="str">
        <f t="shared" si="17"/>
        <v>science fiction</v>
      </c>
      <c r="S149" s="13">
        <f t="shared" si="18"/>
        <v>41969.559490740743</v>
      </c>
      <c r="T149" s="13">
        <f t="shared" si="19"/>
        <v>42012.762499999997</v>
      </c>
      <c r="U149" s="14">
        <f t="shared" si="20"/>
        <v>2014</v>
      </c>
      <c r="V149" s="15"/>
    </row>
    <row r="150" spans="1:22" ht="47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8">
        <f t="shared" si="15"/>
        <v>20</v>
      </c>
      <c r="Q150" s="9" t="str">
        <f t="shared" si="16"/>
        <v>film &amp; video</v>
      </c>
      <c r="R150" t="str">
        <f t="shared" si="17"/>
        <v>science fiction</v>
      </c>
      <c r="S150" s="13">
        <f t="shared" si="18"/>
        <v>42397.073333333326</v>
      </c>
      <c r="T150" s="13">
        <f t="shared" si="19"/>
        <v>42427.281666666662</v>
      </c>
      <c r="U150" s="14">
        <f t="shared" si="20"/>
        <v>2016</v>
      </c>
      <c r="V150" s="15"/>
    </row>
    <row r="151" spans="1:22" ht="47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8">
        <f t="shared" si="15"/>
        <v>15.333333333333334</v>
      </c>
      <c r="Q151" s="9" t="str">
        <f t="shared" si="16"/>
        <v>film &amp; video</v>
      </c>
      <c r="R151" t="str">
        <f t="shared" si="17"/>
        <v>science fiction</v>
      </c>
      <c r="S151" s="13">
        <f t="shared" si="18"/>
        <v>41967.963773148142</v>
      </c>
      <c r="T151" s="13">
        <f t="shared" si="19"/>
        <v>41998.333333333328</v>
      </c>
      <c r="U151" s="14">
        <f t="shared" si="20"/>
        <v>2014</v>
      </c>
      <c r="V151" s="15"/>
    </row>
    <row r="152" spans="1:22" ht="47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8">
        <f t="shared" si="15"/>
        <v>449.43283582089555</v>
      </c>
      <c r="Q152" s="9" t="str">
        <f t="shared" si="16"/>
        <v>film &amp; video</v>
      </c>
      <c r="R152" t="str">
        <f t="shared" si="17"/>
        <v>science fiction</v>
      </c>
      <c r="S152" s="13">
        <f t="shared" si="18"/>
        <v>42089.95349537037</v>
      </c>
      <c r="T152" s="13">
        <f t="shared" si="19"/>
        <v>42150.161828703705</v>
      </c>
      <c r="U152" s="14">
        <f t="shared" si="20"/>
        <v>2015</v>
      </c>
      <c r="V152" s="15"/>
    </row>
    <row r="153" spans="1:22" ht="47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8">
        <f t="shared" si="15"/>
        <v>28</v>
      </c>
      <c r="Q153" s="9" t="str">
        <f t="shared" si="16"/>
        <v>film &amp; video</v>
      </c>
      <c r="R153" t="str">
        <f t="shared" si="17"/>
        <v>science fiction</v>
      </c>
      <c r="S153" s="13">
        <f t="shared" si="18"/>
        <v>42113.342488425922</v>
      </c>
      <c r="T153" s="13">
        <f t="shared" si="19"/>
        <v>42173.550821759258</v>
      </c>
      <c r="U153" s="14">
        <f t="shared" si="20"/>
        <v>2015</v>
      </c>
      <c r="V153" s="15"/>
    </row>
    <row r="154" spans="1:22" ht="32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8">
        <f t="shared" si="15"/>
        <v>15</v>
      </c>
      <c r="Q154" s="9" t="str">
        <f t="shared" si="16"/>
        <v>film &amp; video</v>
      </c>
      <c r="R154" t="str">
        <f t="shared" si="17"/>
        <v>science fiction</v>
      </c>
      <c r="S154" s="13">
        <f t="shared" si="18"/>
        <v>41874.869212962956</v>
      </c>
      <c r="T154" s="13">
        <f t="shared" si="19"/>
        <v>41905.077546296299</v>
      </c>
      <c r="U154" s="14">
        <f t="shared" si="20"/>
        <v>2014</v>
      </c>
      <c r="V154" s="15"/>
    </row>
    <row r="155" spans="1:22" ht="47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8">
        <f t="shared" si="15"/>
        <v>35.9</v>
      </c>
      <c r="Q155" s="9" t="str">
        <f t="shared" si="16"/>
        <v>film &amp; video</v>
      </c>
      <c r="R155" t="str">
        <f t="shared" si="17"/>
        <v>science fiction</v>
      </c>
      <c r="S155" s="13">
        <f t="shared" si="18"/>
        <v>41933.377824074072</v>
      </c>
      <c r="T155" s="13">
        <f t="shared" si="19"/>
        <v>41975.627824074079</v>
      </c>
      <c r="U155" s="14">
        <f t="shared" si="20"/>
        <v>2014</v>
      </c>
      <c r="V155" s="15"/>
    </row>
    <row r="156" spans="1:22" ht="3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8">
        <f t="shared" si="15"/>
        <v>13.333333333333334</v>
      </c>
      <c r="Q156" s="9" t="str">
        <f t="shared" si="16"/>
        <v>film &amp; video</v>
      </c>
      <c r="R156" t="str">
        <f t="shared" si="17"/>
        <v>science fiction</v>
      </c>
      <c r="S156" s="13">
        <f t="shared" si="18"/>
        <v>42115.339062499996</v>
      </c>
      <c r="T156" s="13">
        <f t="shared" si="19"/>
        <v>42158.547395833331</v>
      </c>
      <c r="U156" s="14">
        <f t="shared" si="20"/>
        <v>2015</v>
      </c>
      <c r="V156" s="15"/>
    </row>
    <row r="157" spans="1:22" ht="6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8">
        <f t="shared" si="15"/>
        <v>20.25</v>
      </c>
      <c r="Q157" s="9" t="str">
        <f t="shared" si="16"/>
        <v>film &amp; video</v>
      </c>
      <c r="R157" t="str">
        <f t="shared" si="17"/>
        <v>science fiction</v>
      </c>
      <c r="S157" s="13">
        <f t="shared" si="18"/>
        <v>42168.351099537038</v>
      </c>
      <c r="T157" s="13">
        <f t="shared" si="19"/>
        <v>42208.559432870374</v>
      </c>
      <c r="U157" s="14">
        <f t="shared" si="20"/>
        <v>2015</v>
      </c>
      <c r="V157" s="15"/>
    </row>
    <row r="158" spans="1:22" ht="47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8">
        <f t="shared" si="15"/>
        <v>119</v>
      </c>
      <c r="Q158" s="9" t="str">
        <f t="shared" si="16"/>
        <v>film &amp; video</v>
      </c>
      <c r="R158" t="str">
        <f t="shared" si="17"/>
        <v>science fiction</v>
      </c>
      <c r="S158" s="13">
        <f t="shared" si="18"/>
        <v>41793.916620370372</v>
      </c>
      <c r="T158" s="13">
        <f t="shared" si="19"/>
        <v>41854.124953703707</v>
      </c>
      <c r="U158" s="14">
        <f t="shared" si="20"/>
        <v>2014</v>
      </c>
      <c r="V158" s="15"/>
    </row>
    <row r="159" spans="1:22" ht="47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8">
        <f t="shared" si="15"/>
        <v>4</v>
      </c>
      <c r="Q159" s="9" t="str">
        <f t="shared" si="16"/>
        <v>film &amp; video</v>
      </c>
      <c r="R159" t="str">
        <f t="shared" si="17"/>
        <v>science fiction</v>
      </c>
      <c r="S159" s="13">
        <f t="shared" si="18"/>
        <v>42396.703379629624</v>
      </c>
      <c r="T159" s="13">
        <f t="shared" si="19"/>
        <v>42426.911712962959</v>
      </c>
      <c r="U159" s="14">
        <f t="shared" si="20"/>
        <v>2016</v>
      </c>
      <c r="V159" s="15"/>
    </row>
    <row r="160" spans="1:22" ht="47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8" t="e">
        <f t="shared" si="15"/>
        <v>#DIV/0!</v>
      </c>
      <c r="Q160" s="9" t="str">
        <f t="shared" si="16"/>
        <v>film &amp; video</v>
      </c>
      <c r="R160" t="str">
        <f t="shared" si="17"/>
        <v>science fiction</v>
      </c>
      <c r="S160" s="13">
        <f t="shared" si="18"/>
        <v>41903.868379629625</v>
      </c>
      <c r="T160" s="13">
        <f t="shared" si="19"/>
        <v>41934.07671296296</v>
      </c>
      <c r="U160" s="14">
        <f t="shared" si="20"/>
        <v>2014</v>
      </c>
      <c r="V160" s="15"/>
    </row>
    <row r="161" spans="1:22" ht="47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8">
        <f t="shared" si="15"/>
        <v>10</v>
      </c>
      <c r="Q161" s="9" t="str">
        <f t="shared" si="16"/>
        <v>film &amp; video</v>
      </c>
      <c r="R161" t="str">
        <f t="shared" si="17"/>
        <v>science fiction</v>
      </c>
      <c r="S161" s="13">
        <f t="shared" si="18"/>
        <v>42514.226215277777</v>
      </c>
      <c r="T161" s="13">
        <f t="shared" si="19"/>
        <v>42554.434548611112</v>
      </c>
      <c r="U161" s="14">
        <f t="shared" si="20"/>
        <v>2016</v>
      </c>
      <c r="V161" s="15"/>
    </row>
    <row r="162" spans="1:22" ht="47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8" t="e">
        <f t="shared" si="15"/>
        <v>#DIV/0!</v>
      </c>
      <c r="Q162" s="9" t="str">
        <f t="shared" si="16"/>
        <v>film &amp; video</v>
      </c>
      <c r="R162" t="str">
        <f t="shared" si="17"/>
        <v>drama</v>
      </c>
      <c r="S162" s="13">
        <f t="shared" si="18"/>
        <v>42171.70475694444</v>
      </c>
      <c r="T162" s="13">
        <f t="shared" si="19"/>
        <v>42231.913090277783</v>
      </c>
      <c r="U162" s="14">
        <f t="shared" si="20"/>
        <v>2015</v>
      </c>
      <c r="V162" s="15"/>
    </row>
    <row r="163" spans="1:22" ht="47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8">
        <f t="shared" si="15"/>
        <v>5</v>
      </c>
      <c r="Q163" s="9" t="str">
        <f t="shared" si="16"/>
        <v>film &amp; video</v>
      </c>
      <c r="R163" t="str">
        <f t="shared" si="17"/>
        <v>drama</v>
      </c>
      <c r="S163" s="13">
        <f t="shared" si="18"/>
        <v>41792.479108796295</v>
      </c>
      <c r="T163" s="13">
        <f t="shared" si="19"/>
        <v>41822.687442129631</v>
      </c>
      <c r="U163" s="14">
        <f t="shared" si="20"/>
        <v>2014</v>
      </c>
      <c r="V163" s="15"/>
    </row>
    <row r="164" spans="1:22" ht="47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8">
        <f t="shared" si="15"/>
        <v>43.5</v>
      </c>
      <c r="Q164" s="9" t="str">
        <f t="shared" si="16"/>
        <v>film &amp; video</v>
      </c>
      <c r="R164" t="str">
        <f t="shared" si="17"/>
        <v>drama</v>
      </c>
      <c r="S164" s="13">
        <f t="shared" si="18"/>
        <v>41834.91847222222</v>
      </c>
      <c r="T164" s="13">
        <f t="shared" si="19"/>
        <v>41867.987500000003</v>
      </c>
      <c r="U164" s="14">
        <f t="shared" si="20"/>
        <v>2014</v>
      </c>
      <c r="V164" s="15"/>
    </row>
    <row r="165" spans="1:22" ht="6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8" t="e">
        <f t="shared" si="15"/>
        <v>#DIV/0!</v>
      </c>
      <c r="Q165" s="9" t="str">
        <f t="shared" si="16"/>
        <v>film &amp; video</v>
      </c>
      <c r="R165" t="str">
        <f t="shared" si="17"/>
        <v>drama</v>
      </c>
      <c r="S165" s="13">
        <f t="shared" si="18"/>
        <v>42243.752939814811</v>
      </c>
      <c r="T165" s="13">
        <f t="shared" si="19"/>
        <v>42278</v>
      </c>
      <c r="U165" s="14">
        <f t="shared" si="20"/>
        <v>2015</v>
      </c>
      <c r="V165" s="15"/>
    </row>
    <row r="166" spans="1:22" ht="47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8">
        <f t="shared" si="15"/>
        <v>91.428571428571431</v>
      </c>
      <c r="Q166" s="9" t="str">
        <f t="shared" si="16"/>
        <v>film &amp; video</v>
      </c>
      <c r="R166" t="str">
        <f t="shared" si="17"/>
        <v>drama</v>
      </c>
      <c r="S166" s="13">
        <f t="shared" si="18"/>
        <v>41841.554409722223</v>
      </c>
      <c r="T166" s="13">
        <f t="shared" si="19"/>
        <v>41901.762743055559</v>
      </c>
      <c r="U166" s="14">
        <f t="shared" si="20"/>
        <v>2014</v>
      </c>
      <c r="V166" s="15"/>
    </row>
    <row r="167" spans="1:22" ht="3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8" t="e">
        <f t="shared" si="15"/>
        <v>#DIV/0!</v>
      </c>
      <c r="Q167" s="9" t="str">
        <f t="shared" si="16"/>
        <v>film &amp; video</v>
      </c>
      <c r="R167" t="str">
        <f t="shared" si="17"/>
        <v>drama</v>
      </c>
      <c r="S167" s="13">
        <f t="shared" si="18"/>
        <v>42351.450509259252</v>
      </c>
      <c r="T167" s="13">
        <f t="shared" si="19"/>
        <v>42381.658842592587</v>
      </c>
      <c r="U167" s="14">
        <f t="shared" si="20"/>
        <v>2015</v>
      </c>
      <c r="V167" s="15"/>
    </row>
    <row r="168" spans="1:22" ht="47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8">
        <f t="shared" si="15"/>
        <v>3000</v>
      </c>
      <c r="Q168" s="9" t="str">
        <f t="shared" si="16"/>
        <v>film &amp; video</v>
      </c>
      <c r="R168" t="str">
        <f t="shared" si="17"/>
        <v>drama</v>
      </c>
      <c r="S168" s="13">
        <f t="shared" si="18"/>
        <v>42720.867615740739</v>
      </c>
      <c r="T168" s="13">
        <f t="shared" si="19"/>
        <v>42751.075949074075</v>
      </c>
      <c r="U168" s="14">
        <f t="shared" si="20"/>
        <v>2016</v>
      </c>
      <c r="V168" s="15"/>
    </row>
    <row r="169" spans="1:22" ht="47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8">
        <f t="shared" si="15"/>
        <v>5.5</v>
      </c>
      <c r="Q169" s="9" t="str">
        <f t="shared" si="16"/>
        <v>film &amp; video</v>
      </c>
      <c r="R169" t="str">
        <f t="shared" si="17"/>
        <v>drama</v>
      </c>
      <c r="S169" s="13">
        <f t="shared" si="18"/>
        <v>42160.719155092585</v>
      </c>
      <c r="T169" s="13">
        <f t="shared" si="19"/>
        <v>42220.927488425921</v>
      </c>
      <c r="U169" s="14">
        <f t="shared" si="20"/>
        <v>2015</v>
      </c>
      <c r="V169" s="15"/>
    </row>
    <row r="170" spans="1:22" ht="47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8">
        <f t="shared" si="15"/>
        <v>108.33333333333333</v>
      </c>
      <c r="Q170" s="9" t="str">
        <f t="shared" si="16"/>
        <v>film &amp; video</v>
      </c>
      <c r="R170" t="str">
        <f t="shared" si="17"/>
        <v>drama</v>
      </c>
      <c r="S170" s="13">
        <f t="shared" si="18"/>
        <v>42052.626967592594</v>
      </c>
      <c r="T170" s="13">
        <f t="shared" si="19"/>
        <v>42082.793634259258</v>
      </c>
      <c r="U170" s="14">
        <f t="shared" si="20"/>
        <v>2015</v>
      </c>
      <c r="V170" s="15"/>
    </row>
    <row r="171" spans="1:22" ht="47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8">
        <f t="shared" si="15"/>
        <v>56</v>
      </c>
      <c r="Q171" s="9" t="str">
        <f t="shared" si="16"/>
        <v>film &amp; video</v>
      </c>
      <c r="R171" t="str">
        <f t="shared" si="17"/>
        <v>drama</v>
      </c>
      <c r="S171" s="13">
        <f t="shared" si="18"/>
        <v>41900.296979166662</v>
      </c>
      <c r="T171" s="13">
        <f t="shared" si="19"/>
        <v>41930.505312499998</v>
      </c>
      <c r="U171" s="14">
        <f t="shared" si="20"/>
        <v>2014</v>
      </c>
      <c r="V171" s="15"/>
    </row>
    <row r="172" spans="1:22" ht="47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8">
        <f t="shared" si="15"/>
        <v>32.5</v>
      </c>
      <c r="Q172" s="9" t="str">
        <f t="shared" si="16"/>
        <v>film &amp; video</v>
      </c>
      <c r="R172" t="str">
        <f t="shared" si="17"/>
        <v>drama</v>
      </c>
      <c r="S172" s="13">
        <f t="shared" si="18"/>
        <v>42216.769479166665</v>
      </c>
      <c r="T172" s="13">
        <f t="shared" si="19"/>
        <v>42246.227777777778</v>
      </c>
      <c r="U172" s="14">
        <f t="shared" si="20"/>
        <v>2015</v>
      </c>
      <c r="V172" s="15"/>
    </row>
    <row r="173" spans="1:22" ht="47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8">
        <f t="shared" si="15"/>
        <v>1</v>
      </c>
      <c r="Q173" s="9" t="str">
        <f t="shared" si="16"/>
        <v>film &amp; video</v>
      </c>
      <c r="R173" t="str">
        <f t="shared" si="17"/>
        <v>drama</v>
      </c>
      <c r="S173" s="13">
        <f t="shared" si="18"/>
        <v>42533.972384259258</v>
      </c>
      <c r="T173" s="13">
        <f t="shared" si="19"/>
        <v>42594.180717592593</v>
      </c>
      <c r="U173" s="14">
        <f t="shared" si="20"/>
        <v>2016</v>
      </c>
      <c r="V173" s="15"/>
    </row>
    <row r="174" spans="1:22" ht="47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8" t="e">
        <f t="shared" si="15"/>
        <v>#DIV/0!</v>
      </c>
      <c r="Q174" s="9" t="str">
        <f t="shared" si="16"/>
        <v>film &amp; video</v>
      </c>
      <c r="R174" t="str">
        <f t="shared" si="17"/>
        <v>drama</v>
      </c>
      <c r="S174" s="13">
        <f t="shared" si="18"/>
        <v>42047.186608796292</v>
      </c>
      <c r="T174" s="13">
        <f t="shared" si="19"/>
        <v>42082.353275462956</v>
      </c>
      <c r="U174" s="14">
        <f t="shared" si="20"/>
        <v>2015</v>
      </c>
      <c r="V174" s="15"/>
    </row>
    <row r="175" spans="1:22" ht="47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8" t="e">
        <f t="shared" si="15"/>
        <v>#DIV/0!</v>
      </c>
      <c r="Q175" s="9" t="str">
        <f t="shared" si="16"/>
        <v>film &amp; video</v>
      </c>
      <c r="R175" t="str">
        <f t="shared" si="17"/>
        <v>drama</v>
      </c>
      <c r="S175" s="13">
        <f t="shared" si="18"/>
        <v>42033.364675925921</v>
      </c>
      <c r="T175" s="13">
        <f t="shared" si="19"/>
        <v>42063.573009259257</v>
      </c>
      <c r="U175" s="14">
        <f t="shared" si="20"/>
        <v>2015</v>
      </c>
      <c r="V175" s="15"/>
    </row>
    <row r="176" spans="1:22" ht="47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8" t="e">
        <f t="shared" si="15"/>
        <v>#DIV/0!</v>
      </c>
      <c r="Q176" s="9" t="str">
        <f t="shared" si="16"/>
        <v>film &amp; video</v>
      </c>
      <c r="R176" t="str">
        <f t="shared" si="17"/>
        <v>drama</v>
      </c>
      <c r="S176" s="13">
        <f t="shared" si="18"/>
        <v>42072.55064814815</v>
      </c>
      <c r="T176" s="13">
        <f t="shared" si="19"/>
        <v>42132.758981481486</v>
      </c>
      <c r="U176" s="14">
        <f t="shared" si="20"/>
        <v>2015</v>
      </c>
      <c r="V176" s="15"/>
    </row>
    <row r="177" spans="1:22" ht="47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8">
        <f t="shared" si="15"/>
        <v>49.884615384615387</v>
      </c>
      <c r="Q177" s="9" t="str">
        <f t="shared" si="16"/>
        <v>film &amp; video</v>
      </c>
      <c r="R177" t="str">
        <f t="shared" si="17"/>
        <v>drama</v>
      </c>
      <c r="S177" s="13">
        <f t="shared" si="18"/>
        <v>41855.569571759253</v>
      </c>
      <c r="T177" s="13">
        <f t="shared" si="19"/>
        <v>41880.777905092589</v>
      </c>
      <c r="U177" s="14">
        <f t="shared" si="20"/>
        <v>2014</v>
      </c>
      <c r="V177" s="15"/>
    </row>
    <row r="178" spans="1:22" ht="47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8" t="e">
        <f t="shared" si="15"/>
        <v>#DIV/0!</v>
      </c>
      <c r="Q178" s="9" t="str">
        <f t="shared" si="16"/>
        <v>film &amp; video</v>
      </c>
      <c r="R178" t="str">
        <f t="shared" si="17"/>
        <v>drama</v>
      </c>
      <c r="S178" s="13">
        <f t="shared" si="18"/>
        <v>42191.615729166668</v>
      </c>
      <c r="T178" s="13">
        <f t="shared" si="19"/>
        <v>42221.824062500003</v>
      </c>
      <c r="U178" s="14">
        <f t="shared" si="20"/>
        <v>2015</v>
      </c>
      <c r="V178" s="15"/>
    </row>
    <row r="179" spans="1:22" ht="3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8">
        <f t="shared" si="15"/>
        <v>25.714285714285715</v>
      </c>
      <c r="Q179" s="9" t="str">
        <f t="shared" si="16"/>
        <v>film &amp; video</v>
      </c>
      <c r="R179" t="str">
        <f t="shared" si="17"/>
        <v>drama</v>
      </c>
      <c r="S179" s="13">
        <f t="shared" si="18"/>
        <v>42069.839421296296</v>
      </c>
      <c r="T179" s="13">
        <f t="shared" si="19"/>
        <v>42087.00608796296</v>
      </c>
      <c r="U179" s="14">
        <f t="shared" si="20"/>
        <v>2015</v>
      </c>
      <c r="V179" s="15"/>
    </row>
    <row r="180" spans="1:22" ht="3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8" t="e">
        <f t="shared" si="15"/>
        <v>#DIV/0!</v>
      </c>
      <c r="Q180" s="9" t="str">
        <f t="shared" si="16"/>
        <v>film &amp; video</v>
      </c>
      <c r="R180" t="str">
        <f t="shared" si="17"/>
        <v>drama</v>
      </c>
      <c r="S180" s="13">
        <f t="shared" si="18"/>
        <v>42304.747048611105</v>
      </c>
      <c r="T180" s="13">
        <f t="shared" si="19"/>
        <v>42334.997048611112</v>
      </c>
      <c r="U180" s="14">
        <f t="shared" si="20"/>
        <v>2015</v>
      </c>
      <c r="V180" s="15"/>
    </row>
    <row r="181" spans="1:22" ht="3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8">
        <f t="shared" si="15"/>
        <v>100</v>
      </c>
      <c r="Q181" s="9" t="str">
        <f t="shared" si="16"/>
        <v>film &amp; video</v>
      </c>
      <c r="R181" t="str">
        <f t="shared" si="17"/>
        <v>drama</v>
      </c>
      <c r="S181" s="13">
        <f t="shared" si="18"/>
        <v>42402.872164351851</v>
      </c>
      <c r="T181" s="13">
        <f t="shared" si="19"/>
        <v>42433.080497685187</v>
      </c>
      <c r="U181" s="14">
        <f t="shared" si="20"/>
        <v>2016</v>
      </c>
      <c r="V181" s="15"/>
    </row>
    <row r="182" spans="1:22" ht="47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8">
        <f t="shared" si="15"/>
        <v>30.846153846153847</v>
      </c>
      <c r="Q182" s="9" t="str">
        <f t="shared" si="16"/>
        <v>film &amp; video</v>
      </c>
      <c r="R182" t="str">
        <f t="shared" si="17"/>
        <v>drama</v>
      </c>
      <c r="S182" s="13">
        <f t="shared" si="18"/>
        <v>42067.782905092587</v>
      </c>
      <c r="T182" s="13">
        <f t="shared" si="19"/>
        <v>42107.791666666672</v>
      </c>
      <c r="U182" s="14">
        <f t="shared" si="20"/>
        <v>2015</v>
      </c>
      <c r="V182" s="15"/>
    </row>
    <row r="183" spans="1:22" ht="47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8">
        <f t="shared" si="15"/>
        <v>180.5</v>
      </c>
      <c r="Q183" s="9" t="str">
        <f t="shared" si="16"/>
        <v>film &amp; video</v>
      </c>
      <c r="R183" t="str">
        <f t="shared" si="17"/>
        <v>drama</v>
      </c>
      <c r="S183" s="13">
        <f t="shared" si="18"/>
        <v>42147.533506944441</v>
      </c>
      <c r="T183" s="13">
        <f t="shared" si="19"/>
        <v>42177.741840277777</v>
      </c>
      <c r="U183" s="14">
        <f t="shared" si="20"/>
        <v>2015</v>
      </c>
      <c r="V183" s="15"/>
    </row>
    <row r="184" spans="1:22" ht="47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8" t="e">
        <f t="shared" si="15"/>
        <v>#DIV/0!</v>
      </c>
      <c r="Q184" s="9" t="str">
        <f t="shared" si="16"/>
        <v>film &amp; video</v>
      </c>
      <c r="R184" t="str">
        <f t="shared" si="17"/>
        <v>drama</v>
      </c>
      <c r="S184" s="13">
        <f t="shared" si="18"/>
        <v>42711.803611111107</v>
      </c>
      <c r="T184" s="13">
        <f t="shared" si="19"/>
        <v>42742.011944444443</v>
      </c>
      <c r="U184" s="14">
        <f t="shared" si="20"/>
        <v>2016</v>
      </c>
      <c r="V184" s="15"/>
    </row>
    <row r="185" spans="1:22" ht="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8">
        <f t="shared" si="15"/>
        <v>373.5</v>
      </c>
      <c r="Q185" s="9" t="str">
        <f t="shared" si="16"/>
        <v>film &amp; video</v>
      </c>
      <c r="R185" t="str">
        <f t="shared" si="17"/>
        <v>drama</v>
      </c>
      <c r="S185" s="13">
        <f t="shared" si="18"/>
        <v>41939.601967592593</v>
      </c>
      <c r="T185" s="13">
        <f t="shared" si="19"/>
        <v>41969.851967592593</v>
      </c>
      <c r="U185" s="14">
        <f t="shared" si="20"/>
        <v>2014</v>
      </c>
      <c r="V185" s="15"/>
    </row>
    <row r="186" spans="1:22" ht="47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8">
        <f t="shared" si="15"/>
        <v>25.5</v>
      </c>
      <c r="Q186" s="9" t="str">
        <f t="shared" si="16"/>
        <v>film &amp; video</v>
      </c>
      <c r="R186" t="str">
        <f t="shared" si="17"/>
        <v>drama</v>
      </c>
      <c r="S186" s="13">
        <f t="shared" si="18"/>
        <v>41825.58289351852</v>
      </c>
      <c r="T186" s="13">
        <f t="shared" si="19"/>
        <v>41883.165972222225</v>
      </c>
      <c r="U186" s="14">
        <f t="shared" si="20"/>
        <v>2014</v>
      </c>
      <c r="V186" s="15"/>
    </row>
    <row r="187" spans="1:22" ht="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8">
        <f t="shared" si="15"/>
        <v>220</v>
      </c>
      <c r="Q187" s="9" t="str">
        <f t="shared" si="16"/>
        <v>film &amp; video</v>
      </c>
      <c r="R187" t="str">
        <f t="shared" si="17"/>
        <v>drama</v>
      </c>
      <c r="S187" s="13">
        <f t="shared" si="18"/>
        <v>42570.702997685185</v>
      </c>
      <c r="T187" s="13">
        <f t="shared" si="19"/>
        <v>42600.91133101852</v>
      </c>
      <c r="U187" s="14">
        <f t="shared" si="20"/>
        <v>2016</v>
      </c>
      <c r="V187" s="15"/>
    </row>
    <row r="188" spans="1:22" ht="47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8" t="e">
        <f t="shared" si="15"/>
        <v>#DIV/0!</v>
      </c>
      <c r="Q188" s="9" t="str">
        <f t="shared" si="16"/>
        <v>film &amp; video</v>
      </c>
      <c r="R188" t="str">
        <f t="shared" si="17"/>
        <v>drama</v>
      </c>
      <c r="S188" s="13">
        <f t="shared" si="18"/>
        <v>42767.604560185187</v>
      </c>
      <c r="T188" s="13">
        <f t="shared" si="19"/>
        <v>42797.833333333328</v>
      </c>
      <c r="U188" s="14">
        <f t="shared" si="20"/>
        <v>2017</v>
      </c>
      <c r="V188" s="15"/>
    </row>
    <row r="189" spans="1:22" ht="3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8">
        <f t="shared" si="15"/>
        <v>160</v>
      </c>
      <c r="Q189" s="9" t="str">
        <f t="shared" si="16"/>
        <v>film &amp; video</v>
      </c>
      <c r="R189" t="str">
        <f t="shared" si="17"/>
        <v>drama</v>
      </c>
      <c r="S189" s="13">
        <f t="shared" si="18"/>
        <v>42182.02612268518</v>
      </c>
      <c r="T189" s="13">
        <f t="shared" si="19"/>
        <v>42206.290972222225</v>
      </c>
      <c r="U189" s="14">
        <f t="shared" si="20"/>
        <v>2015</v>
      </c>
      <c r="V189" s="15"/>
    </row>
    <row r="190" spans="1:22" ht="47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8" t="e">
        <f t="shared" si="15"/>
        <v>#DIV/0!</v>
      </c>
      <c r="Q190" s="9" t="str">
        <f t="shared" si="16"/>
        <v>film &amp; video</v>
      </c>
      <c r="R190" t="str">
        <f t="shared" si="17"/>
        <v>drama</v>
      </c>
      <c r="S190" s="13">
        <f t="shared" si="18"/>
        <v>41856.974710648145</v>
      </c>
      <c r="T190" s="13">
        <f t="shared" si="19"/>
        <v>41887.18304398148</v>
      </c>
      <c r="U190" s="14">
        <f t="shared" si="20"/>
        <v>2014</v>
      </c>
      <c r="V190" s="15"/>
    </row>
    <row r="191" spans="1:22" ht="47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8">
        <f t="shared" si="15"/>
        <v>69</v>
      </c>
      <c r="Q191" s="9" t="str">
        <f t="shared" si="16"/>
        <v>film &amp; video</v>
      </c>
      <c r="R191" t="str">
        <f t="shared" si="17"/>
        <v>drama</v>
      </c>
      <c r="S191" s="13">
        <f t="shared" si="18"/>
        <v>42556.482372685183</v>
      </c>
      <c r="T191" s="13">
        <f t="shared" si="19"/>
        <v>42616.690706018519</v>
      </c>
      <c r="U191" s="14">
        <f t="shared" si="20"/>
        <v>2016</v>
      </c>
      <c r="V191" s="15"/>
    </row>
    <row r="192" spans="1:22" ht="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8">
        <f t="shared" si="15"/>
        <v>50</v>
      </c>
      <c r="Q192" s="9" t="str">
        <f t="shared" si="16"/>
        <v>film &amp; video</v>
      </c>
      <c r="R192" t="str">
        <f t="shared" si="17"/>
        <v>drama</v>
      </c>
      <c r="S192" s="13">
        <f t="shared" si="18"/>
        <v>42527.442662037036</v>
      </c>
      <c r="T192" s="13">
        <f t="shared" si="19"/>
        <v>42537.650995370372</v>
      </c>
      <c r="U192" s="14">
        <f t="shared" si="20"/>
        <v>2016</v>
      </c>
      <c r="V192" s="15"/>
    </row>
    <row r="193" spans="1:22" ht="47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8">
        <f t="shared" si="15"/>
        <v>83.333333333333329</v>
      </c>
      <c r="Q193" s="9" t="str">
        <f t="shared" si="16"/>
        <v>film &amp; video</v>
      </c>
      <c r="R193" t="str">
        <f t="shared" si="17"/>
        <v>drama</v>
      </c>
      <c r="S193" s="13">
        <f t="shared" si="18"/>
        <v>42239.233078703699</v>
      </c>
      <c r="T193" s="13">
        <f t="shared" si="19"/>
        <v>42279.441412037035</v>
      </c>
      <c r="U193" s="14">
        <f t="shared" si="20"/>
        <v>2015</v>
      </c>
      <c r="V193" s="15"/>
    </row>
    <row r="194" spans="1:22" ht="47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8">
        <f t="shared" si="15"/>
        <v>5.666666666666667</v>
      </c>
      <c r="Q194" s="9" t="str">
        <f t="shared" si="16"/>
        <v>film &amp; video</v>
      </c>
      <c r="R194" t="str">
        <f t="shared" si="17"/>
        <v>drama</v>
      </c>
      <c r="S194" s="13">
        <f t="shared" si="18"/>
        <v>41899.583703703705</v>
      </c>
      <c r="T194" s="13">
        <f t="shared" si="19"/>
        <v>41929.792037037041</v>
      </c>
      <c r="U194" s="14">
        <f t="shared" si="20"/>
        <v>2014</v>
      </c>
      <c r="V194" s="15"/>
    </row>
    <row r="195" spans="1:22" ht="47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8" t="e">
        <f t="shared" ref="P195:P258" si="22">E195/L195</f>
        <v>#DIV/0!</v>
      </c>
      <c r="Q195" s="9" t="str">
        <f t="shared" ref="Q195:Q258" si="23">LEFT(N195, SEARCH("/", N195, 1)-1)</f>
        <v>film &amp; video</v>
      </c>
      <c r="R195" t="str">
        <f t="shared" ref="R195:R258" si="24">RIGHT(N195,LEN(N195) -SEARCH("/", N195, 1))</f>
        <v>drama</v>
      </c>
      <c r="S195" s="13">
        <f t="shared" ref="S195:S258" si="25">(J195/86400)+25569+(-5/24)</f>
        <v>41911.726458333331</v>
      </c>
      <c r="T195" s="13">
        <f t="shared" ref="T195:T258" si="26">(((I195/60)/60)/24)+DATE(1970,1,1)</f>
        <v>41971.976458333331</v>
      </c>
      <c r="U195" s="14">
        <f t="shared" ref="U195:U258" si="27">YEAR(S195)</f>
        <v>2014</v>
      </c>
      <c r="V195" s="15"/>
    </row>
    <row r="196" spans="1:22" ht="47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8">
        <f t="shared" si="22"/>
        <v>1</v>
      </c>
      <c r="Q196" s="9" t="str">
        <f t="shared" si="23"/>
        <v>film &amp; video</v>
      </c>
      <c r="R196" t="str">
        <f t="shared" si="24"/>
        <v>drama</v>
      </c>
      <c r="S196" s="13">
        <f t="shared" si="25"/>
        <v>42375.788553240738</v>
      </c>
      <c r="T196" s="13">
        <f t="shared" si="26"/>
        <v>42435.996886574074</v>
      </c>
      <c r="U196" s="14">
        <f t="shared" si="27"/>
        <v>2016</v>
      </c>
      <c r="V196" s="15"/>
    </row>
    <row r="197" spans="1:22" ht="47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8" t="e">
        <f t="shared" si="22"/>
        <v>#DIV/0!</v>
      </c>
      <c r="Q197" s="9" t="str">
        <f t="shared" si="23"/>
        <v>film &amp; video</v>
      </c>
      <c r="R197" t="str">
        <f t="shared" si="24"/>
        <v>drama</v>
      </c>
      <c r="S197" s="13">
        <f t="shared" si="25"/>
        <v>42135.462175925924</v>
      </c>
      <c r="T197" s="13">
        <f t="shared" si="26"/>
        <v>42195.67050925926</v>
      </c>
      <c r="U197" s="14">
        <f t="shared" si="27"/>
        <v>2015</v>
      </c>
      <c r="V197" s="15"/>
    </row>
    <row r="198" spans="1:22" ht="47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8">
        <f t="shared" si="22"/>
        <v>77.10526315789474</v>
      </c>
      <c r="Q198" s="9" t="str">
        <f t="shared" si="23"/>
        <v>film &amp; video</v>
      </c>
      <c r="R198" t="str">
        <f t="shared" si="24"/>
        <v>drama</v>
      </c>
      <c r="S198" s="13">
        <f t="shared" si="25"/>
        <v>42259.334467592591</v>
      </c>
      <c r="T198" s="13">
        <f t="shared" si="26"/>
        <v>42287.875</v>
      </c>
      <c r="U198" s="14">
        <f t="shared" si="27"/>
        <v>2015</v>
      </c>
      <c r="V198" s="15"/>
    </row>
    <row r="199" spans="1:22" ht="47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8">
        <f t="shared" si="22"/>
        <v>32.75</v>
      </c>
      <c r="Q199" s="9" t="str">
        <f t="shared" si="23"/>
        <v>film &amp; video</v>
      </c>
      <c r="R199" t="str">
        <f t="shared" si="24"/>
        <v>drama</v>
      </c>
      <c r="S199" s="13">
        <f t="shared" si="25"/>
        <v>42741.640046296299</v>
      </c>
      <c r="T199" s="13">
        <f t="shared" si="26"/>
        <v>42783.875</v>
      </c>
      <c r="U199" s="14">
        <f t="shared" si="27"/>
        <v>2017</v>
      </c>
      <c r="V199" s="15"/>
    </row>
    <row r="200" spans="1:22" ht="47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8">
        <f t="shared" si="22"/>
        <v>46.5</v>
      </c>
      <c r="Q200" s="9" t="str">
        <f t="shared" si="23"/>
        <v>film &amp; video</v>
      </c>
      <c r="R200" t="str">
        <f t="shared" si="24"/>
        <v>drama</v>
      </c>
      <c r="S200" s="13">
        <f t="shared" si="25"/>
        <v>41887.175023148149</v>
      </c>
      <c r="T200" s="13">
        <f t="shared" si="26"/>
        <v>41917.383356481485</v>
      </c>
      <c r="U200" s="14">
        <f t="shared" si="27"/>
        <v>2014</v>
      </c>
      <c r="V200" s="15"/>
    </row>
    <row r="201" spans="1:22" ht="47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8" t="e">
        <f t="shared" si="22"/>
        <v>#DIV/0!</v>
      </c>
      <c r="Q201" s="9" t="str">
        <f t="shared" si="23"/>
        <v>film &amp; video</v>
      </c>
      <c r="R201" t="str">
        <f t="shared" si="24"/>
        <v>drama</v>
      </c>
      <c r="S201" s="13">
        <f t="shared" si="25"/>
        <v>42583.915532407402</v>
      </c>
      <c r="T201" s="13">
        <f t="shared" si="26"/>
        <v>42614.123865740738</v>
      </c>
      <c r="U201" s="14">
        <f t="shared" si="27"/>
        <v>2016</v>
      </c>
      <c r="V201" s="15"/>
    </row>
    <row r="202" spans="1:22" ht="3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8">
        <f t="shared" si="22"/>
        <v>87.308333333333337</v>
      </c>
      <c r="Q202" s="9" t="str">
        <f t="shared" si="23"/>
        <v>film &amp; video</v>
      </c>
      <c r="R202" t="str">
        <f t="shared" si="24"/>
        <v>drama</v>
      </c>
      <c r="S202" s="13">
        <f t="shared" si="25"/>
        <v>41866.875034722216</v>
      </c>
      <c r="T202" s="13">
        <f t="shared" si="26"/>
        <v>41897.083368055559</v>
      </c>
      <c r="U202" s="14">
        <f t="shared" si="27"/>
        <v>2014</v>
      </c>
      <c r="V202" s="15"/>
    </row>
    <row r="203" spans="1:22" ht="47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8">
        <f t="shared" si="22"/>
        <v>54.285714285714285</v>
      </c>
      <c r="Q203" s="9" t="str">
        <f t="shared" si="23"/>
        <v>film &amp; video</v>
      </c>
      <c r="R203" t="str">
        <f t="shared" si="24"/>
        <v>drama</v>
      </c>
      <c r="S203" s="13">
        <f t="shared" si="25"/>
        <v>42023.610289351847</v>
      </c>
      <c r="T203" s="13">
        <f t="shared" si="26"/>
        <v>42043.818622685183</v>
      </c>
      <c r="U203" s="14">
        <f t="shared" si="27"/>
        <v>2015</v>
      </c>
      <c r="V203" s="15"/>
    </row>
    <row r="204" spans="1:22" ht="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8" t="e">
        <f t="shared" si="22"/>
        <v>#DIV/0!</v>
      </c>
      <c r="Q204" s="9" t="str">
        <f t="shared" si="23"/>
        <v>film &amp; video</v>
      </c>
      <c r="R204" t="str">
        <f t="shared" si="24"/>
        <v>drama</v>
      </c>
      <c r="S204" s="13">
        <f t="shared" si="25"/>
        <v>42255.719490740739</v>
      </c>
      <c r="T204" s="13">
        <f t="shared" si="26"/>
        <v>42285.874305555553</v>
      </c>
      <c r="U204" s="14">
        <f t="shared" si="27"/>
        <v>2015</v>
      </c>
      <c r="V204" s="15"/>
    </row>
    <row r="205" spans="1:22" ht="47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8">
        <f t="shared" si="22"/>
        <v>93.25</v>
      </c>
      <c r="Q205" s="9" t="str">
        <f t="shared" si="23"/>
        <v>film &amp; video</v>
      </c>
      <c r="R205" t="str">
        <f t="shared" si="24"/>
        <v>drama</v>
      </c>
      <c r="S205" s="13">
        <f t="shared" si="25"/>
        <v>41973.639629629623</v>
      </c>
      <c r="T205" s="13">
        <f t="shared" si="26"/>
        <v>42033.847962962958</v>
      </c>
      <c r="U205" s="14">
        <f t="shared" si="27"/>
        <v>2014</v>
      </c>
      <c r="V205" s="15"/>
    </row>
    <row r="206" spans="1:22" ht="47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8">
        <f t="shared" si="22"/>
        <v>117.68368136117556</v>
      </c>
      <c r="Q206" s="9" t="str">
        <f t="shared" si="23"/>
        <v>film &amp; video</v>
      </c>
      <c r="R206" t="str">
        <f t="shared" si="24"/>
        <v>drama</v>
      </c>
      <c r="S206" s="13">
        <f t="shared" si="25"/>
        <v>42556.375034722216</v>
      </c>
      <c r="T206" s="13">
        <f t="shared" si="26"/>
        <v>42586.583368055552</v>
      </c>
      <c r="U206" s="14">
        <f t="shared" si="27"/>
        <v>2016</v>
      </c>
      <c r="V206" s="15"/>
    </row>
    <row r="207" spans="1:22" ht="47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8">
        <f t="shared" si="22"/>
        <v>76.470588235294116</v>
      </c>
      <c r="Q207" s="9" t="str">
        <f t="shared" si="23"/>
        <v>film &amp; video</v>
      </c>
      <c r="R207" t="str">
        <f t="shared" si="24"/>
        <v>drama</v>
      </c>
      <c r="S207" s="13">
        <f t="shared" si="25"/>
        <v>42248.423865740733</v>
      </c>
      <c r="T207" s="13">
        <f t="shared" si="26"/>
        <v>42283.632199074069</v>
      </c>
      <c r="U207" s="14">
        <f t="shared" si="27"/>
        <v>2015</v>
      </c>
      <c r="V207" s="15"/>
    </row>
    <row r="208" spans="1:22" ht="47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8" t="e">
        <f t="shared" si="22"/>
        <v>#DIV/0!</v>
      </c>
      <c r="Q208" s="9" t="str">
        <f t="shared" si="23"/>
        <v>film &amp; video</v>
      </c>
      <c r="R208" t="str">
        <f t="shared" si="24"/>
        <v>drama</v>
      </c>
      <c r="S208" s="13">
        <f t="shared" si="25"/>
        <v>42566.79609953703</v>
      </c>
      <c r="T208" s="13">
        <f t="shared" si="26"/>
        <v>42588.004432870366</v>
      </c>
      <c r="U208" s="14">
        <f t="shared" si="27"/>
        <v>2016</v>
      </c>
      <c r="V208" s="15"/>
    </row>
    <row r="209" spans="1:22" ht="47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8">
        <f t="shared" si="22"/>
        <v>163.84615384615384</v>
      </c>
      <c r="Q209" s="9" t="str">
        <f t="shared" si="23"/>
        <v>film &amp; video</v>
      </c>
      <c r="R209" t="str">
        <f t="shared" si="24"/>
        <v>drama</v>
      </c>
      <c r="S209" s="13">
        <f t="shared" si="25"/>
        <v>41977.988865740735</v>
      </c>
      <c r="T209" s="13">
        <f t="shared" si="26"/>
        <v>42008.197199074071</v>
      </c>
      <c r="U209" s="14">
        <f t="shared" si="27"/>
        <v>2014</v>
      </c>
      <c r="V209" s="15"/>
    </row>
    <row r="210" spans="1:22" ht="47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8" t="e">
        <f t="shared" si="22"/>
        <v>#DIV/0!</v>
      </c>
      <c r="Q210" s="9" t="str">
        <f t="shared" si="23"/>
        <v>film &amp; video</v>
      </c>
      <c r="R210" t="str">
        <f t="shared" si="24"/>
        <v>drama</v>
      </c>
      <c r="S210" s="13">
        <f t="shared" si="25"/>
        <v>41959.16165509259</v>
      </c>
      <c r="T210" s="13">
        <f t="shared" si="26"/>
        <v>41989.369988425926</v>
      </c>
      <c r="U210" s="14">
        <f t="shared" si="27"/>
        <v>2014</v>
      </c>
      <c r="V210" s="15"/>
    </row>
    <row r="211" spans="1:22" ht="47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8" t="e">
        <f t="shared" si="22"/>
        <v>#DIV/0!</v>
      </c>
      <c r="Q211" s="9" t="str">
        <f t="shared" si="23"/>
        <v>film &amp; video</v>
      </c>
      <c r="R211" t="str">
        <f t="shared" si="24"/>
        <v>drama</v>
      </c>
      <c r="S211" s="13">
        <f t="shared" si="25"/>
        <v>42165.714525462965</v>
      </c>
      <c r="T211" s="13">
        <f t="shared" si="26"/>
        <v>42195.922858796301</v>
      </c>
      <c r="U211" s="14">
        <f t="shared" si="27"/>
        <v>2015</v>
      </c>
      <c r="V211" s="15"/>
    </row>
    <row r="212" spans="1:22" ht="47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8">
        <f t="shared" si="22"/>
        <v>91.818181818181813</v>
      </c>
      <c r="Q212" s="9" t="str">
        <f t="shared" si="23"/>
        <v>film &amp; video</v>
      </c>
      <c r="R212" t="str">
        <f t="shared" si="24"/>
        <v>drama</v>
      </c>
      <c r="S212" s="13">
        <f t="shared" si="25"/>
        <v>42248.856388888882</v>
      </c>
      <c r="T212" s="13">
        <f t="shared" si="26"/>
        <v>42278.208333333328</v>
      </c>
      <c r="U212" s="14">
        <f t="shared" si="27"/>
        <v>2015</v>
      </c>
      <c r="V212" s="15"/>
    </row>
    <row r="213" spans="1:22" ht="47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8">
        <f t="shared" si="22"/>
        <v>185.83333333333334</v>
      </c>
      <c r="Q213" s="9" t="str">
        <f t="shared" si="23"/>
        <v>film &amp; video</v>
      </c>
      <c r="R213" t="str">
        <f t="shared" si="24"/>
        <v>drama</v>
      </c>
      <c r="S213" s="13">
        <f t="shared" si="25"/>
        <v>42235.951585648145</v>
      </c>
      <c r="T213" s="13">
        <f t="shared" si="26"/>
        <v>42266.159918981488</v>
      </c>
      <c r="U213" s="14">
        <f t="shared" si="27"/>
        <v>2015</v>
      </c>
      <c r="V213" s="15"/>
    </row>
    <row r="214" spans="1:22" ht="3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8">
        <f t="shared" si="22"/>
        <v>1</v>
      </c>
      <c r="Q214" s="9" t="str">
        <f t="shared" si="23"/>
        <v>film &amp; video</v>
      </c>
      <c r="R214" t="str">
        <f t="shared" si="24"/>
        <v>drama</v>
      </c>
      <c r="S214" s="13">
        <f t="shared" si="25"/>
        <v>42416.672685185178</v>
      </c>
      <c r="T214" s="13">
        <f t="shared" si="26"/>
        <v>42476.839351851857</v>
      </c>
      <c r="U214" s="14">
        <f t="shared" si="27"/>
        <v>2016</v>
      </c>
      <c r="V214" s="15"/>
    </row>
    <row r="215" spans="1:22" ht="47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8">
        <f t="shared" si="22"/>
        <v>20</v>
      </c>
      <c r="Q215" s="9" t="str">
        <f t="shared" si="23"/>
        <v>film &amp; video</v>
      </c>
      <c r="R215" t="str">
        <f t="shared" si="24"/>
        <v>drama</v>
      </c>
      <c r="S215" s="13">
        <f t="shared" si="25"/>
        <v>42202.385960648149</v>
      </c>
      <c r="T215" s="13">
        <f t="shared" si="26"/>
        <v>42232.587974537033</v>
      </c>
      <c r="U215" s="14">
        <f t="shared" si="27"/>
        <v>2015</v>
      </c>
      <c r="V215" s="15"/>
    </row>
    <row r="216" spans="1:22" ht="47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8">
        <f t="shared" si="22"/>
        <v>1</v>
      </c>
      <c r="Q216" s="9" t="str">
        <f t="shared" si="23"/>
        <v>film &amp; video</v>
      </c>
      <c r="R216" t="str">
        <f t="shared" si="24"/>
        <v>drama</v>
      </c>
      <c r="S216" s="13">
        <f t="shared" si="25"/>
        <v>42009.432280092595</v>
      </c>
      <c r="T216" s="13">
        <f t="shared" si="26"/>
        <v>42069.64061342593</v>
      </c>
      <c r="U216" s="14">
        <f t="shared" si="27"/>
        <v>2015</v>
      </c>
      <c r="V216" s="15"/>
    </row>
    <row r="217" spans="1:22" ht="47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8">
        <f t="shared" si="22"/>
        <v>10</v>
      </c>
      <c r="Q217" s="9" t="str">
        <f t="shared" si="23"/>
        <v>film &amp; video</v>
      </c>
      <c r="R217" t="str">
        <f t="shared" si="24"/>
        <v>drama</v>
      </c>
      <c r="S217" s="13">
        <f t="shared" si="25"/>
        <v>42375.021782407406</v>
      </c>
      <c r="T217" s="13">
        <f t="shared" si="26"/>
        <v>42417.999305555553</v>
      </c>
      <c r="U217" s="14">
        <f t="shared" si="27"/>
        <v>2016</v>
      </c>
      <c r="V217" s="15"/>
    </row>
    <row r="218" spans="1:22" ht="47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8">
        <f t="shared" si="22"/>
        <v>331.53833333333336</v>
      </c>
      <c r="Q218" s="9" t="str">
        <f t="shared" si="23"/>
        <v>film &amp; video</v>
      </c>
      <c r="R218" t="str">
        <f t="shared" si="24"/>
        <v>drama</v>
      </c>
      <c r="S218" s="13">
        <f t="shared" si="25"/>
        <v>42066.750428240739</v>
      </c>
      <c r="T218" s="13">
        <f t="shared" si="26"/>
        <v>42116.917094907403</v>
      </c>
      <c r="U218" s="14">
        <f t="shared" si="27"/>
        <v>2015</v>
      </c>
      <c r="V218" s="15"/>
    </row>
    <row r="219" spans="1:22" ht="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8">
        <f t="shared" si="22"/>
        <v>314.28947368421052</v>
      </c>
      <c r="Q219" s="9" t="str">
        <f t="shared" si="23"/>
        <v>film &amp; video</v>
      </c>
      <c r="R219" t="str">
        <f t="shared" si="24"/>
        <v>drama</v>
      </c>
      <c r="S219" s="13">
        <f t="shared" si="25"/>
        <v>41970.432280092595</v>
      </c>
      <c r="T219" s="13">
        <f t="shared" si="26"/>
        <v>42001.64061342593</v>
      </c>
      <c r="U219" s="14">
        <f t="shared" si="27"/>
        <v>2014</v>
      </c>
      <c r="V219" s="15"/>
    </row>
    <row r="220" spans="1:22" ht="47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8">
        <f t="shared" si="22"/>
        <v>100</v>
      </c>
      <c r="Q220" s="9" t="str">
        <f t="shared" si="23"/>
        <v>film &amp; video</v>
      </c>
      <c r="R220" t="str">
        <f t="shared" si="24"/>
        <v>drama</v>
      </c>
      <c r="S220" s="13">
        <f t="shared" si="25"/>
        <v>42079.420011574075</v>
      </c>
      <c r="T220" s="13">
        <f t="shared" si="26"/>
        <v>42139.628344907411</v>
      </c>
      <c r="U220" s="14">
        <f t="shared" si="27"/>
        <v>2015</v>
      </c>
      <c r="V220" s="15"/>
    </row>
    <row r="221" spans="1:22" ht="3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8">
        <f t="shared" si="22"/>
        <v>115.98684210526316</v>
      </c>
      <c r="Q221" s="9" t="str">
        <f t="shared" si="23"/>
        <v>film &amp; video</v>
      </c>
      <c r="R221" t="str">
        <f t="shared" si="24"/>
        <v>drama</v>
      </c>
      <c r="S221" s="13">
        <f t="shared" si="25"/>
        <v>42429.118344907409</v>
      </c>
      <c r="T221" s="13">
        <f t="shared" si="26"/>
        <v>42461.290972222225</v>
      </c>
      <c r="U221" s="14">
        <f t="shared" si="27"/>
        <v>2016</v>
      </c>
      <c r="V221" s="15"/>
    </row>
    <row r="222" spans="1:22" ht="47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8">
        <f t="shared" si="22"/>
        <v>120</v>
      </c>
      <c r="Q222" s="9" t="str">
        <f t="shared" si="23"/>
        <v>film &amp; video</v>
      </c>
      <c r="R222" t="str">
        <f t="shared" si="24"/>
        <v>drama</v>
      </c>
      <c r="S222" s="13">
        <f t="shared" si="25"/>
        <v>42195.435532407406</v>
      </c>
      <c r="T222" s="13">
        <f t="shared" si="26"/>
        <v>42236.837499999994</v>
      </c>
      <c r="U222" s="14">
        <f t="shared" si="27"/>
        <v>2015</v>
      </c>
      <c r="V222" s="15"/>
    </row>
    <row r="223" spans="1:22" ht="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8" t="e">
        <f t="shared" si="22"/>
        <v>#DIV/0!</v>
      </c>
      <c r="Q223" s="9" t="str">
        <f t="shared" si="23"/>
        <v>film &amp; video</v>
      </c>
      <c r="R223" t="str">
        <f t="shared" si="24"/>
        <v>drama</v>
      </c>
      <c r="S223" s="13">
        <f t="shared" si="25"/>
        <v>42031.629212962966</v>
      </c>
      <c r="T223" s="13">
        <f t="shared" si="26"/>
        <v>42091.79587962963</v>
      </c>
      <c r="U223" s="14">
        <f t="shared" si="27"/>
        <v>2015</v>
      </c>
      <c r="V223" s="15"/>
    </row>
    <row r="224" spans="1:22" ht="47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8">
        <f t="shared" si="22"/>
        <v>65</v>
      </c>
      <c r="Q224" s="9" t="str">
        <f t="shared" si="23"/>
        <v>film &amp; video</v>
      </c>
      <c r="R224" t="str">
        <f t="shared" si="24"/>
        <v>drama</v>
      </c>
      <c r="S224" s="13">
        <f t="shared" si="25"/>
        <v>42031.561550925922</v>
      </c>
      <c r="T224" s="13">
        <f t="shared" si="26"/>
        <v>42090.110416666663</v>
      </c>
      <c r="U224" s="14">
        <f t="shared" si="27"/>
        <v>2015</v>
      </c>
      <c r="V224" s="15"/>
    </row>
    <row r="225" spans="1:22" ht="47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8" t="e">
        <f t="shared" si="22"/>
        <v>#DIV/0!</v>
      </c>
      <c r="Q225" s="9" t="str">
        <f t="shared" si="23"/>
        <v>film &amp; video</v>
      </c>
      <c r="R225" t="str">
        <f t="shared" si="24"/>
        <v>drama</v>
      </c>
      <c r="S225" s="13">
        <f t="shared" si="25"/>
        <v>42481.839699074073</v>
      </c>
      <c r="T225" s="13">
        <f t="shared" si="26"/>
        <v>42512.045138888891</v>
      </c>
      <c r="U225" s="14">
        <f t="shared" si="27"/>
        <v>2016</v>
      </c>
      <c r="V225" s="15"/>
    </row>
    <row r="226" spans="1:22" ht="47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8" t="e">
        <f t="shared" si="22"/>
        <v>#DIV/0!</v>
      </c>
      <c r="Q226" s="9" t="str">
        <f t="shared" si="23"/>
        <v>film &amp; video</v>
      </c>
      <c r="R226" t="str">
        <f t="shared" si="24"/>
        <v>drama</v>
      </c>
      <c r="S226" s="13">
        <f t="shared" si="25"/>
        <v>42135.026921296296</v>
      </c>
      <c r="T226" s="13">
        <f t="shared" si="26"/>
        <v>42195.235254629632</v>
      </c>
      <c r="U226" s="14">
        <f t="shared" si="27"/>
        <v>2015</v>
      </c>
      <c r="V226" s="15"/>
    </row>
    <row r="227" spans="1:22" ht="47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8" t="e">
        <f t="shared" si="22"/>
        <v>#DIV/0!</v>
      </c>
      <c r="Q227" s="9" t="str">
        <f t="shared" si="23"/>
        <v>film &amp; video</v>
      </c>
      <c r="R227" t="str">
        <f t="shared" si="24"/>
        <v>drama</v>
      </c>
      <c r="S227" s="13">
        <f t="shared" si="25"/>
        <v>42438.752939814811</v>
      </c>
      <c r="T227" s="13">
        <f t="shared" si="26"/>
        <v>42468.919606481482</v>
      </c>
      <c r="U227" s="14">
        <f t="shared" si="27"/>
        <v>2016</v>
      </c>
      <c r="V227" s="15"/>
    </row>
    <row r="228" spans="1:22" ht="3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8">
        <f t="shared" si="22"/>
        <v>125</v>
      </c>
      <c r="Q228" s="9" t="str">
        <f t="shared" si="23"/>
        <v>film &amp; video</v>
      </c>
      <c r="R228" t="str">
        <f t="shared" si="24"/>
        <v>drama</v>
      </c>
      <c r="S228" s="13">
        <f t="shared" si="25"/>
        <v>42106.457685185182</v>
      </c>
      <c r="T228" s="13">
        <f t="shared" si="26"/>
        <v>42155.395138888889</v>
      </c>
      <c r="U228" s="14">
        <f t="shared" si="27"/>
        <v>2015</v>
      </c>
      <c r="V228" s="15"/>
    </row>
    <row r="229" spans="1:22" ht="47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8" t="e">
        <f t="shared" si="22"/>
        <v>#DIV/0!</v>
      </c>
      <c r="Q229" s="9" t="str">
        <f t="shared" si="23"/>
        <v>film &amp; video</v>
      </c>
      <c r="R229" t="str">
        <f t="shared" si="24"/>
        <v>drama</v>
      </c>
      <c r="S229" s="13">
        <f t="shared" si="25"/>
        <v>42164.685659722221</v>
      </c>
      <c r="T229" s="13">
        <f t="shared" si="26"/>
        <v>42194.893993055557</v>
      </c>
      <c r="U229" s="14">
        <f t="shared" si="27"/>
        <v>2015</v>
      </c>
      <c r="V229" s="15"/>
    </row>
    <row r="230" spans="1:22" ht="3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8" t="e">
        <f t="shared" si="22"/>
        <v>#DIV/0!</v>
      </c>
      <c r="Q230" s="9" t="str">
        <f t="shared" si="23"/>
        <v>film &amp; video</v>
      </c>
      <c r="R230" t="str">
        <f t="shared" si="24"/>
        <v>drama</v>
      </c>
      <c r="S230" s="13">
        <f t="shared" si="25"/>
        <v>42096.478067129625</v>
      </c>
      <c r="T230" s="13">
        <f t="shared" si="26"/>
        <v>42156.686400462961</v>
      </c>
      <c r="U230" s="14">
        <f t="shared" si="27"/>
        <v>2015</v>
      </c>
      <c r="V230" s="15"/>
    </row>
    <row r="231" spans="1:22" ht="47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8" t="e">
        <f t="shared" si="22"/>
        <v>#DIV/0!</v>
      </c>
      <c r="Q231" s="9" t="str">
        <f t="shared" si="23"/>
        <v>film &amp; video</v>
      </c>
      <c r="R231" t="str">
        <f t="shared" si="24"/>
        <v>drama</v>
      </c>
      <c r="S231" s="13">
        <f t="shared" si="25"/>
        <v>42383.725659722222</v>
      </c>
      <c r="T231" s="13">
        <f t="shared" si="26"/>
        <v>42413.933993055558</v>
      </c>
      <c r="U231" s="14">
        <f t="shared" si="27"/>
        <v>2016</v>
      </c>
      <c r="V231" s="15"/>
    </row>
    <row r="232" spans="1:22" ht="47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8">
        <f t="shared" si="22"/>
        <v>30</v>
      </c>
      <c r="Q232" s="9" t="str">
        <f t="shared" si="23"/>
        <v>film &amp; video</v>
      </c>
      <c r="R232" t="str">
        <f t="shared" si="24"/>
        <v>drama</v>
      </c>
      <c r="S232" s="13">
        <f t="shared" si="25"/>
        <v>42129.568877314814</v>
      </c>
      <c r="T232" s="13">
        <f t="shared" si="26"/>
        <v>42159.777210648142</v>
      </c>
      <c r="U232" s="14">
        <f t="shared" si="27"/>
        <v>2015</v>
      </c>
      <c r="V232" s="15"/>
    </row>
    <row r="233" spans="1:22" ht="47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8" t="e">
        <f t="shared" si="22"/>
        <v>#DIV/0!</v>
      </c>
      <c r="Q233" s="9" t="str">
        <f t="shared" si="23"/>
        <v>film &amp; video</v>
      </c>
      <c r="R233" t="str">
        <f t="shared" si="24"/>
        <v>drama</v>
      </c>
      <c r="S233" s="13">
        <f t="shared" si="25"/>
        <v>42341.75059027777</v>
      </c>
      <c r="T233" s="13">
        <f t="shared" si="26"/>
        <v>42371.958923611113</v>
      </c>
      <c r="U233" s="14">
        <f t="shared" si="27"/>
        <v>2015</v>
      </c>
      <c r="V233" s="15"/>
    </row>
    <row r="234" spans="1:22" ht="47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8">
        <f t="shared" si="22"/>
        <v>15.714285714285714</v>
      </c>
      <c r="Q234" s="9" t="str">
        <f t="shared" si="23"/>
        <v>film &amp; video</v>
      </c>
      <c r="R234" t="str">
        <f t="shared" si="24"/>
        <v>drama</v>
      </c>
      <c r="S234" s="13">
        <f t="shared" si="25"/>
        <v>42032.617430555554</v>
      </c>
      <c r="T234" s="13">
        <f t="shared" si="26"/>
        <v>42062.82576388889</v>
      </c>
      <c r="U234" s="14">
        <f t="shared" si="27"/>
        <v>2015</v>
      </c>
      <c r="V234" s="15"/>
    </row>
    <row r="235" spans="1:22" ht="47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8" t="e">
        <f t="shared" si="22"/>
        <v>#DIV/0!</v>
      </c>
      <c r="Q235" s="9" t="str">
        <f t="shared" si="23"/>
        <v>film &amp; video</v>
      </c>
      <c r="R235" t="str">
        <f t="shared" si="24"/>
        <v>drama</v>
      </c>
      <c r="S235" s="13">
        <f t="shared" si="25"/>
        <v>42612.703379629624</v>
      </c>
      <c r="T235" s="13">
        <f t="shared" si="26"/>
        <v>42642.911712962959</v>
      </c>
      <c r="U235" s="14">
        <f t="shared" si="27"/>
        <v>2016</v>
      </c>
      <c r="V235" s="15"/>
    </row>
    <row r="236" spans="1:22" ht="47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8">
        <f t="shared" si="22"/>
        <v>80.2</v>
      </c>
      <c r="Q236" s="9" t="str">
        <f t="shared" si="23"/>
        <v>film &amp; video</v>
      </c>
      <c r="R236" t="str">
        <f t="shared" si="24"/>
        <v>drama</v>
      </c>
      <c r="S236" s="13">
        <f t="shared" si="25"/>
        <v>42135.82707175926</v>
      </c>
      <c r="T236" s="13">
        <f t="shared" si="26"/>
        <v>42176.035405092596</v>
      </c>
      <c r="U236" s="14">
        <f t="shared" si="27"/>
        <v>2015</v>
      </c>
      <c r="V236" s="15"/>
    </row>
    <row r="237" spans="1:22" ht="3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8" t="e">
        <f t="shared" si="22"/>
        <v>#DIV/0!</v>
      </c>
      <c r="Q237" s="9" t="str">
        <f t="shared" si="23"/>
        <v>film &amp; video</v>
      </c>
      <c r="R237" t="str">
        <f t="shared" si="24"/>
        <v>drama</v>
      </c>
      <c r="S237" s="13">
        <f t="shared" si="25"/>
        <v>42164.700196759259</v>
      </c>
      <c r="T237" s="13">
        <f t="shared" si="26"/>
        <v>42194.908530092594</v>
      </c>
      <c r="U237" s="14">
        <f t="shared" si="27"/>
        <v>2015</v>
      </c>
      <c r="V237" s="15"/>
    </row>
    <row r="238" spans="1:22" ht="47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8" t="e">
        <f t="shared" si="22"/>
        <v>#DIV/0!</v>
      </c>
      <c r="Q238" s="9" t="str">
        <f t="shared" si="23"/>
        <v>film &amp; video</v>
      </c>
      <c r="R238" t="str">
        <f t="shared" si="24"/>
        <v>drama</v>
      </c>
      <c r="S238" s="13">
        <f t="shared" si="25"/>
        <v>42320.876145833332</v>
      </c>
      <c r="T238" s="13">
        <f t="shared" si="26"/>
        <v>42374</v>
      </c>
      <c r="U238" s="14">
        <f t="shared" si="27"/>
        <v>2015</v>
      </c>
      <c r="V238" s="15"/>
    </row>
    <row r="239" spans="1:22" ht="2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8">
        <f t="shared" si="22"/>
        <v>50</v>
      </c>
      <c r="Q239" s="9" t="str">
        <f t="shared" si="23"/>
        <v>film &amp; video</v>
      </c>
      <c r="R239" t="str">
        <f t="shared" si="24"/>
        <v>drama</v>
      </c>
      <c r="S239" s="13">
        <f t="shared" si="25"/>
        <v>42377.368854166663</v>
      </c>
      <c r="T239" s="13">
        <f t="shared" si="26"/>
        <v>42437.577187499999</v>
      </c>
      <c r="U239" s="14">
        <f t="shared" si="27"/>
        <v>2016</v>
      </c>
      <c r="V239" s="15"/>
    </row>
    <row r="240" spans="1:22" ht="47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8" t="e">
        <f t="shared" si="22"/>
        <v>#DIV/0!</v>
      </c>
      <c r="Q240" s="9" t="str">
        <f t="shared" si="23"/>
        <v>film &amp; video</v>
      </c>
      <c r="R240" t="str">
        <f t="shared" si="24"/>
        <v>drama</v>
      </c>
      <c r="S240" s="13">
        <f t="shared" si="25"/>
        <v>42713.754166666666</v>
      </c>
      <c r="T240" s="13">
        <f t="shared" si="26"/>
        <v>42734.375</v>
      </c>
      <c r="U240" s="14">
        <f t="shared" si="27"/>
        <v>2016</v>
      </c>
      <c r="V240" s="15"/>
    </row>
    <row r="241" spans="1:22" ht="47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8">
        <f t="shared" si="22"/>
        <v>50</v>
      </c>
      <c r="Q241" s="9" t="str">
        <f t="shared" si="23"/>
        <v>film &amp; video</v>
      </c>
      <c r="R241" t="str">
        <f t="shared" si="24"/>
        <v>drama</v>
      </c>
      <c r="S241" s="13">
        <f t="shared" si="25"/>
        <v>42296.901967592588</v>
      </c>
      <c r="T241" s="13">
        <f t="shared" si="26"/>
        <v>42316.5</v>
      </c>
      <c r="U241" s="14">
        <f t="shared" si="27"/>
        <v>2015</v>
      </c>
      <c r="V241" s="15"/>
    </row>
    <row r="242" spans="1:22" ht="47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8">
        <f t="shared" si="22"/>
        <v>117.84759124087591</v>
      </c>
      <c r="Q242" s="9" t="str">
        <f t="shared" si="23"/>
        <v>film &amp; video</v>
      </c>
      <c r="R242" t="str">
        <f t="shared" si="24"/>
        <v>documentary</v>
      </c>
      <c r="S242" s="13">
        <f t="shared" si="25"/>
        <v>41354.500127314815</v>
      </c>
      <c r="T242" s="13">
        <f t="shared" si="26"/>
        <v>41399.708460648151</v>
      </c>
      <c r="U242" s="14">
        <f t="shared" si="27"/>
        <v>2013</v>
      </c>
      <c r="V242" s="15"/>
    </row>
    <row r="243" spans="1:22" ht="47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8">
        <f t="shared" si="22"/>
        <v>109.04255319148936</v>
      </c>
      <c r="Q243" s="9" t="str">
        <f t="shared" si="23"/>
        <v>film &amp; video</v>
      </c>
      <c r="R243" t="str">
        <f t="shared" si="24"/>
        <v>documentary</v>
      </c>
      <c r="S243" s="13">
        <f t="shared" si="25"/>
        <v>41949.489629629628</v>
      </c>
      <c r="T243" s="13">
        <f t="shared" si="26"/>
        <v>41994.697962962964</v>
      </c>
      <c r="U243" s="14">
        <f t="shared" si="27"/>
        <v>2014</v>
      </c>
      <c r="V243" s="15"/>
    </row>
    <row r="244" spans="1:22" ht="47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8">
        <f t="shared" si="22"/>
        <v>73.019801980198025</v>
      </c>
      <c r="Q244" s="9" t="str">
        <f t="shared" si="23"/>
        <v>film &amp; video</v>
      </c>
      <c r="R244" t="str">
        <f t="shared" si="24"/>
        <v>documentary</v>
      </c>
      <c r="S244" s="13">
        <f t="shared" si="25"/>
        <v>40862.28460648148</v>
      </c>
      <c r="T244" s="13">
        <f t="shared" si="26"/>
        <v>40897.492939814816</v>
      </c>
      <c r="U244" s="14">
        <f t="shared" si="27"/>
        <v>2011</v>
      </c>
      <c r="V244" s="15"/>
    </row>
    <row r="245" spans="1:22" ht="47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8">
        <f t="shared" si="22"/>
        <v>78.195121951219505</v>
      </c>
      <c r="Q245" s="9" t="str">
        <f t="shared" si="23"/>
        <v>film &amp; video</v>
      </c>
      <c r="R245" t="str">
        <f t="shared" si="24"/>
        <v>documentary</v>
      </c>
      <c r="S245" s="13">
        <f t="shared" si="25"/>
        <v>41661.839166666665</v>
      </c>
      <c r="T245" s="13">
        <f t="shared" si="26"/>
        <v>41692.047500000001</v>
      </c>
      <c r="U245" s="14">
        <f t="shared" si="27"/>
        <v>2014</v>
      </c>
      <c r="V245" s="15"/>
    </row>
    <row r="246" spans="1:22" ht="47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8">
        <f t="shared" si="22"/>
        <v>47.398809523809526</v>
      </c>
      <c r="Q246" s="9" t="str">
        <f t="shared" si="23"/>
        <v>film &amp; video</v>
      </c>
      <c r="R246" t="str">
        <f t="shared" si="24"/>
        <v>documentary</v>
      </c>
      <c r="S246" s="13">
        <f t="shared" si="25"/>
        <v>40213.115266203698</v>
      </c>
      <c r="T246" s="13">
        <f t="shared" si="26"/>
        <v>40253.29583333333</v>
      </c>
      <c r="U246" s="14">
        <f t="shared" si="27"/>
        <v>2010</v>
      </c>
      <c r="V246" s="15"/>
    </row>
    <row r="247" spans="1:22" ht="47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8">
        <f t="shared" si="22"/>
        <v>54.020833333333336</v>
      </c>
      <c r="Q247" s="9" t="str">
        <f t="shared" si="23"/>
        <v>film &amp; video</v>
      </c>
      <c r="R247" t="str">
        <f t="shared" si="24"/>
        <v>documentary</v>
      </c>
      <c r="S247" s="13">
        <f t="shared" si="25"/>
        <v>41106.844733796293</v>
      </c>
      <c r="T247" s="13">
        <f t="shared" si="26"/>
        <v>41137.053067129629</v>
      </c>
      <c r="U247" s="14">
        <f t="shared" si="27"/>
        <v>2012</v>
      </c>
      <c r="V247" s="15"/>
    </row>
    <row r="248" spans="1:22" ht="47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8">
        <f t="shared" si="22"/>
        <v>68.488789237668158</v>
      </c>
      <c r="Q248" s="9" t="str">
        <f t="shared" si="23"/>
        <v>film &amp; video</v>
      </c>
      <c r="R248" t="str">
        <f t="shared" si="24"/>
        <v>documentary</v>
      </c>
      <c r="S248" s="13">
        <f t="shared" si="25"/>
        <v>40480.155150462961</v>
      </c>
      <c r="T248" s="13">
        <f t="shared" si="26"/>
        <v>40530.405150462961</v>
      </c>
      <c r="U248" s="14">
        <f t="shared" si="27"/>
        <v>2010</v>
      </c>
      <c r="V248" s="15"/>
    </row>
    <row r="249" spans="1:22" ht="6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8">
        <f t="shared" si="22"/>
        <v>108.14516129032258</v>
      </c>
      <c r="Q249" s="9" t="str">
        <f t="shared" si="23"/>
        <v>film &amp; video</v>
      </c>
      <c r="R249" t="str">
        <f t="shared" si="24"/>
        <v>documentary</v>
      </c>
      <c r="S249" s="13">
        <f t="shared" si="25"/>
        <v>40430.395995370367</v>
      </c>
      <c r="T249" s="13">
        <f t="shared" si="26"/>
        <v>40467.152083333334</v>
      </c>
      <c r="U249" s="14">
        <f t="shared" si="27"/>
        <v>2010</v>
      </c>
      <c r="V249" s="15"/>
    </row>
    <row r="250" spans="1:22" ht="47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8">
        <f t="shared" si="22"/>
        <v>589.95205479452056</v>
      </c>
      <c r="Q250" s="9" t="str">
        <f t="shared" si="23"/>
        <v>film &amp; video</v>
      </c>
      <c r="R250" t="str">
        <f t="shared" si="24"/>
        <v>documentary</v>
      </c>
      <c r="S250" s="13">
        <f t="shared" si="25"/>
        <v>40870.566076388888</v>
      </c>
      <c r="T250" s="13">
        <f t="shared" si="26"/>
        <v>40915.774409722224</v>
      </c>
      <c r="U250" s="14">
        <f t="shared" si="27"/>
        <v>2011</v>
      </c>
      <c r="V250" s="15"/>
    </row>
    <row r="251" spans="1:22" ht="47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8">
        <f t="shared" si="22"/>
        <v>48.051063829787232</v>
      </c>
      <c r="Q251" s="9" t="str">
        <f t="shared" si="23"/>
        <v>film &amp; video</v>
      </c>
      <c r="R251" t="str">
        <f t="shared" si="24"/>
        <v>documentary</v>
      </c>
      <c r="S251" s="13">
        <f t="shared" si="25"/>
        <v>40332.715509259258</v>
      </c>
      <c r="T251" s="13">
        <f t="shared" si="26"/>
        <v>40412.736111111109</v>
      </c>
      <c r="U251" s="14">
        <f t="shared" si="27"/>
        <v>2010</v>
      </c>
      <c r="V251" s="15"/>
    </row>
    <row r="252" spans="1:22" ht="47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8">
        <f t="shared" si="22"/>
        <v>72.482837528604122</v>
      </c>
      <c r="Q252" s="9" t="str">
        <f t="shared" si="23"/>
        <v>film &amp; video</v>
      </c>
      <c r="R252" t="str">
        <f t="shared" si="24"/>
        <v>documentary</v>
      </c>
      <c r="S252" s="13">
        <f t="shared" si="25"/>
        <v>41401.357534722221</v>
      </c>
      <c r="T252" s="13">
        <f t="shared" si="26"/>
        <v>41431.565868055557</v>
      </c>
      <c r="U252" s="14">
        <f t="shared" si="27"/>
        <v>2013</v>
      </c>
      <c r="V252" s="15"/>
    </row>
    <row r="253" spans="1:22" ht="47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8">
        <f t="shared" si="22"/>
        <v>57.077922077922075</v>
      </c>
      <c r="Q253" s="9" t="str">
        <f t="shared" si="23"/>
        <v>film &amp; video</v>
      </c>
      <c r="R253" t="str">
        <f t="shared" si="24"/>
        <v>documentary</v>
      </c>
      <c r="S253" s="13">
        <f t="shared" si="25"/>
        <v>41013.579236111109</v>
      </c>
      <c r="T253" s="13">
        <f t="shared" si="26"/>
        <v>41045.791666666664</v>
      </c>
      <c r="U253" s="14">
        <f t="shared" si="27"/>
        <v>2012</v>
      </c>
      <c r="V253" s="15"/>
    </row>
    <row r="254" spans="1:22" ht="47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8">
        <f t="shared" si="22"/>
        <v>85.444444444444443</v>
      </c>
      <c r="Q254" s="9" t="str">
        <f t="shared" si="23"/>
        <v>film &amp; video</v>
      </c>
      <c r="R254" t="str">
        <f t="shared" si="24"/>
        <v>documentary</v>
      </c>
      <c r="S254" s="13">
        <f t="shared" si="25"/>
        <v>40266.454374999994</v>
      </c>
      <c r="T254" s="13">
        <f t="shared" si="26"/>
        <v>40330.165972222225</v>
      </c>
      <c r="U254" s="14">
        <f t="shared" si="27"/>
        <v>2010</v>
      </c>
      <c r="V254" s="15"/>
    </row>
    <row r="255" spans="1:22" ht="47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8">
        <f t="shared" si="22"/>
        <v>215.85714285714286</v>
      </c>
      <c r="Q255" s="9" t="str">
        <f t="shared" si="23"/>
        <v>film &amp; video</v>
      </c>
      <c r="R255" t="str">
        <f t="shared" si="24"/>
        <v>documentary</v>
      </c>
      <c r="S255" s="13">
        <f t="shared" si="25"/>
        <v>40924.44253472222</v>
      </c>
      <c r="T255" s="13">
        <f t="shared" si="26"/>
        <v>40954.650868055556</v>
      </c>
      <c r="U255" s="14">
        <f t="shared" si="27"/>
        <v>2012</v>
      </c>
      <c r="V255" s="15"/>
    </row>
    <row r="256" spans="1:22" ht="47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8">
        <f t="shared" si="22"/>
        <v>89.38643312101911</v>
      </c>
      <c r="Q256" s="9" t="str">
        <f t="shared" si="23"/>
        <v>film &amp; video</v>
      </c>
      <c r="R256" t="str">
        <f t="shared" si="24"/>
        <v>documentary</v>
      </c>
      <c r="S256" s="13">
        <f t="shared" si="25"/>
        <v>42263.744328703702</v>
      </c>
      <c r="T256" s="13">
        <f t="shared" si="26"/>
        <v>42294.083333333328</v>
      </c>
      <c r="U256" s="14">
        <f t="shared" si="27"/>
        <v>2015</v>
      </c>
      <c r="V256" s="15"/>
    </row>
    <row r="257" spans="1:22" ht="3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8">
        <f t="shared" si="22"/>
        <v>45.418404255319146</v>
      </c>
      <c r="Q257" s="9" t="str">
        <f t="shared" si="23"/>
        <v>film &amp; video</v>
      </c>
      <c r="R257" t="str">
        <f t="shared" si="24"/>
        <v>documentary</v>
      </c>
      <c r="S257" s="13">
        <f t="shared" si="25"/>
        <v>40588.318078703705</v>
      </c>
      <c r="T257" s="13">
        <f t="shared" si="26"/>
        <v>40618.48474537037</v>
      </c>
      <c r="U257" s="14">
        <f t="shared" si="27"/>
        <v>2011</v>
      </c>
      <c r="V257" s="15"/>
    </row>
    <row r="258" spans="1:22" ht="47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8">
        <f t="shared" si="22"/>
        <v>65.756363636363631</v>
      </c>
      <c r="Q258" s="9" t="str">
        <f t="shared" si="23"/>
        <v>film &amp; video</v>
      </c>
      <c r="R258" t="str">
        <f t="shared" si="24"/>
        <v>documentary</v>
      </c>
      <c r="S258" s="13">
        <f t="shared" si="25"/>
        <v>41319.560960648145</v>
      </c>
      <c r="T258" s="13">
        <f t="shared" si="26"/>
        <v>41349.769293981481</v>
      </c>
      <c r="U258" s="14">
        <f t="shared" si="27"/>
        <v>2013</v>
      </c>
      <c r="V258" s="15"/>
    </row>
    <row r="259" spans="1:22" ht="47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 s="8">
        <f t="shared" ref="P259:P322" si="29">E259/L259</f>
        <v>66.70405357142856</v>
      </c>
      <c r="Q259" s="9" t="str">
        <f t="shared" ref="Q259:Q322" si="30">LEFT(N259, SEARCH("/", N259, 1)-1)</f>
        <v>film &amp; video</v>
      </c>
      <c r="R259" t="str">
        <f t="shared" ref="R259:R322" si="31">RIGHT(N259,LEN(N259) -SEARCH("/", N259, 1))</f>
        <v>documentary</v>
      </c>
      <c r="S259" s="13">
        <f t="shared" ref="S259:S322" si="32">(J259/86400)+25569+(-5/24)</f>
        <v>42479.418541666666</v>
      </c>
      <c r="T259" s="13">
        <f t="shared" ref="T259:T322" si="33">(((I259/60)/60)/24)+DATE(1970,1,1)</f>
        <v>42509.626875000002</v>
      </c>
      <c r="U259" s="14">
        <f t="shared" ref="U259:U322" si="34">YEAR(S259)</f>
        <v>2016</v>
      </c>
      <c r="V259" s="15"/>
    </row>
    <row r="260" spans="1:22" ht="47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8">
        <f t="shared" si="29"/>
        <v>83.345930232558146</v>
      </c>
      <c r="Q260" s="9" t="str">
        <f t="shared" si="30"/>
        <v>film &amp; video</v>
      </c>
      <c r="R260" t="str">
        <f t="shared" si="31"/>
        <v>documentary</v>
      </c>
      <c r="S260" s="13">
        <f t="shared" si="32"/>
        <v>40681.843356481477</v>
      </c>
      <c r="T260" s="13">
        <f t="shared" si="33"/>
        <v>40712.051689814813</v>
      </c>
      <c r="U260" s="14">
        <f t="shared" si="34"/>
        <v>2011</v>
      </c>
      <c r="V260" s="15"/>
    </row>
    <row r="261" spans="1:22" ht="47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8">
        <f t="shared" si="29"/>
        <v>105.04609341825902</v>
      </c>
      <c r="Q261" s="9" t="str">
        <f t="shared" si="30"/>
        <v>film &amp; video</v>
      </c>
      <c r="R261" t="str">
        <f t="shared" si="31"/>
        <v>documentary</v>
      </c>
      <c r="S261" s="13">
        <f t="shared" si="32"/>
        <v>42072.529733796291</v>
      </c>
      <c r="T261" s="13">
        <f t="shared" si="33"/>
        <v>42102.738067129627</v>
      </c>
      <c r="U261" s="14">
        <f t="shared" si="34"/>
        <v>2015</v>
      </c>
      <c r="V261" s="15"/>
    </row>
    <row r="262" spans="1:22" ht="3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8">
        <f t="shared" si="29"/>
        <v>120.90909090909091</v>
      </c>
      <c r="Q262" s="9" t="str">
        <f t="shared" si="30"/>
        <v>film &amp; video</v>
      </c>
      <c r="R262" t="str">
        <f t="shared" si="31"/>
        <v>documentary</v>
      </c>
      <c r="S262" s="13">
        <f t="shared" si="32"/>
        <v>40330.547210648147</v>
      </c>
      <c r="T262" s="13">
        <f t="shared" si="33"/>
        <v>40376.415972222225</v>
      </c>
      <c r="U262" s="14">
        <f t="shared" si="34"/>
        <v>2010</v>
      </c>
      <c r="V262" s="15"/>
    </row>
    <row r="263" spans="1:22" ht="3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8">
        <f t="shared" si="29"/>
        <v>97.63636363636364</v>
      </c>
      <c r="Q263" s="9" t="str">
        <f t="shared" si="30"/>
        <v>film &amp; video</v>
      </c>
      <c r="R263" t="str">
        <f t="shared" si="31"/>
        <v>documentary</v>
      </c>
      <c r="S263" s="13">
        <f t="shared" si="32"/>
        <v>41017.677129629628</v>
      </c>
      <c r="T263" s="13">
        <f t="shared" si="33"/>
        <v>41067.621527777781</v>
      </c>
      <c r="U263" s="14">
        <f t="shared" si="34"/>
        <v>2012</v>
      </c>
      <c r="V263" s="15"/>
    </row>
    <row r="264" spans="1:22" ht="32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8">
        <f t="shared" si="29"/>
        <v>41.379310344827587</v>
      </c>
      <c r="Q264" s="9" t="str">
        <f t="shared" si="30"/>
        <v>film &amp; video</v>
      </c>
      <c r="R264" t="str">
        <f t="shared" si="31"/>
        <v>documentary</v>
      </c>
      <c r="S264" s="13">
        <f t="shared" si="32"/>
        <v>40555.039675925924</v>
      </c>
      <c r="T264" s="13">
        <f t="shared" si="33"/>
        <v>40600.24800925926</v>
      </c>
      <c r="U264" s="14">
        <f t="shared" si="34"/>
        <v>2011</v>
      </c>
      <c r="V264" s="15"/>
    </row>
    <row r="265" spans="1:22" ht="6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8">
        <f t="shared" si="29"/>
        <v>30.654485981308412</v>
      </c>
      <c r="Q265" s="9" t="str">
        <f t="shared" si="30"/>
        <v>film &amp; video</v>
      </c>
      <c r="R265" t="str">
        <f t="shared" si="31"/>
        <v>documentary</v>
      </c>
      <c r="S265" s="13">
        <f t="shared" si="32"/>
        <v>41149.746458333328</v>
      </c>
      <c r="T265" s="13">
        <f t="shared" si="33"/>
        <v>41179.954791666663</v>
      </c>
      <c r="U265" s="14">
        <f t="shared" si="34"/>
        <v>2012</v>
      </c>
      <c r="V265" s="15"/>
    </row>
    <row r="266" spans="1:22" ht="6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8">
        <f t="shared" si="29"/>
        <v>64.945054945054949</v>
      </c>
      <c r="Q266" s="9" t="str">
        <f t="shared" si="30"/>
        <v>film &amp; video</v>
      </c>
      <c r="R266" t="str">
        <f t="shared" si="31"/>
        <v>documentary</v>
      </c>
      <c r="S266" s="13">
        <f t="shared" si="32"/>
        <v>41010.411979166667</v>
      </c>
      <c r="T266" s="13">
        <f t="shared" si="33"/>
        <v>41040.620312500003</v>
      </c>
      <c r="U266" s="14">
        <f t="shared" si="34"/>
        <v>2012</v>
      </c>
      <c r="V266" s="15"/>
    </row>
    <row r="267" spans="1:22" ht="6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8">
        <f t="shared" si="29"/>
        <v>95.775862068965523</v>
      </c>
      <c r="Q267" s="9" t="str">
        <f t="shared" si="30"/>
        <v>film &amp; video</v>
      </c>
      <c r="R267" t="str">
        <f t="shared" si="31"/>
        <v>documentary</v>
      </c>
      <c r="S267" s="13">
        <f t="shared" si="32"/>
        <v>40267.03738425926</v>
      </c>
      <c r="T267" s="13">
        <f t="shared" si="33"/>
        <v>40308.844444444447</v>
      </c>
      <c r="U267" s="14">
        <f t="shared" si="34"/>
        <v>2010</v>
      </c>
      <c r="V267" s="15"/>
    </row>
    <row r="268" spans="1:22" ht="47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8">
        <f t="shared" si="29"/>
        <v>40.416666666666664</v>
      </c>
      <c r="Q268" s="9" t="str">
        <f t="shared" si="30"/>
        <v>film &amp; video</v>
      </c>
      <c r="R268" t="str">
        <f t="shared" si="31"/>
        <v>documentary</v>
      </c>
      <c r="S268" s="13">
        <f t="shared" si="32"/>
        <v>40204.966516203705</v>
      </c>
      <c r="T268" s="13">
        <f t="shared" si="33"/>
        <v>40291.160416666666</v>
      </c>
      <c r="U268" s="14">
        <f t="shared" si="34"/>
        <v>2010</v>
      </c>
      <c r="V268" s="15"/>
    </row>
    <row r="269" spans="1:22" ht="47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8">
        <f t="shared" si="29"/>
        <v>78.578424242424248</v>
      </c>
      <c r="Q269" s="9" t="str">
        <f t="shared" si="30"/>
        <v>film &amp; video</v>
      </c>
      <c r="R269" t="str">
        <f t="shared" si="31"/>
        <v>documentary</v>
      </c>
      <c r="S269" s="13">
        <f t="shared" si="32"/>
        <v>41785.244201388887</v>
      </c>
      <c r="T269" s="13">
        <f t="shared" si="33"/>
        <v>41815.452534722222</v>
      </c>
      <c r="U269" s="14">
        <f t="shared" si="34"/>
        <v>2014</v>
      </c>
      <c r="V269" s="15"/>
    </row>
    <row r="270" spans="1:22" ht="47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8">
        <f t="shared" si="29"/>
        <v>50.18018018018018</v>
      </c>
      <c r="Q270" s="9" t="str">
        <f t="shared" si="30"/>
        <v>film &amp; video</v>
      </c>
      <c r="R270" t="str">
        <f t="shared" si="31"/>
        <v>documentary</v>
      </c>
      <c r="S270" s="13">
        <f t="shared" si="32"/>
        <v>40808.944189814814</v>
      </c>
      <c r="T270" s="13">
        <f t="shared" si="33"/>
        <v>40854.194189814814</v>
      </c>
      <c r="U270" s="14">
        <f t="shared" si="34"/>
        <v>2011</v>
      </c>
      <c r="V270" s="15"/>
    </row>
    <row r="271" spans="1:22" ht="47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8">
        <f t="shared" si="29"/>
        <v>92.251735588972423</v>
      </c>
      <c r="Q271" s="9" t="str">
        <f t="shared" si="30"/>
        <v>film &amp; video</v>
      </c>
      <c r="R271" t="str">
        <f t="shared" si="31"/>
        <v>documentary</v>
      </c>
      <c r="S271" s="13">
        <f t="shared" si="32"/>
        <v>42757.988680555551</v>
      </c>
      <c r="T271" s="13">
        <f t="shared" si="33"/>
        <v>42788.197013888886</v>
      </c>
      <c r="U271" s="14">
        <f t="shared" si="34"/>
        <v>2017</v>
      </c>
      <c r="V271" s="15"/>
    </row>
    <row r="272" spans="1:22" ht="47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8">
        <f t="shared" si="29"/>
        <v>57.540983606557376</v>
      </c>
      <c r="Q272" s="9" t="str">
        <f t="shared" si="30"/>
        <v>film &amp; video</v>
      </c>
      <c r="R272" t="str">
        <f t="shared" si="31"/>
        <v>documentary</v>
      </c>
      <c r="S272" s="13">
        <f t="shared" si="32"/>
        <v>40637.658217592594</v>
      </c>
      <c r="T272" s="13">
        <f t="shared" si="33"/>
        <v>40688.166666666664</v>
      </c>
      <c r="U272" s="14">
        <f t="shared" si="34"/>
        <v>2011</v>
      </c>
      <c r="V272" s="15"/>
    </row>
    <row r="273" spans="1:22" ht="47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8">
        <f t="shared" si="29"/>
        <v>109.42160278745645</v>
      </c>
      <c r="Q273" s="9" t="str">
        <f t="shared" si="30"/>
        <v>film &amp; video</v>
      </c>
      <c r="R273" t="str">
        <f t="shared" si="31"/>
        <v>documentary</v>
      </c>
      <c r="S273" s="13">
        <f t="shared" si="32"/>
        <v>41611.891909722217</v>
      </c>
      <c r="T273" s="13">
        <f t="shared" si="33"/>
        <v>41641.333333333336</v>
      </c>
      <c r="U273" s="14">
        <f t="shared" si="34"/>
        <v>2013</v>
      </c>
      <c r="V273" s="15"/>
    </row>
    <row r="274" spans="1:22" ht="47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8">
        <f t="shared" si="29"/>
        <v>81.892461538461546</v>
      </c>
      <c r="Q274" s="9" t="str">
        <f t="shared" si="30"/>
        <v>film &amp; video</v>
      </c>
      <c r="R274" t="str">
        <f t="shared" si="31"/>
        <v>documentary</v>
      </c>
      <c r="S274" s="13">
        <f t="shared" si="32"/>
        <v>40235.692025462959</v>
      </c>
      <c r="T274" s="13">
        <f t="shared" si="33"/>
        <v>40296.78402777778</v>
      </c>
      <c r="U274" s="14">
        <f t="shared" si="34"/>
        <v>2010</v>
      </c>
      <c r="V274" s="15"/>
    </row>
    <row r="275" spans="1:22" ht="47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8">
        <f t="shared" si="29"/>
        <v>45.667711864406776</v>
      </c>
      <c r="Q275" s="9" t="str">
        <f t="shared" si="30"/>
        <v>film &amp; video</v>
      </c>
      <c r="R275" t="str">
        <f t="shared" si="31"/>
        <v>documentary</v>
      </c>
      <c r="S275" s="13">
        <f t="shared" si="32"/>
        <v>40697.29011574074</v>
      </c>
      <c r="T275" s="13">
        <f t="shared" si="33"/>
        <v>40727.498449074075</v>
      </c>
      <c r="U275" s="14">
        <f t="shared" si="34"/>
        <v>2011</v>
      </c>
      <c r="V275" s="15"/>
    </row>
    <row r="276" spans="1:22" ht="47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8">
        <f t="shared" si="29"/>
        <v>55.221238938053098</v>
      </c>
      <c r="Q276" s="9" t="str">
        <f t="shared" si="30"/>
        <v>film &amp; video</v>
      </c>
      <c r="R276" t="str">
        <f t="shared" si="31"/>
        <v>documentary</v>
      </c>
      <c r="S276" s="13">
        <f t="shared" si="32"/>
        <v>40969.704039351847</v>
      </c>
      <c r="T276" s="13">
        <f t="shared" si="33"/>
        <v>41004.290972222225</v>
      </c>
      <c r="U276" s="14">
        <f t="shared" si="34"/>
        <v>2012</v>
      </c>
      <c r="V276" s="15"/>
    </row>
    <row r="277" spans="1:22" ht="47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8">
        <f t="shared" si="29"/>
        <v>65.298192771084331</v>
      </c>
      <c r="Q277" s="9" t="str">
        <f t="shared" si="30"/>
        <v>film &amp; video</v>
      </c>
      <c r="R277" t="str">
        <f t="shared" si="31"/>
        <v>documentary</v>
      </c>
      <c r="S277" s="13">
        <f t="shared" si="32"/>
        <v>41192.823680555557</v>
      </c>
      <c r="T277" s="13">
        <f t="shared" si="33"/>
        <v>41223.073680555557</v>
      </c>
      <c r="U277" s="14">
        <f t="shared" si="34"/>
        <v>2012</v>
      </c>
      <c r="V277" s="15"/>
    </row>
    <row r="278" spans="1:22" ht="47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8">
        <f t="shared" si="29"/>
        <v>95.225806451612897</v>
      </c>
      <c r="Q278" s="9" t="str">
        <f t="shared" si="30"/>
        <v>film &amp; video</v>
      </c>
      <c r="R278" t="str">
        <f t="shared" si="31"/>
        <v>documentary</v>
      </c>
      <c r="S278" s="13">
        <f t="shared" si="32"/>
        <v>40966.873541666668</v>
      </c>
      <c r="T278" s="13">
        <f t="shared" si="33"/>
        <v>41027.040208333332</v>
      </c>
      <c r="U278" s="14">
        <f t="shared" si="34"/>
        <v>2012</v>
      </c>
      <c r="V278" s="15"/>
    </row>
    <row r="279" spans="1:22" ht="47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8">
        <f t="shared" si="29"/>
        <v>75.444794952681391</v>
      </c>
      <c r="Q279" s="9" t="str">
        <f t="shared" si="30"/>
        <v>film &amp; video</v>
      </c>
      <c r="R279" t="str">
        <f t="shared" si="31"/>
        <v>documentary</v>
      </c>
      <c r="S279" s="13">
        <f t="shared" si="32"/>
        <v>42117.68309027778</v>
      </c>
      <c r="T279" s="13">
        <f t="shared" si="33"/>
        <v>42147.891423611116</v>
      </c>
      <c r="U279" s="14">
        <f t="shared" si="34"/>
        <v>2015</v>
      </c>
      <c r="V279" s="15"/>
    </row>
    <row r="280" spans="1:22" ht="3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8">
        <f t="shared" si="29"/>
        <v>97.816867469879512</v>
      </c>
      <c r="Q280" s="9" t="str">
        <f t="shared" si="30"/>
        <v>film &amp; video</v>
      </c>
      <c r="R280" t="str">
        <f t="shared" si="31"/>
        <v>documentary</v>
      </c>
      <c r="S280" s="13">
        <f t="shared" si="32"/>
        <v>41163.832627314812</v>
      </c>
      <c r="T280" s="13">
        <f t="shared" si="33"/>
        <v>41194.040960648148</v>
      </c>
      <c r="U280" s="14">
        <f t="shared" si="34"/>
        <v>2012</v>
      </c>
      <c r="V280" s="15"/>
    </row>
    <row r="281" spans="1:22" ht="47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8">
        <f t="shared" si="29"/>
        <v>87.685606557377056</v>
      </c>
      <c r="Q281" s="9" t="str">
        <f t="shared" si="30"/>
        <v>film &amp; video</v>
      </c>
      <c r="R281" t="str">
        <f t="shared" si="31"/>
        <v>documentary</v>
      </c>
      <c r="S281" s="13">
        <f t="shared" si="32"/>
        <v>42759.035833333335</v>
      </c>
      <c r="T281" s="13">
        <f t="shared" si="33"/>
        <v>42793.084027777775</v>
      </c>
      <c r="U281" s="14">
        <f t="shared" si="34"/>
        <v>2017</v>
      </c>
      <c r="V281" s="15"/>
    </row>
    <row r="282" spans="1:22" ht="47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8">
        <f t="shared" si="29"/>
        <v>54.748948106591868</v>
      </c>
      <c r="Q282" s="9" t="str">
        <f t="shared" si="30"/>
        <v>film &amp; video</v>
      </c>
      <c r="R282" t="str">
        <f t="shared" si="31"/>
        <v>documentary</v>
      </c>
      <c r="S282" s="13">
        <f t="shared" si="32"/>
        <v>41744.382349537038</v>
      </c>
      <c r="T282" s="13">
        <f t="shared" si="33"/>
        <v>41789.590682870366</v>
      </c>
      <c r="U282" s="14">
        <f t="shared" si="34"/>
        <v>2014</v>
      </c>
      <c r="V282" s="15"/>
    </row>
    <row r="283" spans="1:22" ht="47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8">
        <f t="shared" si="29"/>
        <v>83.953417721518989</v>
      </c>
      <c r="Q283" s="9" t="str">
        <f t="shared" si="30"/>
        <v>film &amp; video</v>
      </c>
      <c r="R283" t="str">
        <f t="shared" si="31"/>
        <v>documentary</v>
      </c>
      <c r="S283" s="13">
        <f t="shared" si="32"/>
        <v>39949.955011574071</v>
      </c>
      <c r="T283" s="13">
        <f t="shared" si="33"/>
        <v>40035.80972222222</v>
      </c>
      <c r="U283" s="14">
        <f t="shared" si="34"/>
        <v>2009</v>
      </c>
      <c r="V283" s="15"/>
    </row>
    <row r="284" spans="1:22" ht="47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8">
        <f t="shared" si="29"/>
        <v>254.38547486033519</v>
      </c>
      <c r="Q284" s="9" t="str">
        <f t="shared" si="30"/>
        <v>film &amp; video</v>
      </c>
      <c r="R284" t="str">
        <f t="shared" si="31"/>
        <v>documentary</v>
      </c>
      <c r="S284" s="13">
        <f t="shared" si="32"/>
        <v>40194.711712962962</v>
      </c>
      <c r="T284" s="13">
        <f t="shared" si="33"/>
        <v>40231.916666666664</v>
      </c>
      <c r="U284" s="14">
        <f t="shared" si="34"/>
        <v>2010</v>
      </c>
      <c r="V284" s="15"/>
    </row>
    <row r="285" spans="1:22" ht="3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8">
        <f t="shared" si="29"/>
        <v>101.8269801980198</v>
      </c>
      <c r="Q285" s="9" t="str">
        <f t="shared" si="30"/>
        <v>film &amp; video</v>
      </c>
      <c r="R285" t="str">
        <f t="shared" si="31"/>
        <v>documentary</v>
      </c>
      <c r="S285" s="13">
        <f t="shared" si="32"/>
        <v>40675.501666666663</v>
      </c>
      <c r="T285" s="13">
        <f t="shared" si="33"/>
        <v>40695.207638888889</v>
      </c>
      <c r="U285" s="14">
        <f t="shared" si="34"/>
        <v>2011</v>
      </c>
      <c r="V285" s="15"/>
    </row>
    <row r="286" spans="1:22" ht="47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8">
        <f t="shared" si="29"/>
        <v>55.066394736842106</v>
      </c>
      <c r="Q286" s="9" t="str">
        <f t="shared" si="30"/>
        <v>film &amp; video</v>
      </c>
      <c r="R286" t="str">
        <f t="shared" si="31"/>
        <v>documentary</v>
      </c>
      <c r="S286" s="13">
        <f t="shared" si="32"/>
        <v>40904.529861111107</v>
      </c>
      <c r="T286" s="13">
        <f t="shared" si="33"/>
        <v>40929.738194444442</v>
      </c>
      <c r="U286" s="14">
        <f t="shared" si="34"/>
        <v>2011</v>
      </c>
      <c r="V286" s="15"/>
    </row>
    <row r="287" spans="1:22" ht="47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8">
        <f t="shared" si="29"/>
        <v>56.901438721136763</v>
      </c>
      <c r="Q287" s="9" t="str">
        <f t="shared" si="30"/>
        <v>film &amp; video</v>
      </c>
      <c r="R287" t="str">
        <f t="shared" si="31"/>
        <v>documentary</v>
      </c>
      <c r="S287" s="13">
        <f t="shared" si="32"/>
        <v>41506.547777777778</v>
      </c>
      <c r="T287" s="13">
        <f t="shared" si="33"/>
        <v>41536.756111111114</v>
      </c>
      <c r="U287" s="14">
        <f t="shared" si="34"/>
        <v>2013</v>
      </c>
      <c r="V287" s="15"/>
    </row>
    <row r="288" spans="1:22" ht="47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8">
        <f t="shared" si="29"/>
        <v>121.28148148148148</v>
      </c>
      <c r="Q288" s="9" t="str">
        <f t="shared" si="30"/>
        <v>film &amp; video</v>
      </c>
      <c r="R288" t="str">
        <f t="shared" si="31"/>
        <v>documentary</v>
      </c>
      <c r="S288" s="13">
        <f t="shared" si="32"/>
        <v>41313.607916666668</v>
      </c>
      <c r="T288" s="13">
        <f t="shared" si="33"/>
        <v>41358.774583333332</v>
      </c>
      <c r="U288" s="14">
        <f t="shared" si="34"/>
        <v>2013</v>
      </c>
      <c r="V288" s="15"/>
    </row>
    <row r="289" spans="1:22" ht="3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8">
        <f t="shared" si="29"/>
        <v>91.189655172413794</v>
      </c>
      <c r="Q289" s="9" t="str">
        <f t="shared" si="30"/>
        <v>film &amp; video</v>
      </c>
      <c r="R289" t="str">
        <f t="shared" si="31"/>
        <v>documentary</v>
      </c>
      <c r="S289" s="13">
        <f t="shared" si="32"/>
        <v>41184.069652777776</v>
      </c>
      <c r="T289" s="13">
        <f t="shared" si="33"/>
        <v>41215.166666666664</v>
      </c>
      <c r="U289" s="14">
        <f t="shared" si="34"/>
        <v>2012</v>
      </c>
      <c r="V289" s="15"/>
    </row>
    <row r="290" spans="1:22" ht="47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8">
        <f t="shared" si="29"/>
        <v>115.44812080536913</v>
      </c>
      <c r="Q290" s="9" t="str">
        <f t="shared" si="30"/>
        <v>film &amp; video</v>
      </c>
      <c r="R290" t="str">
        <f t="shared" si="31"/>
        <v>documentary</v>
      </c>
      <c r="S290" s="13">
        <f t="shared" si="32"/>
        <v>41050.960567129623</v>
      </c>
      <c r="T290" s="13">
        <f t="shared" si="33"/>
        <v>41086.168900462959</v>
      </c>
      <c r="U290" s="14">
        <f t="shared" si="34"/>
        <v>2012</v>
      </c>
      <c r="V290" s="15"/>
    </row>
    <row r="291" spans="1:22" ht="47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8">
        <f t="shared" si="29"/>
        <v>67.771551724137936</v>
      </c>
      <c r="Q291" s="9" t="str">
        <f t="shared" si="30"/>
        <v>film &amp; video</v>
      </c>
      <c r="R291" t="str">
        <f t="shared" si="31"/>
        <v>documentary</v>
      </c>
      <c r="S291" s="13">
        <f t="shared" si="32"/>
        <v>41550.248078703698</v>
      </c>
      <c r="T291" s="13">
        <f t="shared" si="33"/>
        <v>41580.456412037034</v>
      </c>
      <c r="U291" s="14">
        <f t="shared" si="34"/>
        <v>2013</v>
      </c>
      <c r="V291" s="15"/>
    </row>
    <row r="292" spans="1:22" ht="32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8">
        <f t="shared" si="29"/>
        <v>28.576190476190476</v>
      </c>
      <c r="Q292" s="9" t="str">
        <f t="shared" si="30"/>
        <v>film &amp; video</v>
      </c>
      <c r="R292" t="str">
        <f t="shared" si="31"/>
        <v>documentary</v>
      </c>
      <c r="S292" s="13">
        <f t="shared" si="32"/>
        <v>40526.160844907405</v>
      </c>
      <c r="T292" s="13">
        <f t="shared" si="33"/>
        <v>40576.332638888889</v>
      </c>
      <c r="U292" s="14">
        <f t="shared" si="34"/>
        <v>2010</v>
      </c>
      <c r="V292" s="15"/>
    </row>
    <row r="293" spans="1:22" ht="47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8">
        <f t="shared" si="29"/>
        <v>46.8828125</v>
      </c>
      <c r="Q293" s="9" t="str">
        <f t="shared" si="30"/>
        <v>film &amp; video</v>
      </c>
      <c r="R293" t="str">
        <f t="shared" si="31"/>
        <v>documentary</v>
      </c>
      <c r="S293" s="13">
        <f t="shared" si="32"/>
        <v>41376.560717592591</v>
      </c>
      <c r="T293" s="13">
        <f t="shared" si="33"/>
        <v>41395.000694444447</v>
      </c>
      <c r="U293" s="14">
        <f t="shared" si="34"/>
        <v>2013</v>
      </c>
      <c r="V293" s="15"/>
    </row>
    <row r="294" spans="1:22" ht="47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8">
        <f t="shared" si="29"/>
        <v>154.42231237322514</v>
      </c>
      <c r="Q294" s="9" t="str">
        <f t="shared" si="30"/>
        <v>film &amp; video</v>
      </c>
      <c r="R294" t="str">
        <f t="shared" si="31"/>
        <v>documentary</v>
      </c>
      <c r="S294" s="13">
        <f t="shared" si="32"/>
        <v>40812.594895833332</v>
      </c>
      <c r="T294" s="13">
        <f t="shared" si="33"/>
        <v>40845.165972222225</v>
      </c>
      <c r="U294" s="14">
        <f t="shared" si="34"/>
        <v>2011</v>
      </c>
      <c r="V294" s="15"/>
    </row>
    <row r="295" spans="1:22" ht="47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8">
        <f t="shared" si="29"/>
        <v>201.22137404580153</v>
      </c>
      <c r="Q295" s="9" t="str">
        <f t="shared" si="30"/>
        <v>film &amp; video</v>
      </c>
      <c r="R295" t="str">
        <f t="shared" si="31"/>
        <v>documentary</v>
      </c>
      <c r="S295" s="13">
        <f t="shared" si="32"/>
        <v>41719.459652777776</v>
      </c>
      <c r="T295" s="13">
        <f t="shared" si="33"/>
        <v>41749.667986111112</v>
      </c>
      <c r="U295" s="14">
        <f t="shared" si="34"/>
        <v>2014</v>
      </c>
      <c r="V295" s="15"/>
    </row>
    <row r="296" spans="1:22" ht="47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8">
        <f t="shared" si="29"/>
        <v>100</v>
      </c>
      <c r="Q296" s="9" t="str">
        <f t="shared" si="30"/>
        <v>film &amp; video</v>
      </c>
      <c r="R296" t="str">
        <f t="shared" si="31"/>
        <v>documentary</v>
      </c>
      <c r="S296" s="13">
        <f t="shared" si="32"/>
        <v>40342.876087962963</v>
      </c>
      <c r="T296" s="13">
        <f t="shared" si="33"/>
        <v>40378.666666666664</v>
      </c>
      <c r="U296" s="14">
        <f t="shared" si="34"/>
        <v>2010</v>
      </c>
      <c r="V296" s="15"/>
    </row>
    <row r="297" spans="1:22" ht="47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8">
        <f t="shared" si="29"/>
        <v>100.08204511278196</v>
      </c>
      <c r="Q297" s="9" t="str">
        <f t="shared" si="30"/>
        <v>film &amp; video</v>
      </c>
      <c r="R297" t="str">
        <f t="shared" si="31"/>
        <v>documentary</v>
      </c>
      <c r="S297" s="13">
        <f t="shared" si="32"/>
        <v>41518.796400462961</v>
      </c>
      <c r="T297" s="13">
        <f t="shared" si="33"/>
        <v>41579</v>
      </c>
      <c r="U297" s="14">
        <f t="shared" si="34"/>
        <v>2013</v>
      </c>
      <c r="V297" s="15"/>
    </row>
    <row r="298" spans="1:22" ht="47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8">
        <f t="shared" si="29"/>
        <v>230.08953488372092</v>
      </c>
      <c r="Q298" s="9" t="str">
        <f t="shared" si="30"/>
        <v>film &amp; video</v>
      </c>
      <c r="R298" t="str">
        <f t="shared" si="31"/>
        <v>documentary</v>
      </c>
      <c r="S298" s="13">
        <f t="shared" si="32"/>
        <v>41134.267164351848</v>
      </c>
      <c r="T298" s="13">
        <f t="shared" si="33"/>
        <v>41159.475497685184</v>
      </c>
      <c r="U298" s="14">
        <f t="shared" si="34"/>
        <v>2012</v>
      </c>
      <c r="V298" s="15"/>
    </row>
    <row r="299" spans="1:22" ht="47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8">
        <f t="shared" si="29"/>
        <v>141.74647887323943</v>
      </c>
      <c r="Q299" s="9" t="str">
        <f t="shared" si="30"/>
        <v>film &amp; video</v>
      </c>
      <c r="R299" t="str">
        <f t="shared" si="31"/>
        <v>documentary</v>
      </c>
      <c r="S299" s="13">
        <f t="shared" si="32"/>
        <v>42089.519687499997</v>
      </c>
      <c r="T299" s="13">
        <f t="shared" si="33"/>
        <v>42125.165972222225</v>
      </c>
      <c r="U299" s="14">
        <f t="shared" si="34"/>
        <v>2015</v>
      </c>
      <c r="V299" s="15"/>
    </row>
    <row r="300" spans="1:22" ht="3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8">
        <f t="shared" si="29"/>
        <v>56.344351395730705</v>
      </c>
      <c r="Q300" s="9" t="str">
        <f t="shared" si="30"/>
        <v>film &amp; video</v>
      </c>
      <c r="R300" t="str">
        <f t="shared" si="31"/>
        <v>documentary</v>
      </c>
      <c r="S300" s="13">
        <f t="shared" si="32"/>
        <v>41709.255185185182</v>
      </c>
      <c r="T300" s="13">
        <f t="shared" si="33"/>
        <v>41768.875</v>
      </c>
      <c r="U300" s="14">
        <f t="shared" si="34"/>
        <v>2014</v>
      </c>
      <c r="V300" s="15"/>
    </row>
    <row r="301" spans="1:22" ht="47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8">
        <f t="shared" si="29"/>
        <v>73.341188524590166</v>
      </c>
      <c r="Q301" s="9" t="str">
        <f t="shared" si="30"/>
        <v>film &amp; video</v>
      </c>
      <c r="R301" t="str">
        <f t="shared" si="31"/>
        <v>documentary</v>
      </c>
      <c r="S301" s="13">
        <f t="shared" si="32"/>
        <v>40469.016898148147</v>
      </c>
      <c r="T301" s="13">
        <f t="shared" si="33"/>
        <v>40499.266898148147</v>
      </c>
      <c r="U301" s="14">
        <f t="shared" si="34"/>
        <v>2010</v>
      </c>
      <c r="V301" s="15"/>
    </row>
    <row r="302" spans="1:22" ht="47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8">
        <f t="shared" si="29"/>
        <v>85.337785234899329</v>
      </c>
      <c r="Q302" s="9" t="str">
        <f t="shared" si="30"/>
        <v>film &amp; video</v>
      </c>
      <c r="R302" t="str">
        <f t="shared" si="31"/>
        <v>documentary</v>
      </c>
      <c r="S302" s="13">
        <f t="shared" si="32"/>
        <v>40626.751597222217</v>
      </c>
      <c r="T302" s="13">
        <f t="shared" si="33"/>
        <v>40657.959930555553</v>
      </c>
      <c r="U302" s="14">
        <f t="shared" si="34"/>
        <v>2011</v>
      </c>
      <c r="V302" s="15"/>
    </row>
    <row r="303" spans="1:22" ht="47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8">
        <f t="shared" si="29"/>
        <v>61.496215139442228</v>
      </c>
      <c r="Q303" s="9" t="str">
        <f t="shared" si="30"/>
        <v>film &amp; video</v>
      </c>
      <c r="R303" t="str">
        <f t="shared" si="31"/>
        <v>documentary</v>
      </c>
      <c r="S303" s="13">
        <f t="shared" si="32"/>
        <v>41312.529340277775</v>
      </c>
      <c r="T303" s="13">
        <f t="shared" si="33"/>
        <v>41352.696006944447</v>
      </c>
      <c r="U303" s="14">
        <f t="shared" si="34"/>
        <v>2013</v>
      </c>
      <c r="V303" s="15"/>
    </row>
    <row r="304" spans="1:22" ht="6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8">
        <f t="shared" si="29"/>
        <v>93.018518518518519</v>
      </c>
      <c r="Q304" s="9" t="str">
        <f t="shared" si="30"/>
        <v>film &amp; video</v>
      </c>
      <c r="R304" t="str">
        <f t="shared" si="31"/>
        <v>documentary</v>
      </c>
      <c r="S304" s="13">
        <f t="shared" si="32"/>
        <v>40933.648587962962</v>
      </c>
      <c r="T304" s="13">
        <f t="shared" si="33"/>
        <v>40963.856921296298</v>
      </c>
      <c r="U304" s="14">
        <f t="shared" si="34"/>
        <v>2012</v>
      </c>
      <c r="V304" s="15"/>
    </row>
    <row r="305" spans="1:22" ht="47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8">
        <f t="shared" si="29"/>
        <v>50.292682926829265</v>
      </c>
      <c r="Q305" s="9" t="str">
        <f t="shared" si="30"/>
        <v>film &amp; video</v>
      </c>
      <c r="R305" t="str">
        <f t="shared" si="31"/>
        <v>documentary</v>
      </c>
      <c r="S305" s="13">
        <f t="shared" si="32"/>
        <v>41031.862800925919</v>
      </c>
      <c r="T305" s="13">
        <f t="shared" si="33"/>
        <v>41062.071134259262</v>
      </c>
      <c r="U305" s="14">
        <f t="shared" si="34"/>
        <v>2012</v>
      </c>
      <c r="V305" s="15"/>
    </row>
    <row r="306" spans="1:22" ht="3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8">
        <f t="shared" si="29"/>
        <v>106.43243243243244</v>
      </c>
      <c r="Q306" s="9" t="str">
        <f t="shared" si="30"/>
        <v>film &amp; video</v>
      </c>
      <c r="R306" t="str">
        <f t="shared" si="31"/>
        <v>documentary</v>
      </c>
      <c r="S306" s="13">
        <f t="shared" si="32"/>
        <v>41113.88653935185</v>
      </c>
      <c r="T306" s="13">
        <f t="shared" si="33"/>
        <v>41153.083333333336</v>
      </c>
      <c r="U306" s="14">
        <f t="shared" si="34"/>
        <v>2012</v>
      </c>
      <c r="V306" s="15"/>
    </row>
    <row r="307" spans="1:22" ht="3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8">
        <f t="shared" si="29"/>
        <v>51.719576719576722</v>
      </c>
      <c r="Q307" s="9" t="str">
        <f t="shared" si="30"/>
        <v>film &amp; video</v>
      </c>
      <c r="R307" t="str">
        <f t="shared" si="31"/>
        <v>documentary</v>
      </c>
      <c r="S307" s="13">
        <f t="shared" si="32"/>
        <v>40948.421863425923</v>
      </c>
      <c r="T307" s="13">
        <f t="shared" si="33"/>
        <v>40978.630196759259</v>
      </c>
      <c r="U307" s="14">
        <f t="shared" si="34"/>
        <v>2012</v>
      </c>
      <c r="V307" s="15"/>
    </row>
    <row r="308" spans="1:22" ht="32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8">
        <f t="shared" si="29"/>
        <v>36.612499999999997</v>
      </c>
      <c r="Q308" s="9" t="str">
        <f t="shared" si="30"/>
        <v>film &amp; video</v>
      </c>
      <c r="R308" t="str">
        <f t="shared" si="31"/>
        <v>documentary</v>
      </c>
      <c r="S308" s="13">
        <f t="shared" si="32"/>
        <v>41333.628854166665</v>
      </c>
      <c r="T308" s="13">
        <f t="shared" si="33"/>
        <v>41353.795520833337</v>
      </c>
      <c r="U308" s="14">
        <f t="shared" si="34"/>
        <v>2013</v>
      </c>
      <c r="V308" s="15"/>
    </row>
    <row r="309" spans="1:22" ht="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8">
        <f t="shared" si="29"/>
        <v>42.517361111111114</v>
      </c>
      <c r="Q309" s="9" t="str">
        <f t="shared" si="30"/>
        <v>film &amp; video</v>
      </c>
      <c r="R309" t="str">
        <f t="shared" si="31"/>
        <v>documentary</v>
      </c>
      <c r="S309" s="13">
        <f t="shared" si="32"/>
        <v>41282.736122685186</v>
      </c>
      <c r="T309" s="13">
        <f t="shared" si="33"/>
        <v>41312.944456018515</v>
      </c>
      <c r="U309" s="14">
        <f t="shared" si="34"/>
        <v>2013</v>
      </c>
      <c r="V309" s="15"/>
    </row>
    <row r="310" spans="1:22" ht="47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8">
        <f t="shared" si="29"/>
        <v>62.712871287128714</v>
      </c>
      <c r="Q310" s="9" t="str">
        <f t="shared" si="30"/>
        <v>film &amp; video</v>
      </c>
      <c r="R310" t="str">
        <f t="shared" si="31"/>
        <v>documentary</v>
      </c>
      <c r="S310" s="13">
        <f t="shared" si="32"/>
        <v>40567.486226851848</v>
      </c>
      <c r="T310" s="13">
        <f t="shared" si="33"/>
        <v>40612.694560185184</v>
      </c>
      <c r="U310" s="14">
        <f t="shared" si="34"/>
        <v>2011</v>
      </c>
      <c r="V310" s="15"/>
    </row>
    <row r="311" spans="1:22" ht="47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8">
        <f t="shared" si="29"/>
        <v>89.957983193277315</v>
      </c>
      <c r="Q311" s="9" t="str">
        <f t="shared" si="30"/>
        <v>film &amp; video</v>
      </c>
      <c r="R311" t="str">
        <f t="shared" si="31"/>
        <v>documentary</v>
      </c>
      <c r="S311" s="13">
        <f t="shared" si="32"/>
        <v>41134.543217592589</v>
      </c>
      <c r="T311" s="13">
        <f t="shared" si="33"/>
        <v>41155.751550925925</v>
      </c>
      <c r="U311" s="14">
        <f t="shared" si="34"/>
        <v>2012</v>
      </c>
      <c r="V311" s="15"/>
    </row>
    <row r="312" spans="1:22" ht="47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8">
        <f t="shared" si="29"/>
        <v>28.924722222222222</v>
      </c>
      <c r="Q312" s="9" t="str">
        <f t="shared" si="30"/>
        <v>film &amp; video</v>
      </c>
      <c r="R312" t="str">
        <f t="shared" si="31"/>
        <v>documentary</v>
      </c>
      <c r="S312" s="13">
        <f t="shared" si="32"/>
        <v>40820.974803240737</v>
      </c>
      <c r="T312" s="13">
        <f t="shared" si="33"/>
        <v>40836.083333333336</v>
      </c>
      <c r="U312" s="14">
        <f t="shared" si="34"/>
        <v>2011</v>
      </c>
      <c r="V312" s="15"/>
    </row>
    <row r="313" spans="1:22" ht="47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8">
        <f t="shared" si="29"/>
        <v>138.8022</v>
      </c>
      <c r="Q313" s="9" t="str">
        <f t="shared" si="30"/>
        <v>film &amp; video</v>
      </c>
      <c r="R313" t="str">
        <f t="shared" si="31"/>
        <v>documentary</v>
      </c>
      <c r="S313" s="13">
        <f t="shared" si="32"/>
        <v>40868.011481481481</v>
      </c>
      <c r="T313" s="13">
        <f t="shared" si="33"/>
        <v>40909.332638888889</v>
      </c>
      <c r="U313" s="14">
        <f t="shared" si="34"/>
        <v>2011</v>
      </c>
      <c r="V313" s="15"/>
    </row>
    <row r="314" spans="1:22" ht="47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8">
        <f t="shared" si="29"/>
        <v>61.301369863013697</v>
      </c>
      <c r="Q314" s="9" t="str">
        <f t="shared" si="30"/>
        <v>film &amp; video</v>
      </c>
      <c r="R314" t="str">
        <f t="shared" si="31"/>
        <v>documentary</v>
      </c>
      <c r="S314" s="13">
        <f t="shared" si="32"/>
        <v>41348.669351851851</v>
      </c>
      <c r="T314" s="13">
        <f t="shared" si="33"/>
        <v>41378.877685185187</v>
      </c>
      <c r="U314" s="14">
        <f t="shared" si="34"/>
        <v>2013</v>
      </c>
      <c r="V314" s="15"/>
    </row>
    <row r="315" spans="1:22" ht="47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8">
        <f t="shared" si="29"/>
        <v>80.202702702702709</v>
      </c>
      <c r="Q315" s="9" t="str">
        <f t="shared" si="30"/>
        <v>film &amp; video</v>
      </c>
      <c r="R315" t="str">
        <f t="shared" si="31"/>
        <v>documentary</v>
      </c>
      <c r="S315" s="13">
        <f t="shared" si="32"/>
        <v>40357.019606481481</v>
      </c>
      <c r="T315" s="13">
        <f t="shared" si="33"/>
        <v>40401.665972222225</v>
      </c>
      <c r="U315" s="14">
        <f t="shared" si="34"/>
        <v>2010</v>
      </c>
      <c r="V315" s="15"/>
    </row>
    <row r="316" spans="1:22" ht="47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8">
        <f t="shared" si="29"/>
        <v>32.095833333333331</v>
      </c>
      <c r="Q316" s="9" t="str">
        <f t="shared" si="30"/>
        <v>film &amp; video</v>
      </c>
      <c r="R316" t="str">
        <f t="shared" si="31"/>
        <v>documentary</v>
      </c>
      <c r="S316" s="13">
        <f t="shared" si="32"/>
        <v>41304.624861111108</v>
      </c>
      <c r="T316" s="13">
        <f t="shared" si="33"/>
        <v>41334.833194444444</v>
      </c>
      <c r="U316" s="14">
        <f t="shared" si="34"/>
        <v>2013</v>
      </c>
      <c r="V316" s="15"/>
    </row>
    <row r="317" spans="1:22" ht="47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8">
        <f t="shared" si="29"/>
        <v>200.88888888888889</v>
      </c>
      <c r="Q317" s="9" t="str">
        <f t="shared" si="30"/>
        <v>film &amp; video</v>
      </c>
      <c r="R317" t="str">
        <f t="shared" si="31"/>
        <v>documentary</v>
      </c>
      <c r="S317" s="13">
        <f t="shared" si="32"/>
        <v>41113.564050925925</v>
      </c>
      <c r="T317" s="13">
        <f t="shared" si="33"/>
        <v>41143.77238425926</v>
      </c>
      <c r="U317" s="14">
        <f t="shared" si="34"/>
        <v>2012</v>
      </c>
      <c r="V317" s="15"/>
    </row>
    <row r="318" spans="1:22" ht="3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8">
        <f t="shared" si="29"/>
        <v>108.01265822784811</v>
      </c>
      <c r="Q318" s="9" t="str">
        <f t="shared" si="30"/>
        <v>film &amp; video</v>
      </c>
      <c r="R318" t="str">
        <f t="shared" si="31"/>
        <v>documentary</v>
      </c>
      <c r="S318" s="13">
        <f t="shared" si="32"/>
        <v>41950.715243055551</v>
      </c>
      <c r="T318" s="13">
        <f t="shared" si="33"/>
        <v>41984.207638888889</v>
      </c>
      <c r="U318" s="14">
        <f t="shared" si="34"/>
        <v>2014</v>
      </c>
      <c r="V318" s="15"/>
    </row>
    <row r="319" spans="1:22" ht="3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8">
        <f t="shared" si="29"/>
        <v>95.699367088607602</v>
      </c>
      <c r="Q319" s="9" t="str">
        <f t="shared" si="30"/>
        <v>film &amp; video</v>
      </c>
      <c r="R319" t="str">
        <f t="shared" si="31"/>
        <v>documentary</v>
      </c>
      <c r="S319" s="13">
        <f t="shared" si="32"/>
        <v>41589.468553240738</v>
      </c>
      <c r="T319" s="13">
        <f t="shared" si="33"/>
        <v>41619.676886574074</v>
      </c>
      <c r="U319" s="14">
        <f t="shared" si="34"/>
        <v>2013</v>
      </c>
      <c r="V319" s="15"/>
    </row>
    <row r="320" spans="1:22" ht="47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8">
        <f t="shared" si="29"/>
        <v>49.880281690140848</v>
      </c>
      <c r="Q320" s="9" t="str">
        <f t="shared" si="30"/>
        <v>film &amp; video</v>
      </c>
      <c r="R320" t="str">
        <f t="shared" si="31"/>
        <v>documentary</v>
      </c>
      <c r="S320" s="13">
        <f t="shared" si="32"/>
        <v>41329.830451388887</v>
      </c>
      <c r="T320" s="13">
        <f t="shared" si="33"/>
        <v>41359.997118055559</v>
      </c>
      <c r="U320" s="14">
        <f t="shared" si="34"/>
        <v>2013</v>
      </c>
      <c r="V320" s="15"/>
    </row>
    <row r="321" spans="1:22" ht="6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8">
        <f t="shared" si="29"/>
        <v>110.47058823529412</v>
      </c>
      <c r="Q321" s="9" t="str">
        <f t="shared" si="30"/>
        <v>film &amp; video</v>
      </c>
      <c r="R321" t="str">
        <f t="shared" si="31"/>
        <v>documentary</v>
      </c>
      <c r="S321" s="13">
        <f t="shared" si="32"/>
        <v>40123.629965277774</v>
      </c>
      <c r="T321" s="13">
        <f t="shared" si="33"/>
        <v>40211.332638888889</v>
      </c>
      <c r="U321" s="14">
        <f t="shared" si="34"/>
        <v>2009</v>
      </c>
      <c r="V321" s="15"/>
    </row>
    <row r="322" spans="1:22" ht="47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 s="8">
        <f t="shared" si="29"/>
        <v>134.91139240506328</v>
      </c>
      <c r="Q322" s="9" t="str">
        <f t="shared" si="30"/>
        <v>film &amp; video</v>
      </c>
      <c r="R322" t="str">
        <f t="shared" si="31"/>
        <v>documentary</v>
      </c>
      <c r="S322" s="13">
        <f t="shared" si="32"/>
        <v>42331.34297453703</v>
      </c>
      <c r="T322" s="13">
        <f t="shared" si="33"/>
        <v>42360.958333333328</v>
      </c>
      <c r="U322" s="14">
        <f t="shared" si="34"/>
        <v>2015</v>
      </c>
      <c r="V322" s="15"/>
    </row>
    <row r="323" spans="1:22" ht="47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8">
        <f t="shared" ref="P323:P386" si="36">E323/L323</f>
        <v>106.62314540059347</v>
      </c>
      <c r="Q323" s="9" t="str">
        <f t="shared" ref="Q323:Q386" si="37">LEFT(N323, SEARCH("/", N323, 1)-1)</f>
        <v>film &amp; video</v>
      </c>
      <c r="R323" t="str">
        <f t="shared" ref="R323:R386" si="38">RIGHT(N323,LEN(N323) -SEARCH("/", N323, 1))</f>
        <v>documentary</v>
      </c>
      <c r="S323" s="13">
        <f t="shared" ref="S323:S386" si="39">(J323/86400)+25569+(-5/24)</f>
        <v>42647.238263888888</v>
      </c>
      <c r="T323" s="13">
        <f t="shared" ref="T323:T386" si="40">(((I323/60)/60)/24)+DATE(1970,1,1)</f>
        <v>42682.488263888896</v>
      </c>
      <c r="U323" s="14">
        <f t="shared" ref="U323:U386" si="41">YEAR(S323)</f>
        <v>2016</v>
      </c>
      <c r="V323" s="15"/>
    </row>
    <row r="324" spans="1:22" ht="47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8">
        <f t="shared" si="36"/>
        <v>145.04301075268816</v>
      </c>
      <c r="Q324" s="9" t="str">
        <f t="shared" si="37"/>
        <v>film &amp; video</v>
      </c>
      <c r="R324" t="str">
        <f t="shared" si="38"/>
        <v>documentary</v>
      </c>
      <c r="S324" s="13">
        <f t="shared" si="39"/>
        <v>42473.361666666664</v>
      </c>
      <c r="T324" s="13">
        <f t="shared" si="40"/>
        <v>42503.57</v>
      </c>
      <c r="U324" s="14">
        <f t="shared" si="41"/>
        <v>2016</v>
      </c>
      <c r="V324" s="15"/>
    </row>
    <row r="325" spans="1:22" ht="47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8">
        <f t="shared" si="36"/>
        <v>114.58620689655173</v>
      </c>
      <c r="Q325" s="9" t="str">
        <f t="shared" si="37"/>
        <v>film &amp; video</v>
      </c>
      <c r="R325" t="str">
        <f t="shared" si="38"/>
        <v>documentary</v>
      </c>
      <c r="S325" s="13">
        <f t="shared" si="39"/>
        <v>42697.113032407404</v>
      </c>
      <c r="T325" s="13">
        <f t="shared" si="40"/>
        <v>42725.332638888889</v>
      </c>
      <c r="U325" s="14">
        <f t="shared" si="41"/>
        <v>2016</v>
      </c>
      <c r="V325" s="15"/>
    </row>
    <row r="326" spans="1:22" ht="47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8">
        <f t="shared" si="36"/>
        <v>105.3170731707317</v>
      </c>
      <c r="Q326" s="9" t="str">
        <f t="shared" si="37"/>
        <v>film &amp; video</v>
      </c>
      <c r="R326" t="str">
        <f t="shared" si="38"/>
        <v>documentary</v>
      </c>
      <c r="S326" s="13">
        <f t="shared" si="39"/>
        <v>42184.417916666665</v>
      </c>
      <c r="T326" s="13">
        <f t="shared" si="40"/>
        <v>42217.626250000001</v>
      </c>
      <c r="U326" s="14">
        <f t="shared" si="41"/>
        <v>2015</v>
      </c>
      <c r="V326" s="15"/>
    </row>
    <row r="327" spans="1:22" ht="47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8">
        <f t="shared" si="36"/>
        <v>70.921195652173907</v>
      </c>
      <c r="Q327" s="9" t="str">
        <f t="shared" si="37"/>
        <v>film &amp; video</v>
      </c>
      <c r="R327" t="str">
        <f t="shared" si="38"/>
        <v>documentary</v>
      </c>
      <c r="S327" s="13">
        <f t="shared" si="39"/>
        <v>42688.979548611103</v>
      </c>
      <c r="T327" s="13">
        <f t="shared" si="40"/>
        <v>42724.187881944439</v>
      </c>
      <c r="U327" s="14">
        <f t="shared" si="41"/>
        <v>2016</v>
      </c>
      <c r="V327" s="15"/>
    </row>
    <row r="328" spans="1:22" ht="47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8">
        <f t="shared" si="36"/>
        <v>147.17167680278018</v>
      </c>
      <c r="Q328" s="9" t="str">
        <f t="shared" si="37"/>
        <v>film &amp; video</v>
      </c>
      <c r="R328" t="str">
        <f t="shared" si="38"/>
        <v>documentary</v>
      </c>
      <c r="S328" s="13">
        <f t="shared" si="39"/>
        <v>42775.106550925928</v>
      </c>
      <c r="T328" s="13">
        <f t="shared" si="40"/>
        <v>42808.956250000003</v>
      </c>
      <c r="U328" s="14">
        <f t="shared" si="41"/>
        <v>2017</v>
      </c>
      <c r="V328" s="15"/>
    </row>
    <row r="329" spans="1:22" ht="47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8">
        <f t="shared" si="36"/>
        <v>160.47058823529412</v>
      </c>
      <c r="Q329" s="9" t="str">
        <f t="shared" si="37"/>
        <v>film &amp; video</v>
      </c>
      <c r="R329" t="str">
        <f t="shared" si="38"/>
        <v>documentary</v>
      </c>
      <c r="S329" s="13">
        <f t="shared" si="39"/>
        <v>42058.026956018519</v>
      </c>
      <c r="T329" s="13">
        <f t="shared" si="40"/>
        <v>42085.333333333328</v>
      </c>
      <c r="U329" s="14">
        <f t="shared" si="41"/>
        <v>2015</v>
      </c>
      <c r="V329" s="15"/>
    </row>
    <row r="330" spans="1:22" ht="47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8">
        <f t="shared" si="36"/>
        <v>156.04578313253012</v>
      </c>
      <c r="Q330" s="9" t="str">
        <f t="shared" si="37"/>
        <v>film &amp; video</v>
      </c>
      <c r="R330" t="str">
        <f t="shared" si="38"/>
        <v>documentary</v>
      </c>
      <c r="S330" s="13">
        <f t="shared" si="39"/>
        <v>42278.738287037035</v>
      </c>
      <c r="T330" s="13">
        <f t="shared" si="40"/>
        <v>42309.166666666672</v>
      </c>
      <c r="U330" s="14">
        <f t="shared" si="41"/>
        <v>2015</v>
      </c>
      <c r="V330" s="15"/>
    </row>
    <row r="331" spans="1:22" ht="47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8">
        <f t="shared" si="36"/>
        <v>63.17365269461078</v>
      </c>
      <c r="Q331" s="9" t="str">
        <f t="shared" si="37"/>
        <v>film &amp; video</v>
      </c>
      <c r="R331" t="str">
        <f t="shared" si="38"/>
        <v>documentary</v>
      </c>
      <c r="S331" s="13">
        <f t="shared" si="39"/>
        <v>42291.258414351854</v>
      </c>
      <c r="T331" s="13">
        <f t="shared" si="40"/>
        <v>42315.166666666672</v>
      </c>
      <c r="U331" s="14">
        <f t="shared" si="41"/>
        <v>2015</v>
      </c>
      <c r="V331" s="15"/>
    </row>
    <row r="332" spans="1:22" ht="47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8">
        <f t="shared" si="36"/>
        <v>104.82352941176471</v>
      </c>
      <c r="Q332" s="9" t="str">
        <f t="shared" si="37"/>
        <v>film &amp; video</v>
      </c>
      <c r="R332" t="str">
        <f t="shared" si="38"/>
        <v>documentary</v>
      </c>
      <c r="S332" s="13">
        <f t="shared" si="39"/>
        <v>41379.307442129626</v>
      </c>
      <c r="T332" s="13">
        <f t="shared" si="40"/>
        <v>41411.165972222225</v>
      </c>
      <c r="U332" s="14">
        <f t="shared" si="41"/>
        <v>2013</v>
      </c>
      <c r="V332" s="15"/>
    </row>
    <row r="333" spans="1:22" ht="47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8">
        <f t="shared" si="36"/>
        <v>97.356164383561648</v>
      </c>
      <c r="Q333" s="9" t="str">
        <f t="shared" si="37"/>
        <v>film &amp; video</v>
      </c>
      <c r="R333" t="str">
        <f t="shared" si="38"/>
        <v>documentary</v>
      </c>
      <c r="S333" s="13">
        <f t="shared" si="39"/>
        <v>42507.373078703698</v>
      </c>
      <c r="T333" s="13">
        <f t="shared" si="40"/>
        <v>42538.581412037034</v>
      </c>
      <c r="U333" s="14">
        <f t="shared" si="41"/>
        <v>2016</v>
      </c>
      <c r="V333" s="15"/>
    </row>
    <row r="334" spans="1:22" ht="47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8">
        <f t="shared" si="36"/>
        <v>203.63063063063063</v>
      </c>
      <c r="Q334" s="9" t="str">
        <f t="shared" si="37"/>
        <v>film &amp; video</v>
      </c>
      <c r="R334" t="str">
        <f t="shared" si="38"/>
        <v>documentary</v>
      </c>
      <c r="S334" s="13">
        <f t="shared" si="39"/>
        <v>42263.471956018511</v>
      </c>
      <c r="T334" s="13">
        <f t="shared" si="40"/>
        <v>42305.333333333328</v>
      </c>
      <c r="U334" s="14">
        <f t="shared" si="41"/>
        <v>2015</v>
      </c>
      <c r="V334" s="15"/>
    </row>
    <row r="335" spans="1:22" ht="47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8">
        <f t="shared" si="36"/>
        <v>188.31203007518798</v>
      </c>
      <c r="Q335" s="9" t="str">
        <f t="shared" si="37"/>
        <v>film &amp; video</v>
      </c>
      <c r="R335" t="str">
        <f t="shared" si="38"/>
        <v>documentary</v>
      </c>
      <c r="S335" s="13">
        <f t="shared" si="39"/>
        <v>42437.428136574068</v>
      </c>
      <c r="T335" s="13">
        <f t="shared" si="40"/>
        <v>42467.59480324074</v>
      </c>
      <c r="U335" s="14">
        <f t="shared" si="41"/>
        <v>2016</v>
      </c>
      <c r="V335" s="15"/>
    </row>
    <row r="336" spans="1:22" ht="47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8">
        <f t="shared" si="36"/>
        <v>146.65217391304347</v>
      </c>
      <c r="Q336" s="9" t="str">
        <f t="shared" si="37"/>
        <v>film &amp; video</v>
      </c>
      <c r="R336" t="str">
        <f t="shared" si="38"/>
        <v>documentary</v>
      </c>
      <c r="S336" s="13">
        <f t="shared" si="39"/>
        <v>42101.474039351851</v>
      </c>
      <c r="T336" s="13">
        <f t="shared" si="40"/>
        <v>42139.791666666672</v>
      </c>
      <c r="U336" s="14">
        <f t="shared" si="41"/>
        <v>2015</v>
      </c>
      <c r="V336" s="15"/>
    </row>
    <row r="337" spans="1:22" ht="47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8">
        <f t="shared" si="36"/>
        <v>109.1875</v>
      </c>
      <c r="Q337" s="9" t="str">
        <f t="shared" si="37"/>
        <v>film &amp; video</v>
      </c>
      <c r="R337" t="str">
        <f t="shared" si="38"/>
        <v>documentary</v>
      </c>
      <c r="S337" s="13">
        <f t="shared" si="39"/>
        <v>42101.529108796291</v>
      </c>
      <c r="T337" s="13">
        <f t="shared" si="40"/>
        <v>42132.916666666672</v>
      </c>
      <c r="U337" s="14">
        <f t="shared" si="41"/>
        <v>2015</v>
      </c>
      <c r="V337" s="15"/>
    </row>
    <row r="338" spans="1:22" ht="47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8">
        <f t="shared" si="36"/>
        <v>59.249046653144013</v>
      </c>
      <c r="Q338" s="9" t="str">
        <f t="shared" si="37"/>
        <v>film &amp; video</v>
      </c>
      <c r="R338" t="str">
        <f t="shared" si="38"/>
        <v>documentary</v>
      </c>
      <c r="S338" s="13">
        <f t="shared" si="39"/>
        <v>42291.387939814813</v>
      </c>
      <c r="T338" s="13">
        <f t="shared" si="40"/>
        <v>42321.637939814813</v>
      </c>
      <c r="U338" s="14">
        <f t="shared" si="41"/>
        <v>2015</v>
      </c>
      <c r="V338" s="15"/>
    </row>
    <row r="339" spans="1:22" ht="47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8">
        <f t="shared" si="36"/>
        <v>97.904838709677421</v>
      </c>
      <c r="Q339" s="9" t="str">
        <f t="shared" si="37"/>
        <v>film &amp; video</v>
      </c>
      <c r="R339" t="str">
        <f t="shared" si="38"/>
        <v>documentary</v>
      </c>
      <c r="S339" s="13">
        <f t="shared" si="39"/>
        <v>42046.920231481483</v>
      </c>
      <c r="T339" s="13">
        <f t="shared" si="40"/>
        <v>42077.086898148147</v>
      </c>
      <c r="U339" s="14">
        <f t="shared" si="41"/>
        <v>2015</v>
      </c>
      <c r="V339" s="15"/>
    </row>
    <row r="340" spans="1:22" ht="47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8">
        <f t="shared" si="36"/>
        <v>70.000169491525426</v>
      </c>
      <c r="Q340" s="9" t="str">
        <f t="shared" si="37"/>
        <v>film &amp; video</v>
      </c>
      <c r="R340" t="str">
        <f t="shared" si="38"/>
        <v>documentary</v>
      </c>
      <c r="S340" s="13">
        <f t="shared" si="39"/>
        <v>42559.547337962962</v>
      </c>
      <c r="T340" s="13">
        <f t="shared" si="40"/>
        <v>42616.041666666672</v>
      </c>
      <c r="U340" s="14">
        <f t="shared" si="41"/>
        <v>2016</v>
      </c>
      <c r="V340" s="15"/>
    </row>
    <row r="341" spans="1:22" ht="47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8">
        <f t="shared" si="36"/>
        <v>72.865168539325836</v>
      </c>
      <c r="Q341" s="9" t="str">
        <f t="shared" si="37"/>
        <v>film &amp; video</v>
      </c>
      <c r="R341" t="str">
        <f t="shared" si="38"/>
        <v>documentary</v>
      </c>
      <c r="S341" s="13">
        <f t="shared" si="39"/>
        <v>42093.551712962959</v>
      </c>
      <c r="T341" s="13">
        <f t="shared" si="40"/>
        <v>42123.760046296295</v>
      </c>
      <c r="U341" s="14">
        <f t="shared" si="41"/>
        <v>2015</v>
      </c>
      <c r="V341" s="15"/>
    </row>
    <row r="342" spans="1:22" ht="47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8">
        <f t="shared" si="36"/>
        <v>146.34782608695653</v>
      </c>
      <c r="Q342" s="9" t="str">
        <f t="shared" si="37"/>
        <v>film &amp; video</v>
      </c>
      <c r="R342" t="str">
        <f t="shared" si="38"/>
        <v>documentary</v>
      </c>
      <c r="S342" s="13">
        <f t="shared" si="39"/>
        <v>42772.460729166669</v>
      </c>
      <c r="T342" s="13">
        <f t="shared" si="40"/>
        <v>42802.875</v>
      </c>
      <c r="U342" s="14">
        <f t="shared" si="41"/>
        <v>2017</v>
      </c>
      <c r="V342" s="15"/>
    </row>
    <row r="343" spans="1:22" ht="47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8">
        <f t="shared" si="36"/>
        <v>67.909090909090907</v>
      </c>
      <c r="Q343" s="9" t="str">
        <f t="shared" si="37"/>
        <v>film &amp; video</v>
      </c>
      <c r="R343" t="str">
        <f t="shared" si="38"/>
        <v>documentary</v>
      </c>
      <c r="S343" s="13">
        <f t="shared" si="39"/>
        <v>41894.671273148146</v>
      </c>
      <c r="T343" s="13">
        <f t="shared" si="40"/>
        <v>41913.165972222225</v>
      </c>
      <c r="U343" s="14">
        <f t="shared" si="41"/>
        <v>2014</v>
      </c>
      <c r="V343" s="15"/>
    </row>
    <row r="344" spans="1:22" ht="3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8">
        <f t="shared" si="36"/>
        <v>169.85083076923075</v>
      </c>
      <c r="Q344" s="9" t="str">
        <f t="shared" si="37"/>
        <v>film &amp; video</v>
      </c>
      <c r="R344" t="str">
        <f t="shared" si="38"/>
        <v>documentary</v>
      </c>
      <c r="S344" s="13">
        <f t="shared" si="39"/>
        <v>42459.572511574072</v>
      </c>
      <c r="T344" s="13">
        <f t="shared" si="40"/>
        <v>42489.780844907407</v>
      </c>
      <c r="U344" s="14">
        <f t="shared" si="41"/>
        <v>2016</v>
      </c>
      <c r="V344" s="15"/>
    </row>
    <row r="345" spans="1:22" ht="47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8">
        <f t="shared" si="36"/>
        <v>58.413339694656486</v>
      </c>
      <c r="Q345" s="9" t="str">
        <f t="shared" si="37"/>
        <v>film &amp; video</v>
      </c>
      <c r="R345" t="str">
        <f t="shared" si="38"/>
        <v>documentary</v>
      </c>
      <c r="S345" s="13">
        <f t="shared" si="39"/>
        <v>41926.529456018514</v>
      </c>
      <c r="T345" s="13">
        <f t="shared" si="40"/>
        <v>41957.125</v>
      </c>
      <c r="U345" s="14">
        <f t="shared" si="41"/>
        <v>2014</v>
      </c>
      <c r="V345" s="15"/>
    </row>
    <row r="346" spans="1:22" ht="47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8">
        <f t="shared" si="36"/>
        <v>119.99298245614035</v>
      </c>
      <c r="Q346" s="9" t="str">
        <f t="shared" si="37"/>
        <v>film &amp; video</v>
      </c>
      <c r="R346" t="str">
        <f t="shared" si="38"/>
        <v>documentary</v>
      </c>
      <c r="S346" s="13">
        <f t="shared" si="39"/>
        <v>42111.762662037036</v>
      </c>
      <c r="T346" s="13">
        <f t="shared" si="40"/>
        <v>42156.097222222219</v>
      </c>
      <c r="U346" s="14">
        <f t="shared" si="41"/>
        <v>2015</v>
      </c>
      <c r="V346" s="15"/>
    </row>
    <row r="347" spans="1:22" ht="47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8">
        <f t="shared" si="36"/>
        <v>99.860335195530723</v>
      </c>
      <c r="Q347" s="9" t="str">
        <f t="shared" si="37"/>
        <v>film &amp; video</v>
      </c>
      <c r="R347" t="str">
        <f t="shared" si="38"/>
        <v>documentary</v>
      </c>
      <c r="S347" s="13">
        <f t="shared" si="39"/>
        <v>42114.735995370364</v>
      </c>
      <c r="T347" s="13">
        <f t="shared" si="40"/>
        <v>42144.944328703699</v>
      </c>
      <c r="U347" s="14">
        <f t="shared" si="41"/>
        <v>2015</v>
      </c>
      <c r="V347" s="15"/>
    </row>
    <row r="348" spans="1:22" ht="47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8">
        <f t="shared" si="36"/>
        <v>90.579148936170213</v>
      </c>
      <c r="Q348" s="9" t="str">
        <f t="shared" si="37"/>
        <v>film &amp; video</v>
      </c>
      <c r="R348" t="str">
        <f t="shared" si="38"/>
        <v>documentary</v>
      </c>
      <c r="S348" s="13">
        <f t="shared" si="39"/>
        <v>42261.291909722218</v>
      </c>
      <c r="T348" s="13">
        <f t="shared" si="40"/>
        <v>42291.500243055561</v>
      </c>
      <c r="U348" s="14">
        <f t="shared" si="41"/>
        <v>2015</v>
      </c>
      <c r="V348" s="15"/>
    </row>
    <row r="349" spans="1:22" ht="47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8">
        <f t="shared" si="36"/>
        <v>117.77361477572559</v>
      </c>
      <c r="Q349" s="9" t="str">
        <f t="shared" si="37"/>
        <v>film &amp; video</v>
      </c>
      <c r="R349" t="str">
        <f t="shared" si="38"/>
        <v>documentary</v>
      </c>
      <c r="S349" s="13">
        <f t="shared" si="39"/>
        <v>42292.287141203698</v>
      </c>
      <c r="T349" s="13">
        <f t="shared" si="40"/>
        <v>42322.537141203706</v>
      </c>
      <c r="U349" s="14">
        <f t="shared" si="41"/>
        <v>2015</v>
      </c>
      <c r="V349" s="15"/>
    </row>
    <row r="350" spans="1:22" ht="47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8">
        <f t="shared" si="36"/>
        <v>86.554621848739501</v>
      </c>
      <c r="Q350" s="9" t="str">
        <f t="shared" si="37"/>
        <v>film &amp; video</v>
      </c>
      <c r="R350" t="str">
        <f t="shared" si="38"/>
        <v>documentary</v>
      </c>
      <c r="S350" s="13">
        <f t="shared" si="39"/>
        <v>42207.378657407404</v>
      </c>
      <c r="T350" s="13">
        <f t="shared" si="40"/>
        <v>42237.58699074074</v>
      </c>
      <c r="U350" s="14">
        <f t="shared" si="41"/>
        <v>2015</v>
      </c>
      <c r="V350" s="15"/>
    </row>
    <row r="351" spans="1:22" ht="3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8">
        <f t="shared" si="36"/>
        <v>71.899281437125751</v>
      </c>
      <c r="Q351" s="9" t="str">
        <f t="shared" si="37"/>
        <v>film &amp; video</v>
      </c>
      <c r="R351" t="str">
        <f t="shared" si="38"/>
        <v>documentary</v>
      </c>
      <c r="S351" s="13">
        <f t="shared" si="39"/>
        <v>42760.290601851848</v>
      </c>
      <c r="T351" s="13">
        <f t="shared" si="40"/>
        <v>42790.498935185184</v>
      </c>
      <c r="U351" s="14">
        <f t="shared" si="41"/>
        <v>2017</v>
      </c>
      <c r="V351" s="15"/>
    </row>
    <row r="352" spans="1:22" ht="47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8">
        <f t="shared" si="36"/>
        <v>129.81900452488688</v>
      </c>
      <c r="Q352" s="9" t="str">
        <f t="shared" si="37"/>
        <v>film &amp; video</v>
      </c>
      <c r="R352" t="str">
        <f t="shared" si="38"/>
        <v>documentary</v>
      </c>
      <c r="S352" s="13">
        <f t="shared" si="39"/>
        <v>42585.857743055552</v>
      </c>
      <c r="T352" s="13">
        <f t="shared" si="40"/>
        <v>42624.165972222225</v>
      </c>
      <c r="U352" s="14">
        <f t="shared" si="41"/>
        <v>2016</v>
      </c>
      <c r="V352" s="15"/>
    </row>
    <row r="353" spans="1:22" ht="47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8">
        <f t="shared" si="36"/>
        <v>44.912863070539416</v>
      </c>
      <c r="Q353" s="9" t="str">
        <f t="shared" si="37"/>
        <v>film &amp; video</v>
      </c>
      <c r="R353" t="str">
        <f t="shared" si="38"/>
        <v>documentary</v>
      </c>
      <c r="S353" s="13">
        <f t="shared" si="39"/>
        <v>42427.75641203703</v>
      </c>
      <c r="T353" s="13">
        <f t="shared" si="40"/>
        <v>42467.923078703709</v>
      </c>
      <c r="U353" s="14">
        <f t="shared" si="41"/>
        <v>2016</v>
      </c>
      <c r="V353" s="15"/>
    </row>
    <row r="354" spans="1:22" ht="47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8">
        <f t="shared" si="36"/>
        <v>40.755244755244753</v>
      </c>
      <c r="Q354" s="9" t="str">
        <f t="shared" si="37"/>
        <v>film &amp; video</v>
      </c>
      <c r="R354" t="str">
        <f t="shared" si="38"/>
        <v>documentary</v>
      </c>
      <c r="S354" s="13">
        <f t="shared" si="39"/>
        <v>41889.959120370368</v>
      </c>
      <c r="T354" s="13">
        <f t="shared" si="40"/>
        <v>41920.167453703703</v>
      </c>
      <c r="U354" s="14">
        <f t="shared" si="41"/>
        <v>2014</v>
      </c>
      <c r="V354" s="15"/>
    </row>
    <row r="355" spans="1:22" ht="47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8">
        <f t="shared" si="36"/>
        <v>103.52394779771615</v>
      </c>
      <c r="Q355" s="9" t="str">
        <f t="shared" si="37"/>
        <v>film &amp; video</v>
      </c>
      <c r="R355" t="str">
        <f t="shared" si="38"/>
        <v>documentary</v>
      </c>
      <c r="S355" s="13">
        <f t="shared" si="39"/>
        <v>42297.583553240744</v>
      </c>
      <c r="T355" s="13">
        <f t="shared" si="40"/>
        <v>42327.833553240736</v>
      </c>
      <c r="U355" s="14">
        <f t="shared" si="41"/>
        <v>2015</v>
      </c>
      <c r="V355" s="15"/>
    </row>
    <row r="356" spans="1:22" ht="47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8">
        <f t="shared" si="36"/>
        <v>125.44827586206897</v>
      </c>
      <c r="Q356" s="9" t="str">
        <f t="shared" si="37"/>
        <v>film &amp; video</v>
      </c>
      <c r="R356" t="str">
        <f t="shared" si="38"/>
        <v>documentary</v>
      </c>
      <c r="S356" s="13">
        <f t="shared" si="39"/>
        <v>42438.619456018518</v>
      </c>
      <c r="T356" s="13">
        <f t="shared" si="40"/>
        <v>42468.786122685182</v>
      </c>
      <c r="U356" s="14">
        <f t="shared" si="41"/>
        <v>2016</v>
      </c>
      <c r="V356" s="15"/>
    </row>
    <row r="357" spans="1:22" ht="3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8">
        <f t="shared" si="36"/>
        <v>246.60606060606059</v>
      </c>
      <c r="Q357" s="9" t="str">
        <f t="shared" si="37"/>
        <v>film &amp; video</v>
      </c>
      <c r="R357" t="str">
        <f t="shared" si="38"/>
        <v>documentary</v>
      </c>
      <c r="S357" s="13">
        <f t="shared" si="39"/>
        <v>41943.0855787037</v>
      </c>
      <c r="T357" s="13">
        <f t="shared" si="40"/>
        <v>41974.3355787037</v>
      </c>
      <c r="U357" s="14">
        <f t="shared" si="41"/>
        <v>2014</v>
      </c>
      <c r="V357" s="15"/>
    </row>
    <row r="358" spans="1:22" ht="3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8">
        <f t="shared" si="36"/>
        <v>79.401340206185566</v>
      </c>
      <c r="Q358" s="9" t="str">
        <f t="shared" si="37"/>
        <v>film &amp; video</v>
      </c>
      <c r="R358" t="str">
        <f t="shared" si="38"/>
        <v>documentary</v>
      </c>
      <c r="S358" s="13">
        <f t="shared" si="39"/>
        <v>42415.594826388886</v>
      </c>
      <c r="T358" s="13">
        <f t="shared" si="40"/>
        <v>42445.761493055557</v>
      </c>
      <c r="U358" s="14">
        <f t="shared" si="41"/>
        <v>2016</v>
      </c>
      <c r="V358" s="15"/>
    </row>
    <row r="359" spans="1:22" ht="47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8">
        <f t="shared" si="36"/>
        <v>86.138613861386133</v>
      </c>
      <c r="Q359" s="9" t="str">
        <f t="shared" si="37"/>
        <v>film &amp; video</v>
      </c>
      <c r="R359" t="str">
        <f t="shared" si="38"/>
        <v>documentary</v>
      </c>
      <c r="S359" s="13">
        <f t="shared" si="39"/>
        <v>42078.01385416666</v>
      </c>
      <c r="T359" s="13">
        <f t="shared" si="40"/>
        <v>42118.222187499996</v>
      </c>
      <c r="U359" s="14">
        <f t="shared" si="41"/>
        <v>2015</v>
      </c>
      <c r="V359" s="15"/>
    </row>
    <row r="360" spans="1:22" ht="47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8">
        <f t="shared" si="36"/>
        <v>193.04868913857678</v>
      </c>
      <c r="Q360" s="9" t="str">
        <f t="shared" si="37"/>
        <v>film &amp; video</v>
      </c>
      <c r="R360" t="str">
        <f t="shared" si="38"/>
        <v>documentary</v>
      </c>
      <c r="S360" s="13">
        <f t="shared" si="39"/>
        <v>42507.651863425919</v>
      </c>
      <c r="T360" s="13">
        <f t="shared" si="40"/>
        <v>42536.625</v>
      </c>
      <c r="U360" s="14">
        <f t="shared" si="41"/>
        <v>2016</v>
      </c>
      <c r="V360" s="15"/>
    </row>
    <row r="361" spans="1:22" ht="47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8">
        <f t="shared" si="36"/>
        <v>84.023178807947019</v>
      </c>
      <c r="Q361" s="9" t="str">
        <f t="shared" si="37"/>
        <v>film &amp; video</v>
      </c>
      <c r="R361" t="str">
        <f t="shared" si="38"/>
        <v>documentary</v>
      </c>
      <c r="S361" s="13">
        <f t="shared" si="39"/>
        <v>41934.86215277778</v>
      </c>
      <c r="T361" s="13">
        <f t="shared" si="40"/>
        <v>41957.216666666667</v>
      </c>
      <c r="U361" s="14">
        <f t="shared" si="41"/>
        <v>2014</v>
      </c>
      <c r="V361" s="15"/>
    </row>
    <row r="362" spans="1:22" ht="47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8">
        <f t="shared" si="36"/>
        <v>139.82758620689654</v>
      </c>
      <c r="Q362" s="9" t="str">
        <f t="shared" si="37"/>
        <v>film &amp; video</v>
      </c>
      <c r="R362" t="str">
        <f t="shared" si="38"/>
        <v>documentary</v>
      </c>
      <c r="S362" s="13">
        <f t="shared" si="39"/>
        <v>42163.689583333333</v>
      </c>
      <c r="T362" s="13">
        <f t="shared" si="40"/>
        <v>42208.132638888885</v>
      </c>
      <c r="U362" s="14">
        <f t="shared" si="41"/>
        <v>2015</v>
      </c>
      <c r="V362" s="15"/>
    </row>
    <row r="363" spans="1:22" ht="47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8">
        <f t="shared" si="36"/>
        <v>109.82189265536722</v>
      </c>
      <c r="Q363" s="9" t="str">
        <f t="shared" si="37"/>
        <v>film &amp; video</v>
      </c>
      <c r="R363" t="str">
        <f t="shared" si="38"/>
        <v>documentary</v>
      </c>
      <c r="S363" s="13">
        <f t="shared" si="39"/>
        <v>41935.792893518512</v>
      </c>
      <c r="T363" s="13">
        <f t="shared" si="40"/>
        <v>41966.042893518519</v>
      </c>
      <c r="U363" s="14">
        <f t="shared" si="41"/>
        <v>2014</v>
      </c>
      <c r="V363" s="15"/>
    </row>
    <row r="364" spans="1:22" ht="47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8">
        <f t="shared" si="36"/>
        <v>139.53488372093022</v>
      </c>
      <c r="Q364" s="9" t="str">
        <f t="shared" si="37"/>
        <v>film &amp; video</v>
      </c>
      <c r="R364" t="str">
        <f t="shared" si="38"/>
        <v>documentary</v>
      </c>
      <c r="S364" s="13">
        <f t="shared" si="39"/>
        <v>41837.002210648148</v>
      </c>
      <c r="T364" s="13">
        <f t="shared" si="40"/>
        <v>41859</v>
      </c>
      <c r="U364" s="14">
        <f t="shared" si="41"/>
        <v>2014</v>
      </c>
      <c r="V364" s="15"/>
    </row>
    <row r="365" spans="1:22" ht="47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8">
        <f t="shared" si="36"/>
        <v>347.84615384615387</v>
      </c>
      <c r="Q365" s="9" t="str">
        <f t="shared" si="37"/>
        <v>film &amp; video</v>
      </c>
      <c r="R365" t="str">
        <f t="shared" si="38"/>
        <v>documentary</v>
      </c>
      <c r="S365" s="13">
        <f t="shared" si="39"/>
        <v>40255.53629629629</v>
      </c>
      <c r="T365" s="13">
        <f t="shared" si="40"/>
        <v>40300.806944444441</v>
      </c>
      <c r="U365" s="14">
        <f t="shared" si="41"/>
        <v>2010</v>
      </c>
      <c r="V365" s="15"/>
    </row>
    <row r="366" spans="1:22" ht="47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8">
        <f t="shared" si="36"/>
        <v>68.24159292035398</v>
      </c>
      <c r="Q366" s="9" t="str">
        <f t="shared" si="37"/>
        <v>film &amp; video</v>
      </c>
      <c r="R366" t="str">
        <f t="shared" si="38"/>
        <v>documentary</v>
      </c>
      <c r="S366" s="13">
        <f t="shared" si="39"/>
        <v>41780.651296296295</v>
      </c>
      <c r="T366" s="13">
        <f t="shared" si="40"/>
        <v>41811.165972222225</v>
      </c>
      <c r="U366" s="14">
        <f t="shared" si="41"/>
        <v>2014</v>
      </c>
      <c r="V366" s="15"/>
    </row>
    <row r="367" spans="1:22" ht="47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8">
        <f t="shared" si="36"/>
        <v>239.93846153846152</v>
      </c>
      <c r="Q367" s="9" t="str">
        <f t="shared" si="37"/>
        <v>film &amp; video</v>
      </c>
      <c r="R367" t="str">
        <f t="shared" si="38"/>
        <v>documentary</v>
      </c>
      <c r="S367" s="13">
        <f t="shared" si="39"/>
        <v>41668.398136574069</v>
      </c>
      <c r="T367" s="13">
        <f t="shared" si="40"/>
        <v>41698.606469907405</v>
      </c>
      <c r="U367" s="14">
        <f t="shared" si="41"/>
        <v>2014</v>
      </c>
      <c r="V367" s="15"/>
    </row>
    <row r="368" spans="1:22" ht="47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8">
        <f t="shared" si="36"/>
        <v>287.31343283582089</v>
      </c>
      <c r="Q368" s="9" t="str">
        <f t="shared" si="37"/>
        <v>film &amp; video</v>
      </c>
      <c r="R368" t="str">
        <f t="shared" si="38"/>
        <v>documentary</v>
      </c>
      <c r="S368" s="13">
        <f t="shared" si="39"/>
        <v>41019.584699074076</v>
      </c>
      <c r="T368" s="13">
        <f t="shared" si="40"/>
        <v>41049.793032407404</v>
      </c>
      <c r="U368" s="14">
        <f t="shared" si="41"/>
        <v>2012</v>
      </c>
      <c r="V368" s="15"/>
    </row>
    <row r="369" spans="1:22" ht="47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8">
        <f t="shared" si="36"/>
        <v>86.84882352941176</v>
      </c>
      <c r="Q369" s="9" t="str">
        <f t="shared" si="37"/>
        <v>film &amp; video</v>
      </c>
      <c r="R369" t="str">
        <f t="shared" si="38"/>
        <v>documentary</v>
      </c>
      <c r="S369" s="13">
        <f t="shared" si="39"/>
        <v>41355.368958333333</v>
      </c>
      <c r="T369" s="13">
        <f t="shared" si="40"/>
        <v>41395.207638888889</v>
      </c>
      <c r="U369" s="14">
        <f t="shared" si="41"/>
        <v>2013</v>
      </c>
      <c r="V369" s="15"/>
    </row>
    <row r="370" spans="1:22" ht="47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8">
        <f t="shared" si="36"/>
        <v>81.84905660377359</v>
      </c>
      <c r="Q370" s="9" t="str">
        <f t="shared" si="37"/>
        <v>film &amp; video</v>
      </c>
      <c r="R370" t="str">
        <f t="shared" si="38"/>
        <v>documentary</v>
      </c>
      <c r="S370" s="13">
        <f t="shared" si="39"/>
        <v>42043.397245370368</v>
      </c>
      <c r="T370" s="13">
        <f t="shared" si="40"/>
        <v>42078.563912037032</v>
      </c>
      <c r="U370" s="14">
        <f t="shared" si="41"/>
        <v>2015</v>
      </c>
      <c r="V370" s="15"/>
    </row>
    <row r="371" spans="1:22" ht="47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8">
        <f t="shared" si="36"/>
        <v>42.874970059880241</v>
      </c>
      <c r="Q371" s="9" t="str">
        <f t="shared" si="37"/>
        <v>film &amp; video</v>
      </c>
      <c r="R371" t="str">
        <f t="shared" si="38"/>
        <v>documentary</v>
      </c>
      <c r="S371" s="13">
        <f t="shared" si="39"/>
        <v>40893.3433912037</v>
      </c>
      <c r="T371" s="13">
        <f t="shared" si="40"/>
        <v>40923.551724537036</v>
      </c>
      <c r="U371" s="14">
        <f t="shared" si="41"/>
        <v>2011</v>
      </c>
      <c r="V371" s="15"/>
    </row>
    <row r="372" spans="1:22" ht="47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8">
        <f t="shared" si="36"/>
        <v>709.41860465116281</v>
      </c>
      <c r="Q372" s="9" t="str">
        <f t="shared" si="37"/>
        <v>film &amp; video</v>
      </c>
      <c r="R372" t="str">
        <f t="shared" si="38"/>
        <v>documentary</v>
      </c>
      <c r="S372" s="13">
        <f t="shared" si="39"/>
        <v>42711.586805555555</v>
      </c>
      <c r="T372" s="13">
        <f t="shared" si="40"/>
        <v>42741.795138888891</v>
      </c>
      <c r="U372" s="14">
        <f t="shared" si="41"/>
        <v>2016</v>
      </c>
      <c r="V372" s="15"/>
    </row>
    <row r="373" spans="1:22" ht="47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8">
        <f t="shared" si="36"/>
        <v>161.25517890772127</v>
      </c>
      <c r="Q373" s="9" t="str">
        <f t="shared" si="37"/>
        <v>film &amp; video</v>
      </c>
      <c r="R373" t="str">
        <f t="shared" si="38"/>
        <v>documentary</v>
      </c>
      <c r="S373" s="13">
        <f t="shared" si="39"/>
        <v>41261.559479166666</v>
      </c>
      <c r="T373" s="13">
        <f t="shared" si="40"/>
        <v>41306.767812500002</v>
      </c>
      <c r="U373" s="14">
        <f t="shared" si="41"/>
        <v>2012</v>
      </c>
      <c r="V373" s="15"/>
    </row>
    <row r="374" spans="1:22" ht="3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8">
        <f t="shared" si="36"/>
        <v>41.777777777777779</v>
      </c>
      <c r="Q374" s="9" t="str">
        <f t="shared" si="37"/>
        <v>film &amp; video</v>
      </c>
      <c r="R374" t="str">
        <f t="shared" si="38"/>
        <v>documentary</v>
      </c>
      <c r="S374" s="13">
        <f t="shared" si="39"/>
        <v>42425.368564814817</v>
      </c>
      <c r="T374" s="13">
        <f t="shared" si="40"/>
        <v>42465.666666666672</v>
      </c>
      <c r="U374" s="14">
        <f t="shared" si="41"/>
        <v>2016</v>
      </c>
      <c r="V374" s="15"/>
    </row>
    <row r="375" spans="1:22" ht="47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8">
        <f t="shared" si="36"/>
        <v>89.887640449438209</v>
      </c>
      <c r="Q375" s="9" t="str">
        <f t="shared" si="37"/>
        <v>film &amp; video</v>
      </c>
      <c r="R375" t="str">
        <f t="shared" si="38"/>
        <v>documentary</v>
      </c>
      <c r="S375" s="13">
        <f t="shared" si="39"/>
        <v>41078.703680555554</v>
      </c>
      <c r="T375" s="13">
        <f t="shared" si="40"/>
        <v>41108.91201388889</v>
      </c>
      <c r="U375" s="14">
        <f t="shared" si="41"/>
        <v>2012</v>
      </c>
      <c r="V375" s="15"/>
    </row>
    <row r="376" spans="1:22" ht="47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8">
        <f t="shared" si="36"/>
        <v>45.051724137931032</v>
      </c>
      <c r="Q376" s="9" t="str">
        <f t="shared" si="37"/>
        <v>film &amp; video</v>
      </c>
      <c r="R376" t="str">
        <f t="shared" si="38"/>
        <v>documentary</v>
      </c>
      <c r="S376" s="13">
        <f t="shared" si="39"/>
        <v>40757.680914351848</v>
      </c>
      <c r="T376" s="13">
        <f t="shared" si="40"/>
        <v>40802.889247685183</v>
      </c>
      <c r="U376" s="14">
        <f t="shared" si="41"/>
        <v>2011</v>
      </c>
      <c r="V376" s="15"/>
    </row>
    <row r="377" spans="1:22" ht="47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8">
        <f t="shared" si="36"/>
        <v>42.857142857142854</v>
      </c>
      <c r="Q377" s="9" t="str">
        <f t="shared" si="37"/>
        <v>film &amp; video</v>
      </c>
      <c r="R377" t="str">
        <f t="shared" si="38"/>
        <v>documentary</v>
      </c>
      <c r="S377" s="13">
        <f t="shared" si="39"/>
        <v>41657.77674768518</v>
      </c>
      <c r="T377" s="13">
        <f t="shared" si="40"/>
        <v>41699.720833333333</v>
      </c>
      <c r="U377" s="14">
        <f t="shared" si="41"/>
        <v>2014</v>
      </c>
      <c r="V377" s="15"/>
    </row>
    <row r="378" spans="1:22" ht="47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8">
        <f t="shared" si="36"/>
        <v>54.083333333333336</v>
      </c>
      <c r="Q378" s="9" t="str">
        <f t="shared" si="37"/>
        <v>film &amp; video</v>
      </c>
      <c r="R378" t="str">
        <f t="shared" si="38"/>
        <v>documentary</v>
      </c>
      <c r="S378" s="13">
        <f t="shared" si="39"/>
        <v>42576.244398148141</v>
      </c>
      <c r="T378" s="13">
        <f t="shared" si="40"/>
        <v>42607.452731481477</v>
      </c>
      <c r="U378" s="14">
        <f t="shared" si="41"/>
        <v>2016</v>
      </c>
      <c r="V378" s="15"/>
    </row>
    <row r="379" spans="1:22" ht="47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8">
        <f t="shared" si="36"/>
        <v>103.21804511278195</v>
      </c>
      <c r="Q379" s="9" t="str">
        <f t="shared" si="37"/>
        <v>film &amp; video</v>
      </c>
      <c r="R379" t="str">
        <f t="shared" si="38"/>
        <v>documentary</v>
      </c>
      <c r="S379" s="13">
        <f t="shared" si="39"/>
        <v>42292.042453703696</v>
      </c>
      <c r="T379" s="13">
        <f t="shared" si="40"/>
        <v>42322.292361111111</v>
      </c>
      <c r="U379" s="14">
        <f t="shared" si="41"/>
        <v>2015</v>
      </c>
      <c r="V379" s="15"/>
    </row>
    <row r="380" spans="1:22" ht="47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8">
        <f t="shared" si="36"/>
        <v>40.397590361445786</v>
      </c>
      <c r="Q380" s="9" t="str">
        <f t="shared" si="37"/>
        <v>film &amp; video</v>
      </c>
      <c r="R380" t="str">
        <f t="shared" si="38"/>
        <v>documentary</v>
      </c>
      <c r="S380" s="13">
        <f t="shared" si="39"/>
        <v>42370.363518518519</v>
      </c>
      <c r="T380" s="13">
        <f t="shared" si="40"/>
        <v>42394.994444444441</v>
      </c>
      <c r="U380" s="14">
        <f t="shared" si="41"/>
        <v>2016</v>
      </c>
      <c r="V380" s="15"/>
    </row>
    <row r="381" spans="1:22" ht="47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8">
        <f t="shared" si="36"/>
        <v>116.85906040268456</v>
      </c>
      <c r="Q381" s="9" t="str">
        <f t="shared" si="37"/>
        <v>film &amp; video</v>
      </c>
      <c r="R381" t="str">
        <f t="shared" si="38"/>
        <v>documentary</v>
      </c>
      <c r="S381" s="13">
        <f t="shared" si="39"/>
        <v>40987.479999999996</v>
      </c>
      <c r="T381" s="13">
        <f t="shared" si="40"/>
        <v>41032.688333333332</v>
      </c>
      <c r="U381" s="14">
        <f t="shared" si="41"/>
        <v>2012</v>
      </c>
      <c r="V381" s="15"/>
    </row>
    <row r="382" spans="1:22" ht="47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8">
        <f t="shared" si="36"/>
        <v>115.51020408163265</v>
      </c>
      <c r="Q382" s="9" t="str">
        <f t="shared" si="37"/>
        <v>film &amp; video</v>
      </c>
      <c r="R382" t="str">
        <f t="shared" si="38"/>
        <v>documentary</v>
      </c>
      <c r="S382" s="13">
        <f t="shared" si="39"/>
        <v>42367.511481481481</v>
      </c>
      <c r="T382" s="13">
        <f t="shared" si="40"/>
        <v>42392.719814814816</v>
      </c>
      <c r="U382" s="14">
        <f t="shared" si="41"/>
        <v>2015</v>
      </c>
      <c r="V382" s="15"/>
    </row>
    <row r="383" spans="1:22" ht="47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8">
        <f t="shared" si="36"/>
        <v>104.31274900398407</v>
      </c>
      <c r="Q383" s="9" t="str">
        <f t="shared" si="37"/>
        <v>film &amp; video</v>
      </c>
      <c r="R383" t="str">
        <f t="shared" si="38"/>
        <v>documentary</v>
      </c>
      <c r="S383" s="13">
        <f t="shared" si="39"/>
        <v>41085.48978009259</v>
      </c>
      <c r="T383" s="13">
        <f t="shared" si="40"/>
        <v>41120.208333333336</v>
      </c>
      <c r="U383" s="14">
        <f t="shared" si="41"/>
        <v>2012</v>
      </c>
      <c r="V383" s="15"/>
    </row>
    <row r="384" spans="1:22" ht="47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8">
        <f t="shared" si="36"/>
        <v>69.772727272727266</v>
      </c>
      <c r="Q384" s="9" t="str">
        <f t="shared" si="37"/>
        <v>film &amp; video</v>
      </c>
      <c r="R384" t="str">
        <f t="shared" si="38"/>
        <v>documentary</v>
      </c>
      <c r="S384" s="13">
        <f t="shared" si="39"/>
        <v>41144.501157407409</v>
      </c>
      <c r="T384" s="13">
        <f t="shared" si="40"/>
        <v>41158.709490740745</v>
      </c>
      <c r="U384" s="14">
        <f t="shared" si="41"/>
        <v>2012</v>
      </c>
      <c r="V384" s="15"/>
    </row>
    <row r="385" spans="1:22" ht="47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8">
        <f t="shared" si="36"/>
        <v>43.020833333333336</v>
      </c>
      <c r="Q385" s="9" t="str">
        <f t="shared" si="37"/>
        <v>film &amp; video</v>
      </c>
      <c r="R385" t="str">
        <f t="shared" si="38"/>
        <v>documentary</v>
      </c>
      <c r="S385" s="13">
        <f t="shared" si="39"/>
        <v>41754.90924768518</v>
      </c>
      <c r="T385" s="13">
        <f t="shared" si="40"/>
        <v>41778.117581018516</v>
      </c>
      <c r="U385" s="14">
        <f t="shared" si="41"/>
        <v>2014</v>
      </c>
      <c r="V385" s="15"/>
    </row>
    <row r="386" spans="1:22" ht="47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8">
        <f t="shared" si="36"/>
        <v>58.540469973890339</v>
      </c>
      <c r="Q386" s="9" t="str">
        <f t="shared" si="37"/>
        <v>film &amp; video</v>
      </c>
      <c r="R386" t="str">
        <f t="shared" si="38"/>
        <v>documentary</v>
      </c>
      <c r="S386" s="13">
        <f t="shared" si="39"/>
        <v>41980.573460648149</v>
      </c>
      <c r="T386" s="13">
        <f t="shared" si="40"/>
        <v>42010.781793981485</v>
      </c>
      <c r="U386" s="14">
        <f t="shared" si="41"/>
        <v>2014</v>
      </c>
      <c r="V386" s="15"/>
    </row>
    <row r="387" spans="1:22" ht="47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 s="8">
        <f t="shared" ref="P387:P450" si="43">E387/L387</f>
        <v>111.79535864978902</v>
      </c>
      <c r="Q387" s="9" t="str">
        <f t="shared" ref="Q387:Q450" si="44">LEFT(N387, SEARCH("/", N387, 1)-1)</f>
        <v>film &amp; video</v>
      </c>
      <c r="R387" t="str">
        <f t="shared" ref="R387:R450" si="45">RIGHT(N387,LEN(N387) -SEARCH("/", N387, 1))</f>
        <v>documentary</v>
      </c>
      <c r="S387" s="13">
        <f t="shared" ref="S387:S450" si="46">(J387/86400)+25569+(-5/24)</f>
        <v>41934.376168981478</v>
      </c>
      <c r="T387" s="13">
        <f t="shared" ref="T387:T450" si="47">(((I387/60)/60)/24)+DATE(1970,1,1)</f>
        <v>41964.626168981486</v>
      </c>
      <c r="U387" s="14">
        <f t="shared" ref="U387:U450" si="48">YEAR(S387)</f>
        <v>2014</v>
      </c>
      <c r="V387" s="15"/>
    </row>
    <row r="388" spans="1:22" ht="47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 s="8">
        <f t="shared" si="43"/>
        <v>46.230769230769234</v>
      </c>
      <c r="Q388" s="9" t="str">
        <f t="shared" si="44"/>
        <v>film &amp; video</v>
      </c>
      <c r="R388" t="str">
        <f t="shared" si="45"/>
        <v>documentary</v>
      </c>
      <c r="S388" s="13">
        <f t="shared" si="46"/>
        <v>42211.742951388886</v>
      </c>
      <c r="T388" s="13">
        <f t="shared" si="47"/>
        <v>42226.951284722221</v>
      </c>
      <c r="U388" s="14">
        <f t="shared" si="48"/>
        <v>2015</v>
      </c>
      <c r="V388" s="15"/>
    </row>
    <row r="389" spans="1:22" ht="47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8">
        <f t="shared" si="43"/>
        <v>144.69039145907473</v>
      </c>
      <c r="Q389" s="9" t="str">
        <f t="shared" si="44"/>
        <v>film &amp; video</v>
      </c>
      <c r="R389" t="str">
        <f t="shared" si="45"/>
        <v>documentary</v>
      </c>
      <c r="S389" s="13">
        <f t="shared" si="46"/>
        <v>42200.468263888884</v>
      </c>
      <c r="T389" s="13">
        <f t="shared" si="47"/>
        <v>42231.25</v>
      </c>
      <c r="U389" s="14">
        <f t="shared" si="48"/>
        <v>2015</v>
      </c>
      <c r="V389" s="15"/>
    </row>
    <row r="390" spans="1:22" ht="47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8">
        <f t="shared" si="43"/>
        <v>88.845070422535215</v>
      </c>
      <c r="Q390" s="9" t="str">
        <f t="shared" si="44"/>
        <v>film &amp; video</v>
      </c>
      <c r="R390" t="str">
        <f t="shared" si="45"/>
        <v>documentary</v>
      </c>
      <c r="S390" s="13">
        <f t="shared" si="46"/>
        <v>42548.86782407407</v>
      </c>
      <c r="T390" s="13">
        <f t="shared" si="47"/>
        <v>42579.076157407413</v>
      </c>
      <c r="U390" s="14">
        <f t="shared" si="48"/>
        <v>2016</v>
      </c>
      <c r="V390" s="15"/>
    </row>
    <row r="391" spans="1:22" ht="47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8">
        <f t="shared" si="43"/>
        <v>81.75107284768211</v>
      </c>
      <c r="Q391" s="9" t="str">
        <f t="shared" si="44"/>
        <v>film &amp; video</v>
      </c>
      <c r="R391" t="str">
        <f t="shared" si="45"/>
        <v>documentary</v>
      </c>
      <c r="S391" s="13">
        <f t="shared" si="46"/>
        <v>41673.854745370372</v>
      </c>
      <c r="T391" s="13">
        <f t="shared" si="47"/>
        <v>41705.957638888889</v>
      </c>
      <c r="U391" s="14">
        <f t="shared" si="48"/>
        <v>2014</v>
      </c>
      <c r="V391" s="15"/>
    </row>
    <row r="392" spans="1:22" ht="47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8">
        <f t="shared" si="43"/>
        <v>71.428571428571431</v>
      </c>
      <c r="Q392" s="9" t="str">
        <f t="shared" si="44"/>
        <v>film &amp; video</v>
      </c>
      <c r="R392" t="str">
        <f t="shared" si="45"/>
        <v>documentary</v>
      </c>
      <c r="S392" s="13">
        <f t="shared" si="46"/>
        <v>42111.828379629624</v>
      </c>
      <c r="T392" s="13">
        <f t="shared" si="47"/>
        <v>42132.036712962959</v>
      </c>
      <c r="U392" s="14">
        <f t="shared" si="48"/>
        <v>2015</v>
      </c>
      <c r="V392" s="15"/>
    </row>
    <row r="393" spans="1:22" ht="47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8">
        <f t="shared" si="43"/>
        <v>104.25906735751295</v>
      </c>
      <c r="Q393" s="9" t="str">
        <f t="shared" si="44"/>
        <v>film &amp; video</v>
      </c>
      <c r="R393" t="str">
        <f t="shared" si="45"/>
        <v>documentary</v>
      </c>
      <c r="S393" s="13">
        <f t="shared" si="46"/>
        <v>40864.833923611106</v>
      </c>
      <c r="T393" s="13">
        <f t="shared" si="47"/>
        <v>40895.040972222225</v>
      </c>
      <c r="U393" s="14">
        <f t="shared" si="48"/>
        <v>2011</v>
      </c>
      <c r="V393" s="15"/>
    </row>
    <row r="394" spans="1:22" ht="47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8">
        <f t="shared" si="43"/>
        <v>90.616504854368927</v>
      </c>
      <c r="Q394" s="9" t="str">
        <f t="shared" si="44"/>
        <v>film &amp; video</v>
      </c>
      <c r="R394" t="str">
        <f t="shared" si="45"/>
        <v>documentary</v>
      </c>
      <c r="S394" s="13">
        <f t="shared" si="46"/>
        <v>40763.508923611109</v>
      </c>
      <c r="T394" s="13">
        <f t="shared" si="47"/>
        <v>40794.125</v>
      </c>
      <c r="U394" s="14">
        <f t="shared" si="48"/>
        <v>2011</v>
      </c>
      <c r="V394" s="15"/>
    </row>
    <row r="395" spans="1:22" ht="3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8">
        <f t="shared" si="43"/>
        <v>157.33048433048432</v>
      </c>
      <c r="Q395" s="9" t="str">
        <f t="shared" si="44"/>
        <v>film &amp; video</v>
      </c>
      <c r="R395" t="str">
        <f t="shared" si="45"/>
        <v>documentary</v>
      </c>
      <c r="S395" s="13">
        <f t="shared" si="46"/>
        <v>41526.500601851847</v>
      </c>
      <c r="T395" s="13">
        <f t="shared" si="47"/>
        <v>41557.708935185183</v>
      </c>
      <c r="U395" s="14">
        <f t="shared" si="48"/>
        <v>2013</v>
      </c>
      <c r="V395" s="15"/>
    </row>
    <row r="396" spans="1:22" ht="47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8">
        <f t="shared" si="43"/>
        <v>105.18</v>
      </c>
      <c r="Q396" s="9" t="str">
        <f t="shared" si="44"/>
        <v>film &amp; video</v>
      </c>
      <c r="R396" t="str">
        <f t="shared" si="45"/>
        <v>documentary</v>
      </c>
      <c r="S396" s="13">
        <f t="shared" si="46"/>
        <v>42417.60974537037</v>
      </c>
      <c r="T396" s="13">
        <f t="shared" si="47"/>
        <v>42477.776412037041</v>
      </c>
      <c r="U396" s="14">
        <f t="shared" si="48"/>
        <v>2016</v>
      </c>
      <c r="V396" s="15"/>
    </row>
    <row r="397" spans="1:22" ht="47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8">
        <f t="shared" si="43"/>
        <v>58.719836956521746</v>
      </c>
      <c r="Q397" s="9" t="str">
        <f t="shared" si="44"/>
        <v>film &amp; video</v>
      </c>
      <c r="R397" t="str">
        <f t="shared" si="45"/>
        <v>documentary</v>
      </c>
      <c r="S397" s="13">
        <f t="shared" si="46"/>
        <v>40990.700925925921</v>
      </c>
      <c r="T397" s="13">
        <f t="shared" si="47"/>
        <v>41026.897222222222</v>
      </c>
      <c r="U397" s="14">
        <f t="shared" si="48"/>
        <v>2012</v>
      </c>
      <c r="V397" s="15"/>
    </row>
    <row r="398" spans="1:22" ht="47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8">
        <f t="shared" si="43"/>
        <v>81.632653061224488</v>
      </c>
      <c r="Q398" s="9" t="str">
        <f t="shared" si="44"/>
        <v>film &amp; video</v>
      </c>
      <c r="R398" t="str">
        <f t="shared" si="45"/>
        <v>documentary</v>
      </c>
      <c r="S398" s="13">
        <f t="shared" si="46"/>
        <v>41082.356550925928</v>
      </c>
      <c r="T398" s="13">
        <f t="shared" si="47"/>
        <v>41097.564884259256</v>
      </c>
      <c r="U398" s="14">
        <f t="shared" si="48"/>
        <v>2012</v>
      </c>
      <c r="V398" s="15"/>
    </row>
    <row r="399" spans="1:22" ht="6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8">
        <f t="shared" si="43"/>
        <v>56.460043668122275</v>
      </c>
      <c r="Q399" s="9" t="str">
        <f t="shared" si="44"/>
        <v>film &amp; video</v>
      </c>
      <c r="R399" t="str">
        <f t="shared" si="45"/>
        <v>documentary</v>
      </c>
      <c r="S399" s="13">
        <f t="shared" si="46"/>
        <v>40379.568101851852</v>
      </c>
      <c r="T399" s="13">
        <f t="shared" si="47"/>
        <v>40422.155555555553</v>
      </c>
      <c r="U399" s="14">
        <f t="shared" si="48"/>
        <v>2010</v>
      </c>
      <c r="V399" s="15"/>
    </row>
    <row r="400" spans="1:22" ht="47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8">
        <f t="shared" si="43"/>
        <v>140.1044776119403</v>
      </c>
      <c r="Q400" s="9" t="str">
        <f t="shared" si="44"/>
        <v>film &amp; video</v>
      </c>
      <c r="R400" t="str">
        <f t="shared" si="45"/>
        <v>documentary</v>
      </c>
      <c r="S400" s="13">
        <f t="shared" si="46"/>
        <v>42078.584791666661</v>
      </c>
      <c r="T400" s="13">
        <f t="shared" si="47"/>
        <v>42123.793124999997</v>
      </c>
      <c r="U400" s="14">
        <f t="shared" si="48"/>
        <v>2015</v>
      </c>
      <c r="V400" s="15"/>
    </row>
    <row r="401" spans="1:22" ht="47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8">
        <f t="shared" si="43"/>
        <v>224.85263157894738</v>
      </c>
      <c r="Q401" s="9" t="str">
        <f t="shared" si="44"/>
        <v>film &amp; video</v>
      </c>
      <c r="R401" t="str">
        <f t="shared" si="45"/>
        <v>documentary</v>
      </c>
      <c r="S401" s="13">
        <f t="shared" si="46"/>
        <v>42687.667442129627</v>
      </c>
      <c r="T401" s="13">
        <f t="shared" si="47"/>
        <v>42718.5</v>
      </c>
      <c r="U401" s="14">
        <f t="shared" si="48"/>
        <v>2016</v>
      </c>
      <c r="V401" s="15"/>
    </row>
    <row r="402" spans="1:22" ht="47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8">
        <f t="shared" si="43"/>
        <v>181.13306451612902</v>
      </c>
      <c r="Q402" s="9" t="str">
        <f t="shared" si="44"/>
        <v>film &amp; video</v>
      </c>
      <c r="R402" t="str">
        <f t="shared" si="45"/>
        <v>documentary</v>
      </c>
      <c r="S402" s="13">
        <f t="shared" si="46"/>
        <v>41745.427627314813</v>
      </c>
      <c r="T402" s="13">
        <f t="shared" si="47"/>
        <v>41776.145833333336</v>
      </c>
      <c r="U402" s="14">
        <f t="shared" si="48"/>
        <v>2014</v>
      </c>
      <c r="V402" s="15"/>
    </row>
    <row r="403" spans="1:22" ht="47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8">
        <f t="shared" si="43"/>
        <v>711.04109589041093</v>
      </c>
      <c r="Q403" s="9" t="str">
        <f t="shared" si="44"/>
        <v>film &amp; video</v>
      </c>
      <c r="R403" t="str">
        <f t="shared" si="45"/>
        <v>documentary</v>
      </c>
      <c r="S403" s="13">
        <f t="shared" si="46"/>
        <v>40732.633912037032</v>
      </c>
      <c r="T403" s="13">
        <f t="shared" si="47"/>
        <v>40762.842245370368</v>
      </c>
      <c r="U403" s="14">
        <f t="shared" si="48"/>
        <v>2011</v>
      </c>
      <c r="V403" s="15"/>
    </row>
    <row r="404" spans="1:22" ht="47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8">
        <f t="shared" si="43"/>
        <v>65.883720930232556</v>
      </c>
      <c r="Q404" s="9" t="str">
        <f t="shared" si="44"/>
        <v>film &amp; video</v>
      </c>
      <c r="R404" t="str">
        <f t="shared" si="45"/>
        <v>documentary</v>
      </c>
      <c r="S404" s="13">
        <f t="shared" si="46"/>
        <v>42292.331215277773</v>
      </c>
      <c r="T404" s="13">
        <f t="shared" si="47"/>
        <v>42313.58121527778</v>
      </c>
      <c r="U404" s="14">
        <f t="shared" si="48"/>
        <v>2015</v>
      </c>
      <c r="V404" s="15"/>
    </row>
    <row r="405" spans="1:22" ht="47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8">
        <f t="shared" si="43"/>
        <v>75.185714285714283</v>
      </c>
      <c r="Q405" s="9" t="str">
        <f t="shared" si="44"/>
        <v>film &amp; video</v>
      </c>
      <c r="R405" t="str">
        <f t="shared" si="45"/>
        <v>documentary</v>
      </c>
      <c r="S405" s="13">
        <f t="shared" si="46"/>
        <v>40718.102326388886</v>
      </c>
      <c r="T405" s="13">
        <f t="shared" si="47"/>
        <v>40765.297222222223</v>
      </c>
      <c r="U405" s="14">
        <f t="shared" si="48"/>
        <v>2011</v>
      </c>
      <c r="V405" s="15"/>
    </row>
    <row r="406" spans="1:22" ht="47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8">
        <f t="shared" si="43"/>
        <v>133.14391143911439</v>
      </c>
      <c r="Q406" s="9" t="str">
        <f t="shared" si="44"/>
        <v>film &amp; video</v>
      </c>
      <c r="R406" t="str">
        <f t="shared" si="45"/>
        <v>documentary</v>
      </c>
      <c r="S406" s="13">
        <f t="shared" si="46"/>
        <v>41646.419699074067</v>
      </c>
      <c r="T406" s="13">
        <f t="shared" si="47"/>
        <v>41675.961111111108</v>
      </c>
      <c r="U406" s="14">
        <f t="shared" si="48"/>
        <v>2014</v>
      </c>
      <c r="V406" s="15"/>
    </row>
    <row r="407" spans="1:22" ht="3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8">
        <f t="shared" si="43"/>
        <v>55.2</v>
      </c>
      <c r="Q407" s="9" t="str">
        <f t="shared" si="44"/>
        <v>film &amp; video</v>
      </c>
      <c r="R407" t="str">
        <f t="shared" si="45"/>
        <v>documentary</v>
      </c>
      <c r="S407" s="13">
        <f t="shared" si="46"/>
        <v>41673.876608796294</v>
      </c>
      <c r="T407" s="13">
        <f t="shared" si="47"/>
        <v>41704.08494212963</v>
      </c>
      <c r="U407" s="14">
        <f t="shared" si="48"/>
        <v>2014</v>
      </c>
      <c r="V407" s="15"/>
    </row>
    <row r="408" spans="1:22" ht="47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8">
        <f t="shared" si="43"/>
        <v>86.163714285714292</v>
      </c>
      <c r="Q408" s="9" t="str">
        <f t="shared" si="44"/>
        <v>film &amp; video</v>
      </c>
      <c r="R408" t="str">
        <f t="shared" si="45"/>
        <v>documentary</v>
      </c>
      <c r="S408" s="13">
        <f t="shared" si="46"/>
        <v>40637.95413194444</v>
      </c>
      <c r="T408" s="13">
        <f t="shared" si="47"/>
        <v>40672.249305555553</v>
      </c>
      <c r="U408" s="14">
        <f t="shared" si="48"/>
        <v>2011</v>
      </c>
      <c r="V408" s="15"/>
    </row>
    <row r="409" spans="1:22" ht="47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8">
        <f t="shared" si="43"/>
        <v>92.318181818181813</v>
      </c>
      <c r="Q409" s="9" t="str">
        <f t="shared" si="44"/>
        <v>film &amp; video</v>
      </c>
      <c r="R409" t="str">
        <f t="shared" si="45"/>
        <v>documentary</v>
      </c>
      <c r="S409" s="13">
        <f t="shared" si="46"/>
        <v>40806.662615740737</v>
      </c>
      <c r="T409" s="13">
        <f t="shared" si="47"/>
        <v>40866.912615740745</v>
      </c>
      <c r="U409" s="14">
        <f t="shared" si="48"/>
        <v>2011</v>
      </c>
      <c r="V409" s="15"/>
    </row>
    <row r="410" spans="1:22" ht="47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8">
        <f t="shared" si="43"/>
        <v>160.16473684210527</v>
      </c>
      <c r="Q410" s="9" t="str">
        <f t="shared" si="44"/>
        <v>film &amp; video</v>
      </c>
      <c r="R410" t="str">
        <f t="shared" si="45"/>
        <v>documentary</v>
      </c>
      <c r="S410" s="13">
        <f t="shared" si="46"/>
        <v>41543.527662037035</v>
      </c>
      <c r="T410" s="13">
        <f t="shared" si="47"/>
        <v>41583.777662037035</v>
      </c>
      <c r="U410" s="14">
        <f t="shared" si="48"/>
        <v>2013</v>
      </c>
      <c r="V410" s="15"/>
    </row>
    <row r="411" spans="1:22" ht="47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8">
        <f t="shared" si="43"/>
        <v>45.6</v>
      </c>
      <c r="Q411" s="9" t="str">
        <f t="shared" si="44"/>
        <v>film &amp; video</v>
      </c>
      <c r="R411" t="str">
        <f t="shared" si="45"/>
        <v>documentary</v>
      </c>
      <c r="S411" s="13">
        <f t="shared" si="46"/>
        <v>42543.654444444437</v>
      </c>
      <c r="T411" s="13">
        <f t="shared" si="47"/>
        <v>42573.862777777773</v>
      </c>
      <c r="U411" s="14">
        <f t="shared" si="48"/>
        <v>2016</v>
      </c>
      <c r="V411" s="15"/>
    </row>
    <row r="412" spans="1:22" ht="47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8">
        <f t="shared" si="43"/>
        <v>183.28571428571428</v>
      </c>
      <c r="Q412" s="9" t="str">
        <f t="shared" si="44"/>
        <v>film &amp; video</v>
      </c>
      <c r="R412" t="str">
        <f t="shared" si="45"/>
        <v>documentary</v>
      </c>
      <c r="S412" s="13">
        <f t="shared" si="46"/>
        <v>42113.773113425923</v>
      </c>
      <c r="T412" s="13">
        <f t="shared" si="47"/>
        <v>42173.981446759266</v>
      </c>
      <c r="U412" s="14">
        <f t="shared" si="48"/>
        <v>2015</v>
      </c>
      <c r="V412" s="15"/>
    </row>
    <row r="413" spans="1:22" ht="47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8">
        <f t="shared" si="43"/>
        <v>125.78838174273859</v>
      </c>
      <c r="Q413" s="9" t="str">
        <f t="shared" si="44"/>
        <v>film &amp; video</v>
      </c>
      <c r="R413" t="str">
        <f t="shared" si="45"/>
        <v>documentary</v>
      </c>
      <c r="S413" s="13">
        <f t="shared" si="46"/>
        <v>41597.967638888884</v>
      </c>
      <c r="T413" s="13">
        <f t="shared" si="47"/>
        <v>41630.208333333336</v>
      </c>
      <c r="U413" s="14">
        <f t="shared" si="48"/>
        <v>2013</v>
      </c>
      <c r="V413" s="15"/>
    </row>
    <row r="414" spans="1:22" ht="47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8">
        <f t="shared" si="43"/>
        <v>57.654545454545456</v>
      </c>
      <c r="Q414" s="9" t="str">
        <f t="shared" si="44"/>
        <v>film &amp; video</v>
      </c>
      <c r="R414" t="str">
        <f t="shared" si="45"/>
        <v>documentary</v>
      </c>
      <c r="S414" s="13">
        <f t="shared" si="46"/>
        <v>41099.534467592588</v>
      </c>
      <c r="T414" s="13">
        <f t="shared" si="47"/>
        <v>41115.742800925924</v>
      </c>
      <c r="U414" s="14">
        <f t="shared" si="48"/>
        <v>2012</v>
      </c>
      <c r="V414" s="15"/>
    </row>
    <row r="415" spans="1:22" ht="47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8">
        <f t="shared" si="43"/>
        <v>78.660818713450297</v>
      </c>
      <c r="Q415" s="9" t="str">
        <f t="shared" si="44"/>
        <v>film &amp; video</v>
      </c>
      <c r="R415" t="str">
        <f t="shared" si="45"/>
        <v>documentary</v>
      </c>
      <c r="S415" s="13">
        <f t="shared" si="46"/>
        <v>41079.66910879629</v>
      </c>
      <c r="T415" s="13">
        <f t="shared" si="47"/>
        <v>41109.877442129626</v>
      </c>
      <c r="U415" s="14">
        <f t="shared" si="48"/>
        <v>2012</v>
      </c>
      <c r="V415" s="15"/>
    </row>
    <row r="416" spans="1:22" ht="47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8">
        <f t="shared" si="43"/>
        <v>91.480769230769226</v>
      </c>
      <c r="Q416" s="9" t="str">
        <f t="shared" si="44"/>
        <v>film &amp; video</v>
      </c>
      <c r="R416" t="str">
        <f t="shared" si="45"/>
        <v>documentary</v>
      </c>
      <c r="S416" s="13">
        <f t="shared" si="46"/>
        <v>41528.85491898148</v>
      </c>
      <c r="T416" s="13">
        <f t="shared" si="47"/>
        <v>41559.063252314816</v>
      </c>
      <c r="U416" s="14">
        <f t="shared" si="48"/>
        <v>2013</v>
      </c>
      <c r="V416" s="15"/>
    </row>
    <row r="417" spans="1:22" ht="6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8">
        <f t="shared" si="43"/>
        <v>68.09809523809524</v>
      </c>
      <c r="Q417" s="9" t="str">
        <f t="shared" si="44"/>
        <v>film &amp; video</v>
      </c>
      <c r="R417" t="str">
        <f t="shared" si="45"/>
        <v>documentary</v>
      </c>
      <c r="S417" s="13">
        <f t="shared" si="46"/>
        <v>41904.643541666665</v>
      </c>
      <c r="T417" s="13">
        <f t="shared" si="47"/>
        <v>41929.5</v>
      </c>
      <c r="U417" s="14">
        <f t="shared" si="48"/>
        <v>2014</v>
      </c>
      <c r="V417" s="15"/>
    </row>
    <row r="418" spans="1:22" ht="3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8">
        <f t="shared" si="43"/>
        <v>48.086800000000004</v>
      </c>
      <c r="Q418" s="9" t="str">
        <f t="shared" si="44"/>
        <v>film &amp; video</v>
      </c>
      <c r="R418" t="str">
        <f t="shared" si="45"/>
        <v>documentary</v>
      </c>
      <c r="S418" s="13">
        <f t="shared" si="46"/>
        <v>41648.187858796293</v>
      </c>
      <c r="T418" s="13">
        <f t="shared" si="47"/>
        <v>41678.396192129629</v>
      </c>
      <c r="U418" s="14">
        <f t="shared" si="48"/>
        <v>2014</v>
      </c>
      <c r="V418" s="15"/>
    </row>
    <row r="419" spans="1:22" ht="47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8">
        <f t="shared" si="43"/>
        <v>202.42307692307693</v>
      </c>
      <c r="Q419" s="9" t="str">
        <f t="shared" si="44"/>
        <v>film &amp; video</v>
      </c>
      <c r="R419" t="str">
        <f t="shared" si="45"/>
        <v>documentary</v>
      </c>
      <c r="S419" s="13">
        <f t="shared" si="46"/>
        <v>41360.762268518512</v>
      </c>
      <c r="T419" s="13">
        <f t="shared" si="47"/>
        <v>41372.189583333333</v>
      </c>
      <c r="U419" s="14">
        <f t="shared" si="48"/>
        <v>2013</v>
      </c>
      <c r="V419" s="15"/>
    </row>
    <row r="420" spans="1:22" ht="47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8">
        <f t="shared" si="43"/>
        <v>216.75</v>
      </c>
      <c r="Q420" s="9" t="str">
        <f t="shared" si="44"/>
        <v>film &amp; video</v>
      </c>
      <c r="R420" t="str">
        <f t="shared" si="45"/>
        <v>documentary</v>
      </c>
      <c r="S420" s="13">
        <f t="shared" si="46"/>
        <v>42178.07403935185</v>
      </c>
      <c r="T420" s="13">
        <f t="shared" si="47"/>
        <v>42208.282372685186</v>
      </c>
      <c r="U420" s="14">
        <f t="shared" si="48"/>
        <v>2015</v>
      </c>
      <c r="V420" s="15"/>
    </row>
    <row r="421" spans="1:22" ht="47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8">
        <f t="shared" si="43"/>
        <v>110.06849315068493</v>
      </c>
      <c r="Q421" s="9" t="str">
        <f t="shared" si="44"/>
        <v>film &amp; video</v>
      </c>
      <c r="R421" t="str">
        <f t="shared" si="45"/>
        <v>documentary</v>
      </c>
      <c r="S421" s="13">
        <f t="shared" si="46"/>
        <v>41394.634108796294</v>
      </c>
      <c r="T421" s="13">
        <f t="shared" si="47"/>
        <v>41454.842442129629</v>
      </c>
      <c r="U421" s="14">
        <f t="shared" si="48"/>
        <v>2013</v>
      </c>
      <c r="V421" s="15"/>
    </row>
    <row r="422" spans="1:22" ht="47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8">
        <f t="shared" si="43"/>
        <v>4.833333333333333</v>
      </c>
      <c r="Q422" s="9" t="str">
        <f t="shared" si="44"/>
        <v>film &amp; video</v>
      </c>
      <c r="R422" t="str">
        <f t="shared" si="45"/>
        <v>animation</v>
      </c>
      <c r="S422" s="13">
        <f t="shared" si="46"/>
        <v>41682.028136574074</v>
      </c>
      <c r="T422" s="13">
        <f t="shared" si="47"/>
        <v>41712.194803240738</v>
      </c>
      <c r="U422" s="14">
        <f t="shared" si="48"/>
        <v>2014</v>
      </c>
      <c r="V422" s="15"/>
    </row>
    <row r="423" spans="1:22" ht="47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8">
        <f t="shared" si="43"/>
        <v>50.166666666666664</v>
      </c>
      <c r="Q423" s="9" t="str">
        <f t="shared" si="44"/>
        <v>film &amp; video</v>
      </c>
      <c r="R423" t="str">
        <f t="shared" si="45"/>
        <v>animation</v>
      </c>
      <c r="S423" s="13">
        <f t="shared" si="46"/>
        <v>42177.283055555548</v>
      </c>
      <c r="T423" s="13">
        <f t="shared" si="47"/>
        <v>42237.491388888884</v>
      </c>
      <c r="U423" s="14">
        <f t="shared" si="48"/>
        <v>2015</v>
      </c>
      <c r="V423" s="15"/>
    </row>
    <row r="424" spans="1:22" ht="47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8">
        <f t="shared" si="43"/>
        <v>35.833333333333336</v>
      </c>
      <c r="Q424" s="9" t="str">
        <f t="shared" si="44"/>
        <v>film &amp; video</v>
      </c>
      <c r="R424" t="str">
        <f t="shared" si="45"/>
        <v>animation</v>
      </c>
      <c r="S424" s="13">
        <f t="shared" si="46"/>
        <v>41863.052048611113</v>
      </c>
      <c r="T424" s="13">
        <f t="shared" si="47"/>
        <v>41893.260381944441</v>
      </c>
      <c r="U424" s="14">
        <f t="shared" si="48"/>
        <v>2014</v>
      </c>
      <c r="V424" s="15"/>
    </row>
    <row r="425" spans="1:22" ht="47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8">
        <f t="shared" si="43"/>
        <v>11.76923076923077</v>
      </c>
      <c r="Q425" s="9" t="str">
        <f t="shared" si="44"/>
        <v>film &amp; video</v>
      </c>
      <c r="R425" t="str">
        <f t="shared" si="45"/>
        <v>animation</v>
      </c>
      <c r="S425" s="13">
        <f t="shared" si="46"/>
        <v>41400.717939814815</v>
      </c>
      <c r="T425" s="13">
        <f t="shared" si="47"/>
        <v>41430.92627314815</v>
      </c>
      <c r="U425" s="14">
        <f t="shared" si="48"/>
        <v>2013</v>
      </c>
      <c r="V425" s="15"/>
    </row>
    <row r="426" spans="1:22" ht="47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8">
        <f t="shared" si="43"/>
        <v>40.78</v>
      </c>
      <c r="Q426" s="9" t="str">
        <f t="shared" si="44"/>
        <v>film &amp; video</v>
      </c>
      <c r="R426" t="str">
        <f t="shared" si="45"/>
        <v>animation</v>
      </c>
      <c r="S426" s="13">
        <f t="shared" si="46"/>
        <v>40934.167812499996</v>
      </c>
      <c r="T426" s="13">
        <f t="shared" si="47"/>
        <v>40994.334479166668</v>
      </c>
      <c r="U426" s="14">
        <f t="shared" si="48"/>
        <v>2012</v>
      </c>
      <c r="V426" s="15"/>
    </row>
    <row r="427" spans="1:22" ht="47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8">
        <f t="shared" si="43"/>
        <v>3</v>
      </c>
      <c r="Q427" s="9" t="str">
        <f t="shared" si="44"/>
        <v>film &amp; video</v>
      </c>
      <c r="R427" t="str">
        <f t="shared" si="45"/>
        <v>animation</v>
      </c>
      <c r="S427" s="13">
        <f t="shared" si="46"/>
        <v>42275.652824074066</v>
      </c>
      <c r="T427" s="13">
        <f t="shared" si="47"/>
        <v>42335.902824074074</v>
      </c>
      <c r="U427" s="14">
        <f t="shared" si="48"/>
        <v>2015</v>
      </c>
      <c r="V427" s="15"/>
    </row>
    <row r="428" spans="1:22" ht="47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8">
        <f t="shared" si="43"/>
        <v>16.625</v>
      </c>
      <c r="Q428" s="9" t="str">
        <f t="shared" si="44"/>
        <v>film &amp; video</v>
      </c>
      <c r="R428" t="str">
        <f t="shared" si="45"/>
        <v>animation</v>
      </c>
      <c r="S428" s="13">
        <f t="shared" si="46"/>
        <v>42400.503634259258</v>
      </c>
      <c r="T428" s="13">
        <f t="shared" si="47"/>
        <v>42430.711967592593</v>
      </c>
      <c r="U428" s="14">
        <f t="shared" si="48"/>
        <v>2016</v>
      </c>
      <c r="V428" s="15"/>
    </row>
    <row r="429" spans="1:22" ht="47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8" t="e">
        <f t="shared" si="43"/>
        <v>#DIV/0!</v>
      </c>
      <c r="Q429" s="9" t="str">
        <f t="shared" si="44"/>
        <v>film &amp; video</v>
      </c>
      <c r="R429" t="str">
        <f t="shared" si="45"/>
        <v>animation</v>
      </c>
      <c r="S429" s="13">
        <f t="shared" si="46"/>
        <v>42285.700694444444</v>
      </c>
      <c r="T429" s="13">
        <f t="shared" si="47"/>
        <v>42299.790972222225</v>
      </c>
      <c r="U429" s="14">
        <f t="shared" si="48"/>
        <v>2015</v>
      </c>
      <c r="V429" s="15"/>
    </row>
    <row r="430" spans="1:22" ht="3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8">
        <f t="shared" si="43"/>
        <v>52</v>
      </c>
      <c r="Q430" s="9" t="str">
        <f t="shared" si="44"/>
        <v>film &amp; video</v>
      </c>
      <c r="R430" t="str">
        <f t="shared" si="45"/>
        <v>animation</v>
      </c>
      <c r="S430" s="13">
        <f t="shared" si="46"/>
        <v>41778.558391203704</v>
      </c>
      <c r="T430" s="13">
        <f t="shared" si="47"/>
        <v>41806.916666666664</v>
      </c>
      <c r="U430" s="14">
        <f t="shared" si="48"/>
        <v>2014</v>
      </c>
      <c r="V430" s="15"/>
    </row>
    <row r="431" spans="1:22" ht="6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8" t="e">
        <f t="shared" si="43"/>
        <v>#DIV/0!</v>
      </c>
      <c r="Q431" s="9" t="str">
        <f t="shared" si="44"/>
        <v>film &amp; video</v>
      </c>
      <c r="R431" t="str">
        <f t="shared" si="45"/>
        <v>animation</v>
      </c>
      <c r="S431" s="13">
        <f t="shared" si="46"/>
        <v>40070.693078703705</v>
      </c>
      <c r="T431" s="13">
        <f t="shared" si="47"/>
        <v>40144.207638888889</v>
      </c>
      <c r="U431" s="14">
        <f t="shared" si="48"/>
        <v>2009</v>
      </c>
      <c r="V431" s="15"/>
    </row>
    <row r="432" spans="1:22" ht="3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8">
        <f t="shared" si="43"/>
        <v>4.8</v>
      </c>
      <c r="Q432" s="9" t="str">
        <f t="shared" si="44"/>
        <v>film &amp; video</v>
      </c>
      <c r="R432" t="str">
        <f t="shared" si="45"/>
        <v>animation</v>
      </c>
      <c r="S432" s="13">
        <f t="shared" si="46"/>
        <v>41512.898923611108</v>
      </c>
      <c r="T432" s="13">
        <f t="shared" si="47"/>
        <v>41528.107256944444</v>
      </c>
      <c r="U432" s="14">
        <f t="shared" si="48"/>
        <v>2013</v>
      </c>
      <c r="V432" s="15"/>
    </row>
    <row r="433" spans="1:22" ht="47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8">
        <f t="shared" si="43"/>
        <v>51.875</v>
      </c>
      <c r="Q433" s="9" t="str">
        <f t="shared" si="44"/>
        <v>film &amp; video</v>
      </c>
      <c r="R433" t="str">
        <f t="shared" si="45"/>
        <v>animation</v>
      </c>
      <c r="S433" s="13">
        <f t="shared" si="46"/>
        <v>42526.662997685184</v>
      </c>
      <c r="T433" s="13">
        <f t="shared" si="47"/>
        <v>42556.871331018512</v>
      </c>
      <c r="U433" s="14">
        <f t="shared" si="48"/>
        <v>2016</v>
      </c>
      <c r="V433" s="15"/>
    </row>
    <row r="434" spans="1:22" ht="47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8">
        <f t="shared" si="43"/>
        <v>71.25</v>
      </c>
      <c r="Q434" s="9" t="str">
        <f t="shared" si="44"/>
        <v>film &amp; video</v>
      </c>
      <c r="R434" t="str">
        <f t="shared" si="45"/>
        <v>animation</v>
      </c>
      <c r="S434" s="13">
        <f t="shared" si="46"/>
        <v>42238.51829861111</v>
      </c>
      <c r="T434" s="13">
        <f t="shared" si="47"/>
        <v>42298.726631944446</v>
      </c>
      <c r="U434" s="14">
        <f t="shared" si="48"/>
        <v>2015</v>
      </c>
      <c r="V434" s="15"/>
    </row>
    <row r="435" spans="1:22" ht="62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8" t="e">
        <f t="shared" si="43"/>
        <v>#DIV/0!</v>
      </c>
      <c r="Q435" s="9" t="str">
        <f t="shared" si="44"/>
        <v>film &amp; video</v>
      </c>
      <c r="R435" t="str">
        <f t="shared" si="45"/>
        <v>animation</v>
      </c>
      <c r="S435" s="13">
        <f t="shared" si="46"/>
        <v>42228.421550925923</v>
      </c>
      <c r="T435" s="13">
        <f t="shared" si="47"/>
        <v>42288.629884259266</v>
      </c>
      <c r="U435" s="14">
        <f t="shared" si="48"/>
        <v>2015</v>
      </c>
      <c r="V435" s="15"/>
    </row>
    <row r="436" spans="1:22" ht="47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8">
        <f t="shared" si="43"/>
        <v>62.5</v>
      </c>
      <c r="Q436" s="9" t="str">
        <f t="shared" si="44"/>
        <v>film &amp; video</v>
      </c>
      <c r="R436" t="str">
        <f t="shared" si="45"/>
        <v>animation</v>
      </c>
      <c r="S436" s="13">
        <f t="shared" si="46"/>
        <v>41576.626180555555</v>
      </c>
      <c r="T436" s="13">
        <f t="shared" si="47"/>
        <v>41609.876180555555</v>
      </c>
      <c r="U436" s="14">
        <f t="shared" si="48"/>
        <v>2013</v>
      </c>
      <c r="V436" s="15"/>
    </row>
    <row r="437" spans="1:22" ht="47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8">
        <f t="shared" si="43"/>
        <v>1</v>
      </c>
      <c r="Q437" s="9" t="str">
        <f t="shared" si="44"/>
        <v>film &amp; video</v>
      </c>
      <c r="R437" t="str">
        <f t="shared" si="45"/>
        <v>animation</v>
      </c>
      <c r="S437" s="13">
        <f t="shared" si="46"/>
        <v>41500.539120370369</v>
      </c>
      <c r="T437" s="13">
        <f t="shared" si="47"/>
        <v>41530.747453703705</v>
      </c>
      <c r="U437" s="14">
        <f t="shared" si="48"/>
        <v>2013</v>
      </c>
      <c r="V437" s="15"/>
    </row>
    <row r="438" spans="1:22" ht="47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8" t="e">
        <f t="shared" si="43"/>
        <v>#DIV/0!</v>
      </c>
      <c r="Q438" s="9" t="str">
        <f t="shared" si="44"/>
        <v>film &amp; video</v>
      </c>
      <c r="R438" t="str">
        <f t="shared" si="45"/>
        <v>animation</v>
      </c>
      <c r="S438" s="13">
        <f t="shared" si="46"/>
        <v>41456.154085648144</v>
      </c>
      <c r="T438" s="13">
        <f t="shared" si="47"/>
        <v>41486.36241898148</v>
      </c>
      <c r="U438" s="14">
        <f t="shared" si="48"/>
        <v>2013</v>
      </c>
      <c r="V438" s="15"/>
    </row>
    <row r="439" spans="1:22" ht="47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8" t="e">
        <f t="shared" si="43"/>
        <v>#DIV/0!</v>
      </c>
      <c r="Q439" s="9" t="str">
        <f t="shared" si="44"/>
        <v>film &amp; video</v>
      </c>
      <c r="R439" t="str">
        <f t="shared" si="45"/>
        <v>animation</v>
      </c>
      <c r="S439" s="13">
        <f t="shared" si="46"/>
        <v>42591.110254629624</v>
      </c>
      <c r="T439" s="13">
        <f t="shared" si="47"/>
        <v>42651.31858796296</v>
      </c>
      <c r="U439" s="14">
        <f t="shared" si="48"/>
        <v>2016</v>
      </c>
      <c r="V439" s="15"/>
    </row>
    <row r="440" spans="1:22" ht="47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8">
        <f t="shared" si="43"/>
        <v>170.54545454545453</v>
      </c>
      <c r="Q440" s="9" t="str">
        <f t="shared" si="44"/>
        <v>film &amp; video</v>
      </c>
      <c r="R440" t="str">
        <f t="shared" si="45"/>
        <v>animation</v>
      </c>
      <c r="S440" s="13">
        <f t="shared" si="46"/>
        <v>42296.052754629629</v>
      </c>
      <c r="T440" s="13">
        <f t="shared" si="47"/>
        <v>42326.302754629629</v>
      </c>
      <c r="U440" s="14">
        <f t="shared" si="48"/>
        <v>2015</v>
      </c>
      <c r="V440" s="15"/>
    </row>
    <row r="441" spans="1:22" ht="47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8" t="e">
        <f t="shared" si="43"/>
        <v>#DIV/0!</v>
      </c>
      <c r="Q441" s="9" t="str">
        <f t="shared" si="44"/>
        <v>film &amp; video</v>
      </c>
      <c r="R441" t="str">
        <f t="shared" si="45"/>
        <v>animation</v>
      </c>
      <c r="S441" s="13">
        <f t="shared" si="46"/>
        <v>41919.553449074076</v>
      </c>
      <c r="T441" s="13">
        <f t="shared" si="47"/>
        <v>41929.761782407404</v>
      </c>
      <c r="U441" s="14">
        <f t="shared" si="48"/>
        <v>2014</v>
      </c>
      <c r="V441" s="15"/>
    </row>
    <row r="442" spans="1:22" ht="47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8">
        <f t="shared" si="43"/>
        <v>5</v>
      </c>
      <c r="Q442" s="9" t="str">
        <f t="shared" si="44"/>
        <v>film &amp; video</v>
      </c>
      <c r="R442" t="str">
        <f t="shared" si="45"/>
        <v>animation</v>
      </c>
      <c r="S442" s="13">
        <f t="shared" si="46"/>
        <v>42423.777233796289</v>
      </c>
      <c r="T442" s="13">
        <f t="shared" si="47"/>
        <v>42453.943900462968</v>
      </c>
      <c r="U442" s="14">
        <f t="shared" si="48"/>
        <v>2016</v>
      </c>
      <c r="V442" s="15"/>
    </row>
    <row r="443" spans="1:22" ht="47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8" t="e">
        <f t="shared" si="43"/>
        <v>#DIV/0!</v>
      </c>
      <c r="Q443" s="9" t="str">
        <f t="shared" si="44"/>
        <v>film &amp; video</v>
      </c>
      <c r="R443" t="str">
        <f t="shared" si="45"/>
        <v>animation</v>
      </c>
      <c r="S443" s="13">
        <f t="shared" si="46"/>
        <v>41550.585601851846</v>
      </c>
      <c r="T443" s="13">
        <f t="shared" si="47"/>
        <v>41580.793935185182</v>
      </c>
      <c r="U443" s="14">
        <f t="shared" si="48"/>
        <v>2013</v>
      </c>
      <c r="V443" s="15"/>
    </row>
    <row r="444" spans="1:22" ht="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8">
        <f t="shared" si="43"/>
        <v>393.58823529411762</v>
      </c>
      <c r="Q444" s="9" t="str">
        <f t="shared" si="44"/>
        <v>film &amp; video</v>
      </c>
      <c r="R444" t="str">
        <f t="shared" si="45"/>
        <v>animation</v>
      </c>
      <c r="S444" s="13">
        <f t="shared" si="46"/>
        <v>42024.680358796293</v>
      </c>
      <c r="T444" s="13">
        <f t="shared" si="47"/>
        <v>42054.888692129629</v>
      </c>
      <c r="U444" s="14">
        <f t="shared" si="48"/>
        <v>2015</v>
      </c>
      <c r="V444" s="15"/>
    </row>
    <row r="445" spans="1:22" ht="47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8">
        <f t="shared" si="43"/>
        <v>5</v>
      </c>
      <c r="Q445" s="9" t="str">
        <f t="shared" si="44"/>
        <v>film &amp; video</v>
      </c>
      <c r="R445" t="str">
        <f t="shared" si="45"/>
        <v>animation</v>
      </c>
      <c r="S445" s="13">
        <f t="shared" si="46"/>
        <v>41649.806724537033</v>
      </c>
      <c r="T445" s="13">
        <f t="shared" si="47"/>
        <v>41680.015057870369</v>
      </c>
      <c r="U445" s="14">
        <f t="shared" si="48"/>
        <v>2014</v>
      </c>
      <c r="V445" s="15"/>
    </row>
    <row r="446" spans="1:22" ht="3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8">
        <f t="shared" si="43"/>
        <v>50</v>
      </c>
      <c r="Q446" s="9" t="str">
        <f t="shared" si="44"/>
        <v>film &amp; video</v>
      </c>
      <c r="R446" t="str">
        <f t="shared" si="45"/>
        <v>animation</v>
      </c>
      <c r="S446" s="13">
        <f t="shared" si="46"/>
        <v>40894.69862268518</v>
      </c>
      <c r="T446" s="13">
        <f t="shared" si="47"/>
        <v>40954.906956018516</v>
      </c>
      <c r="U446" s="14">
        <f t="shared" si="48"/>
        <v>2011</v>
      </c>
      <c r="V446" s="15"/>
    </row>
    <row r="447" spans="1:22" ht="47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8">
        <f t="shared" si="43"/>
        <v>1</v>
      </c>
      <c r="Q447" s="9" t="str">
        <f t="shared" si="44"/>
        <v>film &amp; video</v>
      </c>
      <c r="R447" t="str">
        <f t="shared" si="45"/>
        <v>animation</v>
      </c>
      <c r="S447" s="13">
        <f t="shared" si="46"/>
        <v>42130.127025462956</v>
      </c>
      <c r="T447" s="13">
        <f t="shared" si="47"/>
        <v>42145.335358796292</v>
      </c>
      <c r="U447" s="14">
        <f t="shared" si="48"/>
        <v>2015</v>
      </c>
      <c r="V447" s="15"/>
    </row>
    <row r="448" spans="1:22" ht="47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8">
        <f t="shared" si="43"/>
        <v>47.875</v>
      </c>
      <c r="Q448" s="9" t="str">
        <f t="shared" si="44"/>
        <v>film &amp; video</v>
      </c>
      <c r="R448" t="str">
        <f t="shared" si="45"/>
        <v>animation</v>
      </c>
      <c r="S448" s="13">
        <f t="shared" si="46"/>
        <v>42036.875231481477</v>
      </c>
      <c r="T448" s="13">
        <f t="shared" si="47"/>
        <v>42067.083564814813</v>
      </c>
      <c r="U448" s="14">
        <f t="shared" si="48"/>
        <v>2015</v>
      </c>
      <c r="V448" s="15"/>
    </row>
    <row r="449" spans="1:22" ht="47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8">
        <f t="shared" si="43"/>
        <v>5</v>
      </c>
      <c r="Q449" s="9" t="str">
        <f t="shared" si="44"/>
        <v>film &amp; video</v>
      </c>
      <c r="R449" t="str">
        <f t="shared" si="45"/>
        <v>animation</v>
      </c>
      <c r="S449" s="13">
        <f t="shared" si="46"/>
        <v>41331.34679398148</v>
      </c>
      <c r="T449" s="13">
        <f t="shared" si="47"/>
        <v>41356.513460648144</v>
      </c>
      <c r="U449" s="14">
        <f t="shared" si="48"/>
        <v>2013</v>
      </c>
      <c r="V449" s="15"/>
    </row>
    <row r="450" spans="1:22" ht="47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 s="8">
        <f t="shared" si="43"/>
        <v>20.502500000000001</v>
      </c>
      <c r="Q450" s="9" t="str">
        <f t="shared" si="44"/>
        <v>film &amp; video</v>
      </c>
      <c r="R450" t="str">
        <f t="shared" si="45"/>
        <v>animation</v>
      </c>
      <c r="S450" s="13">
        <f t="shared" si="46"/>
        <v>41753.549710648142</v>
      </c>
      <c r="T450" s="13">
        <f t="shared" si="47"/>
        <v>41773.758043981477</v>
      </c>
      <c r="U450" s="14">
        <f t="shared" si="48"/>
        <v>2014</v>
      </c>
      <c r="V450" s="15"/>
    </row>
    <row r="451" spans="1:22" ht="47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 s="8">
        <f t="shared" ref="P451:P514" si="50">E451/L451</f>
        <v>9</v>
      </c>
      <c r="Q451" s="9" t="str">
        <f t="shared" ref="Q451:Q514" si="51">LEFT(N451, SEARCH("/", N451, 1)-1)</f>
        <v>film &amp; video</v>
      </c>
      <c r="R451" t="str">
        <f t="shared" ref="R451:R514" si="52">RIGHT(N451,LEN(N451) -SEARCH("/", N451, 1))</f>
        <v>animation</v>
      </c>
      <c r="S451" s="13">
        <f t="shared" ref="S451:S514" si="53">(J451/86400)+25569+(-5/24)</f>
        <v>41534.359780092593</v>
      </c>
      <c r="T451" s="13">
        <f t="shared" ref="T451:T514" si="54">(((I451/60)/60)/24)+DATE(1970,1,1)</f>
        <v>41564.568113425928</v>
      </c>
      <c r="U451" s="14">
        <f t="shared" ref="U451:U514" si="55">YEAR(S451)</f>
        <v>2013</v>
      </c>
      <c r="V451" s="15"/>
    </row>
    <row r="452" spans="1:22" ht="47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 s="8">
        <f t="shared" si="50"/>
        <v>56.571428571428569</v>
      </c>
      <c r="Q452" s="9" t="str">
        <f t="shared" si="51"/>
        <v>film &amp; video</v>
      </c>
      <c r="R452" t="str">
        <f t="shared" si="52"/>
        <v>animation</v>
      </c>
      <c r="S452" s="13">
        <f t="shared" si="53"/>
        <v>41654.73842592592</v>
      </c>
      <c r="T452" s="13">
        <f t="shared" si="54"/>
        <v>41684.946759259255</v>
      </c>
      <c r="U452" s="14">
        <f t="shared" si="55"/>
        <v>2014</v>
      </c>
      <c r="V452" s="15"/>
    </row>
    <row r="453" spans="1:22" ht="47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8" t="e">
        <f t="shared" si="50"/>
        <v>#DIV/0!</v>
      </c>
      <c r="Q453" s="9" t="str">
        <f t="shared" si="51"/>
        <v>film &amp; video</v>
      </c>
      <c r="R453" t="str">
        <f t="shared" si="52"/>
        <v>animation</v>
      </c>
      <c r="S453" s="13">
        <f t="shared" si="53"/>
        <v>41634.506840277776</v>
      </c>
      <c r="T453" s="13">
        <f t="shared" si="54"/>
        <v>41664.715173611112</v>
      </c>
      <c r="U453" s="14">
        <f t="shared" si="55"/>
        <v>2013</v>
      </c>
      <c r="V453" s="15"/>
    </row>
    <row r="454" spans="1:22" ht="3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8">
        <f t="shared" si="50"/>
        <v>40</v>
      </c>
      <c r="Q454" s="9" t="str">
        <f t="shared" si="51"/>
        <v>film &amp; video</v>
      </c>
      <c r="R454" t="str">
        <f t="shared" si="52"/>
        <v>animation</v>
      </c>
      <c r="S454" s="13">
        <f t="shared" si="53"/>
        <v>42107.49554398148</v>
      </c>
      <c r="T454" s="13">
        <f t="shared" si="54"/>
        <v>42137.703877314809</v>
      </c>
      <c r="U454" s="14">
        <f t="shared" si="55"/>
        <v>2015</v>
      </c>
      <c r="V454" s="15"/>
    </row>
    <row r="455" spans="1:22" ht="47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8">
        <f t="shared" si="50"/>
        <v>13</v>
      </c>
      <c r="Q455" s="9" t="str">
        <f t="shared" si="51"/>
        <v>film &amp; video</v>
      </c>
      <c r="R455" t="str">
        <f t="shared" si="52"/>
        <v>animation</v>
      </c>
      <c r="S455" s="13">
        <f t="shared" si="53"/>
        <v>42038.616655092592</v>
      </c>
      <c r="T455" s="13">
        <f t="shared" si="54"/>
        <v>42054.824988425928</v>
      </c>
      <c r="U455" s="14">
        <f t="shared" si="55"/>
        <v>2015</v>
      </c>
      <c r="V455" s="15"/>
    </row>
    <row r="456" spans="1:22" ht="47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8">
        <f t="shared" si="50"/>
        <v>16.399999999999999</v>
      </c>
      <c r="Q456" s="9" t="str">
        <f t="shared" si="51"/>
        <v>film &amp; video</v>
      </c>
      <c r="R456" t="str">
        <f t="shared" si="52"/>
        <v>animation</v>
      </c>
      <c r="S456" s="13">
        <f t="shared" si="53"/>
        <v>41938.508923611109</v>
      </c>
      <c r="T456" s="13">
        <f t="shared" si="54"/>
        <v>41969.551388888889</v>
      </c>
      <c r="U456" s="14">
        <f t="shared" si="55"/>
        <v>2014</v>
      </c>
      <c r="V456" s="15"/>
    </row>
    <row r="457" spans="1:22" ht="47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8">
        <f t="shared" si="50"/>
        <v>22.5</v>
      </c>
      <c r="Q457" s="9" t="str">
        <f t="shared" si="51"/>
        <v>film &amp; video</v>
      </c>
      <c r="R457" t="str">
        <f t="shared" si="52"/>
        <v>animation</v>
      </c>
      <c r="S457" s="13">
        <f t="shared" si="53"/>
        <v>40970.794236111113</v>
      </c>
      <c r="T457" s="13">
        <f t="shared" si="54"/>
        <v>41016.021527777775</v>
      </c>
      <c r="U457" s="14">
        <f t="shared" si="55"/>
        <v>2012</v>
      </c>
      <c r="V457" s="15"/>
    </row>
    <row r="458" spans="1:22" ht="47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8">
        <f t="shared" si="50"/>
        <v>20.333333333333332</v>
      </c>
      <c r="Q458" s="9" t="str">
        <f t="shared" si="51"/>
        <v>film &amp; video</v>
      </c>
      <c r="R458" t="str">
        <f t="shared" si="52"/>
        <v>animation</v>
      </c>
      <c r="S458" s="13">
        <f t="shared" si="53"/>
        <v>41547.486122685186</v>
      </c>
      <c r="T458" s="13">
        <f t="shared" si="54"/>
        <v>41569.165972222225</v>
      </c>
      <c r="U458" s="14">
        <f t="shared" si="55"/>
        <v>2013</v>
      </c>
      <c r="V458" s="15"/>
    </row>
    <row r="459" spans="1:22" ht="47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8" t="e">
        <f t="shared" si="50"/>
        <v>#DIV/0!</v>
      </c>
      <c r="Q459" s="9" t="str">
        <f t="shared" si="51"/>
        <v>film &amp; video</v>
      </c>
      <c r="R459" t="str">
        <f t="shared" si="52"/>
        <v>animation</v>
      </c>
      <c r="S459" s="13">
        <f t="shared" si="53"/>
        <v>41837.559166666666</v>
      </c>
      <c r="T459" s="13">
        <f t="shared" si="54"/>
        <v>41867.767500000002</v>
      </c>
      <c r="U459" s="14">
        <f t="shared" si="55"/>
        <v>2014</v>
      </c>
      <c r="V459" s="15"/>
    </row>
    <row r="460" spans="1:22" ht="47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8">
        <f t="shared" si="50"/>
        <v>16.755102040816325</v>
      </c>
      <c r="Q460" s="9" t="str">
        <f t="shared" si="51"/>
        <v>film &amp; video</v>
      </c>
      <c r="R460" t="str">
        <f t="shared" si="52"/>
        <v>animation</v>
      </c>
      <c r="S460" s="13">
        <f t="shared" si="53"/>
        <v>41378.491435185184</v>
      </c>
      <c r="T460" s="13">
        <f t="shared" si="54"/>
        <v>41408.69976851852</v>
      </c>
      <c r="U460" s="14">
        <f t="shared" si="55"/>
        <v>2013</v>
      </c>
      <c r="V460" s="15"/>
    </row>
    <row r="461" spans="1:22" ht="47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8">
        <f t="shared" si="50"/>
        <v>25</v>
      </c>
      <c r="Q461" s="9" t="str">
        <f t="shared" si="51"/>
        <v>film &amp; video</v>
      </c>
      <c r="R461" t="str">
        <f t="shared" si="52"/>
        <v>animation</v>
      </c>
      <c r="S461" s="13">
        <f t="shared" si="53"/>
        <v>40800.432025462964</v>
      </c>
      <c r="T461" s="13">
        <f t="shared" si="54"/>
        <v>40860.682025462964</v>
      </c>
      <c r="U461" s="14">
        <f t="shared" si="55"/>
        <v>2011</v>
      </c>
      <c r="V461" s="15"/>
    </row>
    <row r="462" spans="1:22" ht="3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8">
        <f t="shared" si="50"/>
        <v>12.5</v>
      </c>
      <c r="Q462" s="9" t="str">
        <f t="shared" si="51"/>
        <v>film &amp; video</v>
      </c>
      <c r="R462" t="str">
        <f t="shared" si="52"/>
        <v>animation</v>
      </c>
      <c r="S462" s="13">
        <f t="shared" si="53"/>
        <v>41759.334201388883</v>
      </c>
      <c r="T462" s="13">
        <f t="shared" si="54"/>
        <v>41791.166666666664</v>
      </c>
      <c r="U462" s="14">
        <f t="shared" si="55"/>
        <v>2014</v>
      </c>
      <c r="V462" s="15"/>
    </row>
    <row r="463" spans="1:22" ht="47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8" t="e">
        <f t="shared" si="50"/>
        <v>#DIV/0!</v>
      </c>
      <c r="Q463" s="9" t="str">
        <f t="shared" si="51"/>
        <v>film &amp; video</v>
      </c>
      <c r="R463" t="str">
        <f t="shared" si="52"/>
        <v>animation</v>
      </c>
      <c r="S463" s="13">
        <f t="shared" si="53"/>
        <v>41407.638506944444</v>
      </c>
      <c r="T463" s="13">
        <f t="shared" si="54"/>
        <v>41427.84684027778</v>
      </c>
      <c r="U463" s="14">
        <f t="shared" si="55"/>
        <v>2013</v>
      </c>
      <c r="V463" s="15"/>
    </row>
    <row r="464" spans="1:22" ht="47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8" t="e">
        <f t="shared" si="50"/>
        <v>#DIV/0!</v>
      </c>
      <c r="Q464" s="9" t="str">
        <f t="shared" si="51"/>
        <v>film &amp; video</v>
      </c>
      <c r="R464" t="str">
        <f t="shared" si="52"/>
        <v>animation</v>
      </c>
      <c r="S464" s="13">
        <f t="shared" si="53"/>
        <v>40704.918298611105</v>
      </c>
      <c r="T464" s="13">
        <f t="shared" si="54"/>
        <v>40765.126631944448</v>
      </c>
      <c r="U464" s="14">
        <f t="shared" si="55"/>
        <v>2011</v>
      </c>
      <c r="V464" s="15"/>
    </row>
    <row r="465" spans="1:22" ht="47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8">
        <f t="shared" si="50"/>
        <v>113.63636363636364</v>
      </c>
      <c r="Q465" s="9" t="str">
        <f t="shared" si="51"/>
        <v>film &amp; video</v>
      </c>
      <c r="R465" t="str">
        <f t="shared" si="52"/>
        <v>animation</v>
      </c>
      <c r="S465" s="13">
        <f t="shared" si="53"/>
        <v>40750.501770833333</v>
      </c>
      <c r="T465" s="13">
        <f t="shared" si="54"/>
        <v>40810.710104166668</v>
      </c>
      <c r="U465" s="14">
        <f t="shared" si="55"/>
        <v>2011</v>
      </c>
      <c r="V465" s="15"/>
    </row>
    <row r="466" spans="1:22" ht="3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8">
        <f t="shared" si="50"/>
        <v>1</v>
      </c>
      <c r="Q466" s="9" t="str">
        <f t="shared" si="51"/>
        <v>film &amp; video</v>
      </c>
      <c r="R466" t="str">
        <f t="shared" si="52"/>
        <v>animation</v>
      </c>
      <c r="S466" s="13">
        <f t="shared" si="53"/>
        <v>42488.640451388885</v>
      </c>
      <c r="T466" s="13">
        <f t="shared" si="54"/>
        <v>42508.848784722228</v>
      </c>
      <c r="U466" s="14">
        <f t="shared" si="55"/>
        <v>2016</v>
      </c>
      <c r="V466" s="15"/>
    </row>
    <row r="467" spans="1:22" ht="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8">
        <f t="shared" si="50"/>
        <v>17.25</v>
      </c>
      <c r="Q467" s="9" t="str">
        <f t="shared" si="51"/>
        <v>film &amp; video</v>
      </c>
      <c r="R467" t="str">
        <f t="shared" si="52"/>
        <v>animation</v>
      </c>
      <c r="S467" s="13">
        <f t="shared" si="53"/>
        <v>41800.911736111106</v>
      </c>
      <c r="T467" s="13">
        <f t="shared" si="54"/>
        <v>41817.120069444441</v>
      </c>
      <c r="U467" s="14">
        <f t="shared" si="55"/>
        <v>2014</v>
      </c>
      <c r="V467" s="15"/>
    </row>
    <row r="468" spans="1:22" ht="47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8">
        <f t="shared" si="50"/>
        <v>15.2</v>
      </c>
      <c r="Q468" s="9" t="str">
        <f t="shared" si="51"/>
        <v>film &amp; video</v>
      </c>
      <c r="R468" t="str">
        <f t="shared" si="52"/>
        <v>animation</v>
      </c>
      <c r="S468" s="13">
        <f t="shared" si="53"/>
        <v>41129.734537037039</v>
      </c>
      <c r="T468" s="13">
        <f t="shared" si="54"/>
        <v>41159.942870370374</v>
      </c>
      <c r="U468" s="14">
        <f t="shared" si="55"/>
        <v>2012</v>
      </c>
      <c r="V468" s="15"/>
    </row>
    <row r="469" spans="1:22" ht="47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8">
        <f t="shared" si="50"/>
        <v>110.64102564102564</v>
      </c>
      <c r="Q469" s="9" t="str">
        <f t="shared" si="51"/>
        <v>film &amp; video</v>
      </c>
      <c r="R469" t="str">
        <f t="shared" si="52"/>
        <v>animation</v>
      </c>
      <c r="S469" s="13">
        <f t="shared" si="53"/>
        <v>41135.471458333333</v>
      </c>
      <c r="T469" s="13">
        <f t="shared" si="54"/>
        <v>41180.679791666669</v>
      </c>
      <c r="U469" s="14">
        <f t="shared" si="55"/>
        <v>2012</v>
      </c>
      <c r="V469" s="15"/>
    </row>
    <row r="470" spans="1:22" ht="47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8" t="e">
        <f t="shared" si="50"/>
        <v>#DIV/0!</v>
      </c>
      <c r="Q470" s="9" t="str">
        <f t="shared" si="51"/>
        <v>film &amp; video</v>
      </c>
      <c r="R470" t="str">
        <f t="shared" si="52"/>
        <v>animation</v>
      </c>
      <c r="S470" s="13">
        <f t="shared" si="53"/>
        <v>41040.959293981483</v>
      </c>
      <c r="T470" s="13">
        <f t="shared" si="54"/>
        <v>41101.160474537035</v>
      </c>
      <c r="U470" s="14">
        <f t="shared" si="55"/>
        <v>2012</v>
      </c>
      <c r="V470" s="15"/>
    </row>
    <row r="471" spans="1:22" ht="3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8" t="e">
        <f t="shared" si="50"/>
        <v>#DIV/0!</v>
      </c>
      <c r="Q471" s="9" t="str">
        <f t="shared" si="51"/>
        <v>film &amp; video</v>
      </c>
      <c r="R471" t="str">
        <f t="shared" si="52"/>
        <v>animation</v>
      </c>
      <c r="S471" s="13">
        <f t="shared" si="53"/>
        <v>41827.781527777777</v>
      </c>
      <c r="T471" s="13">
        <f t="shared" si="54"/>
        <v>41887.989861111113</v>
      </c>
      <c r="U471" s="14">
        <f t="shared" si="55"/>
        <v>2014</v>
      </c>
      <c r="V471" s="15"/>
    </row>
    <row r="472" spans="1:22" ht="47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8">
        <f t="shared" si="50"/>
        <v>25.5</v>
      </c>
      <c r="Q472" s="9" t="str">
        <f t="shared" si="51"/>
        <v>film &amp; video</v>
      </c>
      <c r="R472" t="str">
        <f t="shared" si="52"/>
        <v>animation</v>
      </c>
      <c r="S472" s="13">
        <f t="shared" si="53"/>
        <v>41604.959363425922</v>
      </c>
      <c r="T472" s="13">
        <f t="shared" si="54"/>
        <v>41655.166666666664</v>
      </c>
      <c r="U472" s="14">
        <f t="shared" si="55"/>
        <v>2013</v>
      </c>
      <c r="V472" s="15"/>
    </row>
    <row r="473" spans="1:22" ht="6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8">
        <f t="shared" si="50"/>
        <v>38.476470588235294</v>
      </c>
      <c r="Q473" s="9" t="str">
        <f t="shared" si="51"/>
        <v>film &amp; video</v>
      </c>
      <c r="R473" t="str">
        <f t="shared" si="52"/>
        <v>animation</v>
      </c>
      <c r="S473" s="13">
        <f t="shared" si="53"/>
        <v>41703.513645833329</v>
      </c>
      <c r="T473" s="13">
        <f t="shared" si="54"/>
        <v>41748.680312500001</v>
      </c>
      <c r="U473" s="14">
        <f t="shared" si="55"/>
        <v>2014</v>
      </c>
      <c r="V473" s="15"/>
    </row>
    <row r="474" spans="1:22" ht="47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8">
        <f t="shared" si="50"/>
        <v>28.2</v>
      </c>
      <c r="Q474" s="9" t="str">
        <f t="shared" si="51"/>
        <v>film &amp; video</v>
      </c>
      <c r="R474" t="str">
        <f t="shared" si="52"/>
        <v>animation</v>
      </c>
      <c r="S474" s="13">
        <f t="shared" si="53"/>
        <v>41844.714328703703</v>
      </c>
      <c r="T474" s="13">
        <f t="shared" si="54"/>
        <v>41874.922662037039</v>
      </c>
      <c r="U474" s="14">
        <f t="shared" si="55"/>
        <v>2014</v>
      </c>
      <c r="V474" s="15"/>
    </row>
    <row r="475" spans="1:22" ht="47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8">
        <f t="shared" si="50"/>
        <v>61.5</v>
      </c>
      <c r="Q475" s="9" t="str">
        <f t="shared" si="51"/>
        <v>film &amp; video</v>
      </c>
      <c r="R475" t="str">
        <f t="shared" si="52"/>
        <v>animation</v>
      </c>
      <c r="S475" s="13">
        <f t="shared" si="53"/>
        <v>41869.489803240736</v>
      </c>
      <c r="T475" s="13">
        <f t="shared" si="54"/>
        <v>41899.698136574072</v>
      </c>
      <c r="U475" s="14">
        <f t="shared" si="55"/>
        <v>2014</v>
      </c>
      <c r="V475" s="15"/>
    </row>
    <row r="476" spans="1:22" ht="47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8">
        <f t="shared" si="50"/>
        <v>1</v>
      </c>
      <c r="Q476" s="9" t="str">
        <f t="shared" si="51"/>
        <v>film &amp; video</v>
      </c>
      <c r="R476" t="str">
        <f t="shared" si="52"/>
        <v>animation</v>
      </c>
      <c r="S476" s="13">
        <f t="shared" si="53"/>
        <v>42753.120706018519</v>
      </c>
      <c r="T476" s="13">
        <f t="shared" si="54"/>
        <v>42783.329039351855</v>
      </c>
      <c r="U476" s="14">
        <f t="shared" si="55"/>
        <v>2017</v>
      </c>
      <c r="V476" s="15"/>
    </row>
    <row r="477" spans="1:22" ht="47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8" t="e">
        <f t="shared" si="50"/>
        <v>#DIV/0!</v>
      </c>
      <c r="Q477" s="9" t="str">
        <f t="shared" si="51"/>
        <v>film &amp; video</v>
      </c>
      <c r="R477" t="str">
        <f t="shared" si="52"/>
        <v>animation</v>
      </c>
      <c r="S477" s="13">
        <f t="shared" si="53"/>
        <v>42099.877812500003</v>
      </c>
      <c r="T477" s="13">
        <f t="shared" si="54"/>
        <v>42130.086145833338</v>
      </c>
      <c r="U477" s="14">
        <f t="shared" si="55"/>
        <v>2015</v>
      </c>
      <c r="V477" s="15"/>
    </row>
    <row r="478" spans="1:22" ht="3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8">
        <f t="shared" si="50"/>
        <v>39.569274193548388</v>
      </c>
      <c r="Q478" s="9" t="str">
        <f t="shared" si="51"/>
        <v>film &amp; video</v>
      </c>
      <c r="R478" t="str">
        <f t="shared" si="52"/>
        <v>animation</v>
      </c>
      <c r="S478" s="13">
        <f t="shared" si="53"/>
        <v>41757.76667824074</v>
      </c>
      <c r="T478" s="13">
        <f t="shared" si="54"/>
        <v>41793.165972222225</v>
      </c>
      <c r="U478" s="14">
        <f t="shared" si="55"/>
        <v>2014</v>
      </c>
      <c r="V478" s="15"/>
    </row>
    <row r="479" spans="1:22" ht="47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8" t="e">
        <f t="shared" si="50"/>
        <v>#DIV/0!</v>
      </c>
      <c r="Q479" s="9" t="str">
        <f t="shared" si="51"/>
        <v>film &amp; video</v>
      </c>
      <c r="R479" t="str">
        <f t="shared" si="52"/>
        <v>animation</v>
      </c>
      <c r="S479" s="13">
        <f t="shared" si="53"/>
        <v>40987.626550925925</v>
      </c>
      <c r="T479" s="13">
        <f t="shared" si="54"/>
        <v>41047.83488425926</v>
      </c>
      <c r="U479" s="14">
        <f t="shared" si="55"/>
        <v>2012</v>
      </c>
      <c r="V479" s="15"/>
    </row>
    <row r="480" spans="1:22" ht="47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8" t="e">
        <f t="shared" si="50"/>
        <v>#DIV/0!</v>
      </c>
      <c r="Q480" s="9" t="str">
        <f t="shared" si="51"/>
        <v>film &amp; video</v>
      </c>
      <c r="R480" t="str">
        <f t="shared" si="52"/>
        <v>animation</v>
      </c>
      <c r="S480" s="13">
        <f t="shared" si="53"/>
        <v>42065.702650462961</v>
      </c>
      <c r="T480" s="13">
        <f t="shared" si="54"/>
        <v>42095.869317129633</v>
      </c>
      <c r="U480" s="14">
        <f t="shared" si="55"/>
        <v>2015</v>
      </c>
      <c r="V480" s="15"/>
    </row>
    <row r="481" spans="1:22" ht="47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8">
        <f t="shared" si="50"/>
        <v>88.8</v>
      </c>
      <c r="Q481" s="9" t="str">
        <f t="shared" si="51"/>
        <v>film &amp; video</v>
      </c>
      <c r="R481" t="str">
        <f t="shared" si="52"/>
        <v>animation</v>
      </c>
      <c r="S481" s="13">
        <f t="shared" si="53"/>
        <v>41904.199479166666</v>
      </c>
      <c r="T481" s="13">
        <f t="shared" si="54"/>
        <v>41964.449479166666</v>
      </c>
      <c r="U481" s="14">
        <f t="shared" si="55"/>
        <v>2014</v>
      </c>
      <c r="V481" s="15"/>
    </row>
    <row r="482" spans="1:22" ht="47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8">
        <f t="shared" si="50"/>
        <v>55.457142857142856</v>
      </c>
      <c r="Q482" s="9" t="str">
        <f t="shared" si="51"/>
        <v>film &amp; video</v>
      </c>
      <c r="R482" t="str">
        <f t="shared" si="52"/>
        <v>animation</v>
      </c>
      <c r="S482" s="13">
        <f t="shared" si="53"/>
        <v>41465.29184027778</v>
      </c>
      <c r="T482" s="13">
        <f t="shared" si="54"/>
        <v>41495.500173611108</v>
      </c>
      <c r="U482" s="14">
        <f t="shared" si="55"/>
        <v>2013</v>
      </c>
      <c r="V482" s="15"/>
    </row>
    <row r="483" spans="1:22" ht="47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8">
        <f t="shared" si="50"/>
        <v>87.142857142857139</v>
      </c>
      <c r="Q483" s="9" t="str">
        <f t="shared" si="51"/>
        <v>film &amp; video</v>
      </c>
      <c r="R483" t="str">
        <f t="shared" si="52"/>
        <v>animation</v>
      </c>
      <c r="S483" s="13">
        <f t="shared" si="53"/>
        <v>41162.46399305555</v>
      </c>
      <c r="T483" s="13">
        <f t="shared" si="54"/>
        <v>41192.672326388885</v>
      </c>
      <c r="U483" s="14">
        <f t="shared" si="55"/>
        <v>2012</v>
      </c>
      <c r="V483" s="15"/>
    </row>
    <row r="484" spans="1:22" ht="47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8">
        <f t="shared" si="50"/>
        <v>10</v>
      </c>
      <c r="Q484" s="9" t="str">
        <f t="shared" si="51"/>
        <v>film &amp; video</v>
      </c>
      <c r="R484" t="str">
        <f t="shared" si="52"/>
        <v>animation</v>
      </c>
      <c r="S484" s="13">
        <f t="shared" si="53"/>
        <v>42447.688541666663</v>
      </c>
      <c r="T484" s="13">
        <f t="shared" si="54"/>
        <v>42474.606944444444</v>
      </c>
      <c r="U484" s="14">
        <f t="shared" si="55"/>
        <v>2016</v>
      </c>
      <c r="V484" s="15"/>
    </row>
    <row r="485" spans="1:22" ht="47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8">
        <f t="shared" si="50"/>
        <v>51.224489795918366</v>
      </c>
      <c r="Q485" s="9" t="str">
        <f t="shared" si="51"/>
        <v>film &amp; video</v>
      </c>
      <c r="R485" t="str">
        <f t="shared" si="52"/>
        <v>animation</v>
      </c>
      <c r="S485" s="13">
        <f t="shared" si="53"/>
        <v>41242.989259259259</v>
      </c>
      <c r="T485" s="13">
        <f t="shared" si="54"/>
        <v>41303.197592592594</v>
      </c>
      <c r="U485" s="14">
        <f t="shared" si="55"/>
        <v>2012</v>
      </c>
      <c r="V485" s="15"/>
    </row>
    <row r="486" spans="1:22" ht="6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8">
        <f t="shared" si="50"/>
        <v>13.545454545454545</v>
      </c>
      <c r="Q486" s="9" t="str">
        <f t="shared" si="51"/>
        <v>film &amp; video</v>
      </c>
      <c r="R486" t="str">
        <f t="shared" si="52"/>
        <v>animation</v>
      </c>
      <c r="S486" s="13">
        <f t="shared" si="53"/>
        <v>42272.731157407405</v>
      </c>
      <c r="T486" s="13">
        <f t="shared" si="54"/>
        <v>42313.981157407412</v>
      </c>
      <c r="U486" s="14">
        <f t="shared" si="55"/>
        <v>2015</v>
      </c>
      <c r="V486" s="15"/>
    </row>
    <row r="487" spans="1:22" ht="3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8">
        <f t="shared" si="50"/>
        <v>66.520080000000007</v>
      </c>
      <c r="Q487" s="9" t="str">
        <f t="shared" si="51"/>
        <v>film &amp; video</v>
      </c>
      <c r="R487" t="str">
        <f t="shared" si="52"/>
        <v>animation</v>
      </c>
      <c r="S487" s="13">
        <f t="shared" si="53"/>
        <v>41381.297442129631</v>
      </c>
      <c r="T487" s="13">
        <f t="shared" si="54"/>
        <v>41411.50577546296</v>
      </c>
      <c r="U487" s="14">
        <f t="shared" si="55"/>
        <v>2013</v>
      </c>
      <c r="V487" s="15"/>
    </row>
    <row r="488" spans="1:22" ht="47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8">
        <f t="shared" si="50"/>
        <v>50</v>
      </c>
      <c r="Q488" s="9" t="str">
        <f t="shared" si="51"/>
        <v>film &amp; video</v>
      </c>
      <c r="R488" t="str">
        <f t="shared" si="52"/>
        <v>animation</v>
      </c>
      <c r="S488" s="13">
        <f t="shared" si="53"/>
        <v>41761.734247685185</v>
      </c>
      <c r="T488" s="13">
        <f t="shared" si="54"/>
        <v>41791.94258101852</v>
      </c>
      <c r="U488" s="14">
        <f t="shared" si="55"/>
        <v>2014</v>
      </c>
      <c r="V488" s="15"/>
    </row>
    <row r="489" spans="1:22" ht="47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8" t="e">
        <f t="shared" si="50"/>
        <v>#DIV/0!</v>
      </c>
      <c r="Q489" s="9" t="str">
        <f t="shared" si="51"/>
        <v>film &amp; video</v>
      </c>
      <c r="R489" t="str">
        <f t="shared" si="52"/>
        <v>animation</v>
      </c>
      <c r="S489" s="13">
        <f t="shared" si="53"/>
        <v>42669.386504629627</v>
      </c>
      <c r="T489" s="13">
        <f t="shared" si="54"/>
        <v>42729.636504629627</v>
      </c>
      <c r="U489" s="14">
        <f t="shared" si="55"/>
        <v>2016</v>
      </c>
      <c r="V489" s="15"/>
    </row>
    <row r="490" spans="1:22" ht="3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8" t="e">
        <f t="shared" si="50"/>
        <v>#DIV/0!</v>
      </c>
      <c r="Q490" s="9" t="str">
        <f t="shared" si="51"/>
        <v>film &amp; video</v>
      </c>
      <c r="R490" t="str">
        <f t="shared" si="52"/>
        <v>animation</v>
      </c>
      <c r="S490" s="13">
        <f t="shared" si="53"/>
        <v>42713.84606481481</v>
      </c>
      <c r="T490" s="13">
        <f t="shared" si="54"/>
        <v>42744.054398148146</v>
      </c>
      <c r="U490" s="14">
        <f t="shared" si="55"/>
        <v>2016</v>
      </c>
      <c r="V490" s="15"/>
    </row>
    <row r="491" spans="1:22" ht="47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8">
        <f t="shared" si="50"/>
        <v>71.666666666666671</v>
      </c>
      <c r="Q491" s="9" t="str">
        <f t="shared" si="51"/>
        <v>film &amp; video</v>
      </c>
      <c r="R491" t="str">
        <f t="shared" si="52"/>
        <v>animation</v>
      </c>
      <c r="S491" s="13">
        <f t="shared" si="53"/>
        <v>40882.273333333331</v>
      </c>
      <c r="T491" s="13">
        <f t="shared" si="54"/>
        <v>40913.481249999997</v>
      </c>
      <c r="U491" s="14">
        <f t="shared" si="55"/>
        <v>2011</v>
      </c>
      <c r="V491" s="15"/>
    </row>
    <row r="492" spans="1:22" ht="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8" t="e">
        <f t="shared" si="50"/>
        <v>#DIV/0!</v>
      </c>
      <c r="Q492" s="9" t="str">
        <f t="shared" si="51"/>
        <v>film &amp; video</v>
      </c>
      <c r="R492" t="str">
        <f t="shared" si="52"/>
        <v>animation</v>
      </c>
      <c r="S492" s="13">
        <f t="shared" si="53"/>
        <v>41113.760243055549</v>
      </c>
      <c r="T492" s="13">
        <f t="shared" si="54"/>
        <v>41143.968576388892</v>
      </c>
      <c r="U492" s="14">
        <f t="shared" si="55"/>
        <v>2012</v>
      </c>
      <c r="V492" s="15"/>
    </row>
    <row r="493" spans="1:22" ht="47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8" t="e">
        <f t="shared" si="50"/>
        <v>#DIV/0!</v>
      </c>
      <c r="Q493" s="9" t="str">
        <f t="shared" si="51"/>
        <v>film &amp; video</v>
      </c>
      <c r="R493" t="str">
        <f t="shared" si="52"/>
        <v>animation</v>
      </c>
      <c r="S493" s="13">
        <f t="shared" si="53"/>
        <v>42366.774293981478</v>
      </c>
      <c r="T493" s="13">
        <f t="shared" si="54"/>
        <v>42396.982627314821</v>
      </c>
      <c r="U493" s="14">
        <f t="shared" si="55"/>
        <v>2015</v>
      </c>
      <c r="V493" s="15"/>
    </row>
    <row r="494" spans="1:22" ht="47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8" t="e">
        <f t="shared" si="50"/>
        <v>#DIV/0!</v>
      </c>
      <c r="Q494" s="9" t="str">
        <f t="shared" si="51"/>
        <v>film &amp; video</v>
      </c>
      <c r="R494" t="str">
        <f t="shared" si="52"/>
        <v>animation</v>
      </c>
      <c r="S494" s="13">
        <f t="shared" si="53"/>
        <v>42595.826736111114</v>
      </c>
      <c r="T494" s="13">
        <f t="shared" si="54"/>
        <v>42656.03506944445</v>
      </c>
      <c r="U494" s="14">
        <f t="shared" si="55"/>
        <v>2016</v>
      </c>
      <c r="V494" s="15"/>
    </row>
    <row r="495" spans="1:22" ht="47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8" t="e">
        <f t="shared" si="50"/>
        <v>#DIV/0!</v>
      </c>
      <c r="Q495" s="9" t="str">
        <f t="shared" si="51"/>
        <v>film &amp; video</v>
      </c>
      <c r="R495" t="str">
        <f t="shared" si="52"/>
        <v>animation</v>
      </c>
      <c r="S495" s="13">
        <f t="shared" si="53"/>
        <v>42114.517800925925</v>
      </c>
      <c r="T495" s="13">
        <f t="shared" si="54"/>
        <v>42144.726134259254</v>
      </c>
      <c r="U495" s="14">
        <f t="shared" si="55"/>
        <v>2015</v>
      </c>
      <c r="V495" s="15"/>
    </row>
    <row r="496" spans="1:22" ht="47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8">
        <f t="shared" si="50"/>
        <v>10.333333333333334</v>
      </c>
      <c r="Q496" s="9" t="str">
        <f t="shared" si="51"/>
        <v>film &amp; video</v>
      </c>
      <c r="R496" t="str">
        <f t="shared" si="52"/>
        <v>animation</v>
      </c>
      <c r="S496" s="13">
        <f t="shared" si="53"/>
        <v>41799.62228009259</v>
      </c>
      <c r="T496" s="13">
        <f t="shared" si="54"/>
        <v>41823.125</v>
      </c>
      <c r="U496" s="14">
        <f t="shared" si="55"/>
        <v>2014</v>
      </c>
      <c r="V496" s="15"/>
    </row>
    <row r="497" spans="1:22" ht="47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8" t="e">
        <f t="shared" si="50"/>
        <v>#DIV/0!</v>
      </c>
      <c r="Q497" s="9" t="str">
        <f t="shared" si="51"/>
        <v>film &amp; video</v>
      </c>
      <c r="R497" t="str">
        <f t="shared" si="52"/>
        <v>animation</v>
      </c>
      <c r="S497" s="13">
        <f t="shared" si="53"/>
        <v>42171.619270833333</v>
      </c>
      <c r="T497" s="13">
        <f t="shared" si="54"/>
        <v>42201.827604166669</v>
      </c>
      <c r="U497" s="14">
        <f t="shared" si="55"/>
        <v>2015</v>
      </c>
      <c r="V497" s="15"/>
    </row>
    <row r="498" spans="1:22" ht="3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8">
        <f t="shared" si="50"/>
        <v>1</v>
      </c>
      <c r="Q498" s="9" t="str">
        <f t="shared" si="51"/>
        <v>film &amp; video</v>
      </c>
      <c r="R498" t="str">
        <f t="shared" si="52"/>
        <v>animation</v>
      </c>
      <c r="S498" s="13">
        <f t="shared" si="53"/>
        <v>41620.723078703704</v>
      </c>
      <c r="T498" s="13">
        <f t="shared" si="54"/>
        <v>41680.93141203704</v>
      </c>
      <c r="U498" s="14">
        <f t="shared" si="55"/>
        <v>2013</v>
      </c>
      <c r="V498" s="15"/>
    </row>
    <row r="499" spans="1:22" ht="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8">
        <f t="shared" si="50"/>
        <v>10</v>
      </c>
      <c r="Q499" s="9" t="str">
        <f t="shared" si="51"/>
        <v>film &amp; video</v>
      </c>
      <c r="R499" t="str">
        <f t="shared" si="52"/>
        <v>animation</v>
      </c>
      <c r="S499" s="13">
        <f t="shared" si="53"/>
        <v>41944.829456018517</v>
      </c>
      <c r="T499" s="13">
        <f t="shared" si="54"/>
        <v>41998.208333333328</v>
      </c>
      <c r="U499" s="14">
        <f t="shared" si="55"/>
        <v>2014</v>
      </c>
      <c r="V499" s="15"/>
    </row>
    <row r="500" spans="1:22" ht="47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8">
        <f t="shared" si="50"/>
        <v>136.09090909090909</v>
      </c>
      <c r="Q500" s="9" t="str">
        <f t="shared" si="51"/>
        <v>film &amp; video</v>
      </c>
      <c r="R500" t="str">
        <f t="shared" si="52"/>
        <v>animation</v>
      </c>
      <c r="S500" s="13">
        <f t="shared" si="53"/>
        <v>40858.553807870368</v>
      </c>
      <c r="T500" s="13">
        <f t="shared" si="54"/>
        <v>40900.762141203704</v>
      </c>
      <c r="U500" s="14">
        <f t="shared" si="55"/>
        <v>2011</v>
      </c>
      <c r="V500" s="15"/>
    </row>
    <row r="501" spans="1:22" ht="6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8">
        <f t="shared" si="50"/>
        <v>73.461538461538467</v>
      </c>
      <c r="Q501" s="9" t="str">
        <f t="shared" si="51"/>
        <v>film &amp; video</v>
      </c>
      <c r="R501" t="str">
        <f t="shared" si="52"/>
        <v>animation</v>
      </c>
      <c r="S501" s="13">
        <f t="shared" si="53"/>
        <v>40043.687129629623</v>
      </c>
      <c r="T501" s="13">
        <f t="shared" si="54"/>
        <v>40098.874305555553</v>
      </c>
      <c r="U501" s="14">
        <f t="shared" si="55"/>
        <v>2009</v>
      </c>
      <c r="V501" s="15"/>
    </row>
    <row r="502" spans="1:22" ht="6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8">
        <f t="shared" si="50"/>
        <v>53.75</v>
      </c>
      <c r="Q502" s="9" t="str">
        <f t="shared" si="51"/>
        <v>film &amp; video</v>
      </c>
      <c r="R502" t="str">
        <f t="shared" si="52"/>
        <v>animation</v>
      </c>
      <c r="S502" s="13">
        <f t="shared" si="53"/>
        <v>40247.677673611106</v>
      </c>
      <c r="T502" s="13">
        <f t="shared" si="54"/>
        <v>40306.927777777775</v>
      </c>
      <c r="U502" s="14">
        <f t="shared" si="55"/>
        <v>2010</v>
      </c>
      <c r="V502" s="15"/>
    </row>
    <row r="503" spans="1:22" ht="47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8" t="e">
        <f t="shared" si="50"/>
        <v>#DIV/0!</v>
      </c>
      <c r="Q503" s="9" t="str">
        <f t="shared" si="51"/>
        <v>film &amp; video</v>
      </c>
      <c r="R503" t="str">
        <f t="shared" si="52"/>
        <v>animation</v>
      </c>
      <c r="S503" s="13">
        <f t="shared" si="53"/>
        <v>40703.026053240741</v>
      </c>
      <c r="T503" s="13">
        <f t="shared" si="54"/>
        <v>40733.234386574077</v>
      </c>
      <c r="U503" s="14">
        <f t="shared" si="55"/>
        <v>2011</v>
      </c>
      <c r="V503" s="15"/>
    </row>
    <row r="504" spans="1:22" ht="47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8">
        <f t="shared" si="50"/>
        <v>57.5</v>
      </c>
      <c r="Q504" s="9" t="str">
        <f t="shared" si="51"/>
        <v>film &amp; video</v>
      </c>
      <c r="R504" t="str">
        <f t="shared" si="52"/>
        <v>animation</v>
      </c>
      <c r="S504" s="13">
        <f t="shared" si="53"/>
        <v>40956.345196759255</v>
      </c>
      <c r="T504" s="13">
        <f t="shared" si="54"/>
        <v>40986.511863425927</v>
      </c>
      <c r="U504" s="14">
        <f t="shared" si="55"/>
        <v>2012</v>
      </c>
      <c r="V504" s="15"/>
    </row>
    <row r="505" spans="1:22" ht="47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8">
        <f t="shared" si="50"/>
        <v>12.666666666666666</v>
      </c>
      <c r="Q505" s="9" t="str">
        <f t="shared" si="51"/>
        <v>film &amp; video</v>
      </c>
      <c r="R505" t="str">
        <f t="shared" si="52"/>
        <v>animation</v>
      </c>
      <c r="S505" s="13">
        <f t="shared" si="53"/>
        <v>41991.318321759252</v>
      </c>
      <c r="T505" s="13">
        <f t="shared" si="54"/>
        <v>42021.526655092588</v>
      </c>
      <c r="U505" s="14">
        <f t="shared" si="55"/>
        <v>2014</v>
      </c>
      <c r="V505" s="15"/>
    </row>
    <row r="506" spans="1:22" ht="47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8">
        <f t="shared" si="50"/>
        <v>67</v>
      </c>
      <c r="Q506" s="9" t="str">
        <f t="shared" si="51"/>
        <v>film &amp; video</v>
      </c>
      <c r="R506" t="str">
        <f t="shared" si="52"/>
        <v>animation</v>
      </c>
      <c r="S506" s="13">
        <f t="shared" si="53"/>
        <v>40949.775312499994</v>
      </c>
      <c r="T506" s="13">
        <f t="shared" si="54"/>
        <v>41009.941979166666</v>
      </c>
      <c r="U506" s="14">
        <f t="shared" si="55"/>
        <v>2012</v>
      </c>
      <c r="V506" s="15"/>
    </row>
    <row r="507" spans="1:22" ht="47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8">
        <f t="shared" si="50"/>
        <v>3.7142857142857144</v>
      </c>
      <c r="Q507" s="9" t="str">
        <f t="shared" si="51"/>
        <v>film &amp; video</v>
      </c>
      <c r="R507" t="str">
        <f t="shared" si="52"/>
        <v>animation</v>
      </c>
      <c r="S507" s="13">
        <f t="shared" si="53"/>
        <v>42317.889884259253</v>
      </c>
      <c r="T507" s="13">
        <f t="shared" si="54"/>
        <v>42363.098217592589</v>
      </c>
      <c r="U507" s="14">
        <f t="shared" si="55"/>
        <v>2015</v>
      </c>
      <c r="V507" s="15"/>
    </row>
    <row r="508" spans="1:22" ht="47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8">
        <f t="shared" si="50"/>
        <v>250</v>
      </c>
      <c r="Q508" s="9" t="str">
        <f t="shared" si="51"/>
        <v>film &amp; video</v>
      </c>
      <c r="R508" t="str">
        <f t="shared" si="52"/>
        <v>animation</v>
      </c>
      <c r="S508" s="13">
        <f t="shared" si="53"/>
        <v>41466.343981481477</v>
      </c>
      <c r="T508" s="13">
        <f t="shared" si="54"/>
        <v>41496.552314814813</v>
      </c>
      <c r="U508" s="14">
        <f t="shared" si="55"/>
        <v>2013</v>
      </c>
      <c r="V508" s="15"/>
    </row>
    <row r="509" spans="1:22" ht="47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8">
        <f t="shared" si="50"/>
        <v>64</v>
      </c>
      <c r="Q509" s="9" t="str">
        <f t="shared" si="51"/>
        <v>film &amp; video</v>
      </c>
      <c r="R509" t="str">
        <f t="shared" si="52"/>
        <v>animation</v>
      </c>
      <c r="S509" s="13">
        <f t="shared" si="53"/>
        <v>41156.750659722216</v>
      </c>
      <c r="T509" s="13">
        <f t="shared" si="54"/>
        <v>41201.958993055552</v>
      </c>
      <c r="U509" s="14">
        <f t="shared" si="55"/>
        <v>2012</v>
      </c>
      <c r="V509" s="15"/>
    </row>
    <row r="510" spans="1:22" ht="47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8">
        <f t="shared" si="50"/>
        <v>133.33333333333334</v>
      </c>
      <c r="Q510" s="9" t="str">
        <f t="shared" si="51"/>
        <v>film &amp; video</v>
      </c>
      <c r="R510" t="str">
        <f t="shared" si="52"/>
        <v>animation</v>
      </c>
      <c r="S510" s="13">
        <f t="shared" si="53"/>
        <v>40994.815983796296</v>
      </c>
      <c r="T510" s="13">
        <f t="shared" si="54"/>
        <v>41054.593055555553</v>
      </c>
      <c r="U510" s="14">
        <f t="shared" si="55"/>
        <v>2012</v>
      </c>
      <c r="V510" s="15"/>
    </row>
    <row r="511" spans="1:22" ht="47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8">
        <f t="shared" si="50"/>
        <v>10</v>
      </c>
      <c r="Q511" s="9" t="str">
        <f t="shared" si="51"/>
        <v>film &amp; video</v>
      </c>
      <c r="R511" t="str">
        <f t="shared" si="52"/>
        <v>animation</v>
      </c>
      <c r="S511" s="13">
        <f t="shared" si="53"/>
        <v>42153.423263888886</v>
      </c>
      <c r="T511" s="13">
        <f t="shared" si="54"/>
        <v>42183.631597222222</v>
      </c>
      <c r="U511" s="14">
        <f t="shared" si="55"/>
        <v>2015</v>
      </c>
      <c r="V511" s="15"/>
    </row>
    <row r="512" spans="1:22" ht="47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8" t="e">
        <f t="shared" si="50"/>
        <v>#DIV/0!</v>
      </c>
      <c r="Q512" s="9" t="str">
        <f t="shared" si="51"/>
        <v>film &amp; video</v>
      </c>
      <c r="R512" t="str">
        <f t="shared" si="52"/>
        <v>animation</v>
      </c>
      <c r="S512" s="13">
        <f t="shared" si="53"/>
        <v>42399.968043981477</v>
      </c>
      <c r="T512" s="13">
        <f t="shared" si="54"/>
        <v>42430.176377314812</v>
      </c>
      <c r="U512" s="14">
        <f t="shared" si="55"/>
        <v>2016</v>
      </c>
      <c r="V512" s="15"/>
    </row>
    <row r="513" spans="1:22" ht="47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8">
        <f t="shared" si="50"/>
        <v>30</v>
      </c>
      <c r="Q513" s="9" t="str">
        <f t="shared" si="51"/>
        <v>film &amp; video</v>
      </c>
      <c r="R513" t="str">
        <f t="shared" si="52"/>
        <v>animation</v>
      </c>
      <c r="S513" s="13">
        <f t="shared" si="53"/>
        <v>41340.09469907407</v>
      </c>
      <c r="T513" s="13">
        <f t="shared" si="54"/>
        <v>41370.261365740742</v>
      </c>
      <c r="U513" s="14">
        <f t="shared" si="55"/>
        <v>2013</v>
      </c>
      <c r="V513" s="15"/>
    </row>
    <row r="514" spans="1:22" ht="47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 s="8">
        <f t="shared" si="50"/>
        <v>5.5</v>
      </c>
      <c r="Q514" s="9" t="str">
        <f t="shared" si="51"/>
        <v>film &amp; video</v>
      </c>
      <c r="R514" t="str">
        <f t="shared" si="52"/>
        <v>animation</v>
      </c>
      <c r="S514" s="13">
        <f t="shared" si="53"/>
        <v>42649.533877314818</v>
      </c>
      <c r="T514" s="13">
        <f t="shared" si="54"/>
        <v>42694.783877314811</v>
      </c>
      <c r="U514" s="14">
        <f t="shared" si="55"/>
        <v>2016</v>
      </c>
      <c r="V514" s="15"/>
    </row>
    <row r="515" spans="1:22" ht="3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 s="8">
        <f t="shared" ref="P515:P578" si="57">E515/L515</f>
        <v>102.38235294117646</v>
      </c>
      <c r="Q515" s="9" t="str">
        <f t="shared" ref="Q515:Q578" si="58">LEFT(N515, SEARCH("/", N515, 1)-1)</f>
        <v>film &amp; video</v>
      </c>
      <c r="R515" t="str">
        <f t="shared" ref="R515:R578" si="59">RIGHT(N515,LEN(N515) -SEARCH("/", N515, 1))</f>
        <v>animation</v>
      </c>
      <c r="S515" s="13">
        <f t="shared" ref="S515:S578" si="60">(J515/86400)+25569+(-5/24)</f>
        <v>42552.445659722223</v>
      </c>
      <c r="T515" s="13">
        <f t="shared" ref="T515:T578" si="61">(((I515/60)/60)/24)+DATE(1970,1,1)</f>
        <v>42597.291666666672</v>
      </c>
      <c r="U515" s="14">
        <f t="shared" ref="U515:U578" si="62">YEAR(S515)</f>
        <v>2016</v>
      </c>
      <c r="V515" s="15"/>
    </row>
    <row r="516" spans="1:22" ht="47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 s="8">
        <f t="shared" si="57"/>
        <v>16.666666666666668</v>
      </c>
      <c r="Q516" s="9" t="str">
        <f t="shared" si="58"/>
        <v>film &amp; video</v>
      </c>
      <c r="R516" t="str">
        <f t="shared" si="59"/>
        <v>animation</v>
      </c>
      <c r="S516" s="13">
        <f t="shared" si="60"/>
        <v>41830.405636574069</v>
      </c>
      <c r="T516" s="13">
        <f t="shared" si="61"/>
        <v>41860.613969907405</v>
      </c>
      <c r="U516" s="14">
        <f t="shared" si="62"/>
        <v>2014</v>
      </c>
      <c r="V516" s="15"/>
    </row>
    <row r="517" spans="1:22" ht="47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 s="8">
        <f t="shared" si="57"/>
        <v>725.02941176470586</v>
      </c>
      <c r="Q517" s="9" t="str">
        <f t="shared" si="58"/>
        <v>film &amp; video</v>
      </c>
      <c r="R517" t="str">
        <f t="shared" si="59"/>
        <v>animation</v>
      </c>
      <c r="S517" s="13">
        <f t="shared" si="60"/>
        <v>42327.282418981478</v>
      </c>
      <c r="T517" s="13">
        <f t="shared" si="61"/>
        <v>42367.490752314814</v>
      </c>
      <c r="U517" s="14">
        <f t="shared" si="62"/>
        <v>2015</v>
      </c>
      <c r="V517" s="15"/>
    </row>
    <row r="518" spans="1:22" ht="3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8" t="e">
        <f t="shared" si="57"/>
        <v>#DIV/0!</v>
      </c>
      <c r="Q518" s="9" t="str">
        <f t="shared" si="58"/>
        <v>film &amp; video</v>
      </c>
      <c r="R518" t="str">
        <f t="shared" si="59"/>
        <v>animation</v>
      </c>
      <c r="S518" s="13">
        <f t="shared" si="60"/>
        <v>42091.570370370369</v>
      </c>
      <c r="T518" s="13">
        <f t="shared" si="61"/>
        <v>42151.778703703705</v>
      </c>
      <c r="U518" s="14">
        <f t="shared" si="62"/>
        <v>2015</v>
      </c>
      <c r="V518" s="15"/>
    </row>
    <row r="519" spans="1:22" ht="47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 s="8">
        <f t="shared" si="57"/>
        <v>68.333333333333329</v>
      </c>
      <c r="Q519" s="9" t="str">
        <f t="shared" si="58"/>
        <v>film &amp; video</v>
      </c>
      <c r="R519" t="str">
        <f t="shared" si="59"/>
        <v>animation</v>
      </c>
      <c r="S519" s="13">
        <f t="shared" si="60"/>
        <v>42738.406956018516</v>
      </c>
      <c r="T519" s="13">
        <f t="shared" si="61"/>
        <v>42768.615289351852</v>
      </c>
      <c r="U519" s="14">
        <f t="shared" si="62"/>
        <v>2017</v>
      </c>
      <c r="V519" s="15"/>
    </row>
    <row r="520" spans="1:22" ht="47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8" t="e">
        <f t="shared" si="57"/>
        <v>#DIV/0!</v>
      </c>
      <c r="Q520" s="9" t="str">
        <f t="shared" si="58"/>
        <v>film &amp; video</v>
      </c>
      <c r="R520" t="str">
        <f t="shared" si="59"/>
        <v>animation</v>
      </c>
      <c r="S520" s="13">
        <f t="shared" si="60"/>
        <v>42223.407685185179</v>
      </c>
      <c r="T520" s="13">
        <f t="shared" si="61"/>
        <v>42253.615277777775</v>
      </c>
      <c r="U520" s="14">
        <f t="shared" si="62"/>
        <v>2015</v>
      </c>
      <c r="V520" s="15"/>
    </row>
    <row r="521" spans="1:22" ht="47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 s="8">
        <f t="shared" si="57"/>
        <v>39.228571428571428</v>
      </c>
      <c r="Q521" s="9" t="str">
        <f t="shared" si="58"/>
        <v>film &amp; video</v>
      </c>
      <c r="R521" t="str">
        <f t="shared" si="59"/>
        <v>animation</v>
      </c>
      <c r="S521" s="13">
        <f t="shared" si="60"/>
        <v>41218.183113425919</v>
      </c>
      <c r="T521" s="13">
        <f t="shared" si="61"/>
        <v>41248.391446759262</v>
      </c>
      <c r="U521" s="14">
        <f t="shared" si="62"/>
        <v>2012</v>
      </c>
      <c r="V521" s="15"/>
    </row>
    <row r="522" spans="1:22" ht="47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 s="8">
        <f t="shared" si="57"/>
        <v>150.14705882352942</v>
      </c>
      <c r="Q522" s="9" t="str">
        <f t="shared" si="58"/>
        <v>theater</v>
      </c>
      <c r="R522" t="str">
        <f t="shared" si="59"/>
        <v>plays</v>
      </c>
      <c r="S522" s="13">
        <f t="shared" si="60"/>
        <v>42318.493761574071</v>
      </c>
      <c r="T522" s="13">
        <f t="shared" si="61"/>
        <v>42348.702094907407</v>
      </c>
      <c r="U522" s="14">
        <f t="shared" si="62"/>
        <v>2015</v>
      </c>
      <c r="V522" s="15"/>
    </row>
    <row r="523" spans="1:22" ht="47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 s="8">
        <f t="shared" si="57"/>
        <v>93.428571428571431</v>
      </c>
      <c r="Q523" s="9" t="str">
        <f t="shared" si="58"/>
        <v>theater</v>
      </c>
      <c r="R523" t="str">
        <f t="shared" si="59"/>
        <v>plays</v>
      </c>
      <c r="S523" s="13">
        <f t="shared" si="60"/>
        <v>42645.884479166663</v>
      </c>
      <c r="T523" s="13">
        <f t="shared" si="61"/>
        <v>42675.207638888889</v>
      </c>
      <c r="U523" s="14">
        <f t="shared" si="62"/>
        <v>2016</v>
      </c>
      <c r="V523" s="15"/>
    </row>
    <row r="524" spans="1:22" ht="47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 s="8">
        <f t="shared" si="57"/>
        <v>110.96774193548387</v>
      </c>
      <c r="Q524" s="9" t="str">
        <f t="shared" si="58"/>
        <v>theater</v>
      </c>
      <c r="R524" t="str">
        <f t="shared" si="59"/>
        <v>plays</v>
      </c>
      <c r="S524" s="13">
        <f t="shared" si="60"/>
        <v>42429.832465277774</v>
      </c>
      <c r="T524" s="13">
        <f t="shared" si="61"/>
        <v>42449.999131944445</v>
      </c>
      <c r="U524" s="14">
        <f t="shared" si="62"/>
        <v>2016</v>
      </c>
      <c r="V524" s="15"/>
    </row>
    <row r="525" spans="1:22" ht="47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 s="8">
        <f t="shared" si="57"/>
        <v>71.785714285714292</v>
      </c>
      <c r="Q525" s="9" t="str">
        <f t="shared" si="58"/>
        <v>theater</v>
      </c>
      <c r="R525" t="str">
        <f t="shared" si="59"/>
        <v>plays</v>
      </c>
      <c r="S525" s="13">
        <f t="shared" si="60"/>
        <v>42237.924490740734</v>
      </c>
      <c r="T525" s="13">
        <f t="shared" si="61"/>
        <v>42268.13282407407</v>
      </c>
      <c r="U525" s="14">
        <f t="shared" si="62"/>
        <v>2015</v>
      </c>
      <c r="V525" s="15"/>
    </row>
    <row r="526" spans="1:22" ht="47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 s="8">
        <f t="shared" si="57"/>
        <v>29.258076923076924</v>
      </c>
      <c r="Q526" s="9" t="str">
        <f t="shared" si="58"/>
        <v>theater</v>
      </c>
      <c r="R526" t="str">
        <f t="shared" si="59"/>
        <v>plays</v>
      </c>
      <c r="S526" s="13">
        <f t="shared" si="60"/>
        <v>42492.508900462963</v>
      </c>
      <c r="T526" s="13">
        <f t="shared" si="61"/>
        <v>42522.717233796298</v>
      </c>
      <c r="U526" s="14">
        <f t="shared" si="62"/>
        <v>2016</v>
      </c>
      <c r="V526" s="15"/>
    </row>
    <row r="527" spans="1:22" ht="47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 s="8">
        <f t="shared" si="57"/>
        <v>1000</v>
      </c>
      <c r="Q527" s="9" t="str">
        <f t="shared" si="58"/>
        <v>theater</v>
      </c>
      <c r="R527" t="str">
        <f t="shared" si="59"/>
        <v>plays</v>
      </c>
      <c r="S527" s="13">
        <f t="shared" si="60"/>
        <v>41850.192604166667</v>
      </c>
      <c r="T527" s="13">
        <f t="shared" si="61"/>
        <v>41895.400937500002</v>
      </c>
      <c r="U527" s="14">
        <f t="shared" si="62"/>
        <v>2014</v>
      </c>
      <c r="V527" s="15"/>
    </row>
    <row r="528" spans="1:22" ht="47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 s="8">
        <f t="shared" si="57"/>
        <v>74.347826086956516</v>
      </c>
      <c r="Q528" s="9" t="str">
        <f t="shared" si="58"/>
        <v>theater</v>
      </c>
      <c r="R528" t="str">
        <f t="shared" si="59"/>
        <v>plays</v>
      </c>
      <c r="S528" s="13">
        <f t="shared" si="60"/>
        <v>42192.383611111109</v>
      </c>
      <c r="T528" s="13">
        <f t="shared" si="61"/>
        <v>42223.708333333328</v>
      </c>
      <c r="U528" s="14">
        <f t="shared" si="62"/>
        <v>2015</v>
      </c>
      <c r="V528" s="15"/>
    </row>
    <row r="529" spans="1:22" ht="47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 s="8">
        <f t="shared" si="57"/>
        <v>63.829113924050631</v>
      </c>
      <c r="Q529" s="9" t="str">
        <f t="shared" si="58"/>
        <v>theater</v>
      </c>
      <c r="R529" t="str">
        <f t="shared" si="59"/>
        <v>plays</v>
      </c>
      <c r="S529" s="13">
        <f t="shared" si="60"/>
        <v>42752.997291666667</v>
      </c>
      <c r="T529" s="13">
        <f t="shared" si="61"/>
        <v>42783.670138888891</v>
      </c>
      <c r="U529" s="14">
        <f t="shared" si="62"/>
        <v>2017</v>
      </c>
      <c r="V529" s="15"/>
    </row>
    <row r="530" spans="1:22" ht="2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 s="8">
        <f t="shared" si="57"/>
        <v>44.333333333333336</v>
      </c>
      <c r="Q530" s="9" t="str">
        <f t="shared" si="58"/>
        <v>theater</v>
      </c>
      <c r="R530" t="str">
        <f t="shared" si="59"/>
        <v>plays</v>
      </c>
      <c r="S530" s="13">
        <f t="shared" si="60"/>
        <v>42155.71188657407</v>
      </c>
      <c r="T530" s="13">
        <f t="shared" si="61"/>
        <v>42176.888888888891</v>
      </c>
      <c r="U530" s="14">
        <f t="shared" si="62"/>
        <v>2015</v>
      </c>
      <c r="V530" s="15"/>
    </row>
    <row r="531" spans="1:22" ht="47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 s="8">
        <f t="shared" si="57"/>
        <v>86.944444444444443</v>
      </c>
      <c r="Q531" s="9" t="str">
        <f t="shared" si="58"/>
        <v>theater</v>
      </c>
      <c r="R531" t="str">
        <f t="shared" si="59"/>
        <v>plays</v>
      </c>
      <c r="S531" s="13">
        <f t="shared" si="60"/>
        <v>42724.822847222218</v>
      </c>
      <c r="T531" s="13">
        <f t="shared" si="61"/>
        <v>42746.208333333328</v>
      </c>
      <c r="U531" s="14">
        <f t="shared" si="62"/>
        <v>2016</v>
      </c>
      <c r="V531" s="15"/>
    </row>
    <row r="532" spans="1:22" ht="47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 s="8">
        <f t="shared" si="57"/>
        <v>126.55172413793103</v>
      </c>
      <c r="Q532" s="9" t="str">
        <f t="shared" si="58"/>
        <v>theater</v>
      </c>
      <c r="R532" t="str">
        <f t="shared" si="59"/>
        <v>plays</v>
      </c>
      <c r="S532" s="13">
        <f t="shared" si="60"/>
        <v>42157.382731481477</v>
      </c>
      <c r="T532" s="13">
        <f t="shared" si="61"/>
        <v>42179.083333333328</v>
      </c>
      <c r="U532" s="14">
        <f t="shared" si="62"/>
        <v>2015</v>
      </c>
      <c r="V532" s="15"/>
    </row>
    <row r="533" spans="1:22" ht="47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 s="8">
        <f t="shared" si="57"/>
        <v>129.03225806451613</v>
      </c>
      <c r="Q533" s="9" t="str">
        <f t="shared" si="58"/>
        <v>theater</v>
      </c>
      <c r="R533" t="str">
        <f t="shared" si="59"/>
        <v>plays</v>
      </c>
      <c r="S533" s="13">
        <f t="shared" si="60"/>
        <v>42675.856817129628</v>
      </c>
      <c r="T533" s="13">
        <f t="shared" si="61"/>
        <v>42721.290972222225</v>
      </c>
      <c r="U533" s="14">
        <f t="shared" si="62"/>
        <v>2016</v>
      </c>
      <c r="V533" s="15"/>
    </row>
    <row r="534" spans="1:22" ht="47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 s="8">
        <f t="shared" si="57"/>
        <v>71.242774566473983</v>
      </c>
      <c r="Q534" s="9" t="str">
        <f t="shared" si="58"/>
        <v>theater</v>
      </c>
      <c r="R534" t="str">
        <f t="shared" si="59"/>
        <v>plays</v>
      </c>
      <c r="S534" s="13">
        <f t="shared" si="60"/>
        <v>42472.798703703702</v>
      </c>
      <c r="T534" s="13">
        <f t="shared" si="61"/>
        <v>42503.007037037038</v>
      </c>
      <c r="U534" s="14">
        <f t="shared" si="62"/>
        <v>2016</v>
      </c>
      <c r="V534" s="15"/>
    </row>
    <row r="535" spans="1:22" ht="47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 s="8">
        <f t="shared" si="57"/>
        <v>117.88235294117646</v>
      </c>
      <c r="Q535" s="9" t="str">
        <f t="shared" si="58"/>
        <v>theater</v>
      </c>
      <c r="R535" t="str">
        <f t="shared" si="59"/>
        <v>plays</v>
      </c>
      <c r="S535" s="13">
        <f t="shared" si="60"/>
        <v>42482.226446759254</v>
      </c>
      <c r="T535" s="13">
        <f t="shared" si="61"/>
        <v>42506.43478009259</v>
      </c>
      <c r="U535" s="14">
        <f t="shared" si="62"/>
        <v>2016</v>
      </c>
      <c r="V535" s="15"/>
    </row>
    <row r="536" spans="1:22" ht="47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 s="8">
        <f t="shared" si="57"/>
        <v>327.08333333333331</v>
      </c>
      <c r="Q536" s="9" t="str">
        <f t="shared" si="58"/>
        <v>theater</v>
      </c>
      <c r="R536" t="str">
        <f t="shared" si="59"/>
        <v>plays</v>
      </c>
      <c r="S536" s="13">
        <f t="shared" si="60"/>
        <v>42270.602662037032</v>
      </c>
      <c r="T536" s="13">
        <f t="shared" si="61"/>
        <v>42309.958333333328</v>
      </c>
      <c r="U536" s="14">
        <f t="shared" si="62"/>
        <v>2015</v>
      </c>
      <c r="V536" s="15"/>
    </row>
    <row r="537" spans="1:22" ht="3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 s="8">
        <f t="shared" si="57"/>
        <v>34.745762711864408</v>
      </c>
      <c r="Q537" s="9" t="str">
        <f t="shared" si="58"/>
        <v>theater</v>
      </c>
      <c r="R537" t="str">
        <f t="shared" si="59"/>
        <v>plays</v>
      </c>
      <c r="S537" s="13">
        <f t="shared" si="60"/>
        <v>42711.336863425924</v>
      </c>
      <c r="T537" s="13">
        <f t="shared" si="61"/>
        <v>42741.545196759253</v>
      </c>
      <c r="U537" s="14">
        <f t="shared" si="62"/>
        <v>2016</v>
      </c>
      <c r="V537" s="15"/>
    </row>
    <row r="538" spans="1:22" ht="47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 s="8">
        <f t="shared" si="57"/>
        <v>100.06410256410257</v>
      </c>
      <c r="Q538" s="9" t="str">
        <f t="shared" si="58"/>
        <v>theater</v>
      </c>
      <c r="R538" t="str">
        <f t="shared" si="59"/>
        <v>plays</v>
      </c>
      <c r="S538" s="13">
        <f t="shared" si="60"/>
        <v>42179.136655092589</v>
      </c>
      <c r="T538" s="13">
        <f t="shared" si="61"/>
        <v>42219.75</v>
      </c>
      <c r="U538" s="14">
        <f t="shared" si="62"/>
        <v>2015</v>
      </c>
      <c r="V538" s="15"/>
    </row>
    <row r="539" spans="1:22" ht="47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 s="8">
        <f t="shared" si="57"/>
        <v>40.847457627118644</v>
      </c>
      <c r="Q539" s="9" t="str">
        <f t="shared" si="58"/>
        <v>theater</v>
      </c>
      <c r="R539" t="str">
        <f t="shared" si="59"/>
        <v>plays</v>
      </c>
      <c r="S539" s="13">
        <f t="shared" si="60"/>
        <v>42282.560081018521</v>
      </c>
      <c r="T539" s="13">
        <f t="shared" si="61"/>
        <v>42312.810081018513</v>
      </c>
      <c r="U539" s="14">
        <f t="shared" si="62"/>
        <v>2015</v>
      </c>
      <c r="V539" s="15"/>
    </row>
    <row r="540" spans="1:22" ht="47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 s="8">
        <f t="shared" si="57"/>
        <v>252.01666666666668</v>
      </c>
      <c r="Q540" s="9" t="str">
        <f t="shared" si="58"/>
        <v>theater</v>
      </c>
      <c r="R540" t="str">
        <f t="shared" si="59"/>
        <v>plays</v>
      </c>
      <c r="S540" s="13">
        <f t="shared" si="60"/>
        <v>42473.586377314808</v>
      </c>
      <c r="T540" s="13">
        <f t="shared" si="61"/>
        <v>42503.794710648144</v>
      </c>
      <c r="U540" s="14">
        <f t="shared" si="62"/>
        <v>2016</v>
      </c>
      <c r="V540" s="15"/>
    </row>
    <row r="541" spans="1:22" ht="47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 s="8">
        <f t="shared" si="57"/>
        <v>25.161000000000001</v>
      </c>
      <c r="Q541" s="9" t="str">
        <f t="shared" si="58"/>
        <v>theater</v>
      </c>
      <c r="R541" t="str">
        <f t="shared" si="59"/>
        <v>plays</v>
      </c>
      <c r="S541" s="13">
        <f t="shared" si="60"/>
        <v>42534.841516203705</v>
      </c>
      <c r="T541" s="13">
        <f t="shared" si="61"/>
        <v>42556.049849537041</v>
      </c>
      <c r="U541" s="14">
        <f t="shared" si="62"/>
        <v>2016</v>
      </c>
      <c r="V541" s="15"/>
    </row>
    <row r="542" spans="1:22" ht="62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 s="8">
        <f t="shared" si="57"/>
        <v>1</v>
      </c>
      <c r="Q542" s="9" t="str">
        <f t="shared" si="58"/>
        <v>technology</v>
      </c>
      <c r="R542" t="str">
        <f t="shared" si="59"/>
        <v>web</v>
      </c>
      <c r="S542" s="13">
        <f t="shared" si="60"/>
        <v>42009.608865740738</v>
      </c>
      <c r="T542" s="13">
        <f t="shared" si="61"/>
        <v>42039.817199074074</v>
      </c>
      <c r="U542" s="14">
        <f t="shared" si="62"/>
        <v>2015</v>
      </c>
      <c r="V542" s="15"/>
    </row>
    <row r="543" spans="1:22" ht="47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 s="8">
        <f t="shared" si="57"/>
        <v>25</v>
      </c>
      <c r="Q543" s="9" t="str">
        <f t="shared" si="58"/>
        <v>technology</v>
      </c>
      <c r="R543" t="str">
        <f t="shared" si="59"/>
        <v>web</v>
      </c>
      <c r="S543" s="13">
        <f t="shared" si="60"/>
        <v>42275.838356481479</v>
      </c>
      <c r="T543" s="13">
        <f t="shared" si="61"/>
        <v>42306.046689814815</v>
      </c>
      <c r="U543" s="14">
        <f t="shared" si="62"/>
        <v>2015</v>
      </c>
      <c r="V543" s="15"/>
    </row>
    <row r="544" spans="1:22" ht="47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 s="8">
        <f t="shared" si="57"/>
        <v>1</v>
      </c>
      <c r="Q544" s="9" t="str">
        <f t="shared" si="58"/>
        <v>technology</v>
      </c>
      <c r="R544" t="str">
        <f t="shared" si="59"/>
        <v>web</v>
      </c>
      <c r="S544" s="13">
        <f t="shared" si="60"/>
        <v>42433.529120370367</v>
      </c>
      <c r="T544" s="13">
        <f t="shared" si="61"/>
        <v>42493.695787037039</v>
      </c>
      <c r="U544" s="14">
        <f t="shared" si="62"/>
        <v>2016</v>
      </c>
      <c r="V544" s="15"/>
    </row>
    <row r="545" spans="1:22" ht="47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 s="8">
        <f t="shared" si="57"/>
        <v>35</v>
      </c>
      <c r="Q545" s="9" t="str">
        <f t="shared" si="58"/>
        <v>technology</v>
      </c>
      <c r="R545" t="str">
        <f t="shared" si="59"/>
        <v>web</v>
      </c>
      <c r="S545" s="13">
        <f t="shared" si="60"/>
        <v>41913.88381944444</v>
      </c>
      <c r="T545" s="13">
        <f t="shared" si="61"/>
        <v>41944.092152777775</v>
      </c>
      <c r="U545" s="14">
        <f t="shared" si="62"/>
        <v>2014</v>
      </c>
      <c r="V545" s="15"/>
    </row>
    <row r="546" spans="1:22" ht="47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 s="8">
        <f t="shared" si="57"/>
        <v>3</v>
      </c>
      <c r="Q546" s="9" t="str">
        <f t="shared" si="58"/>
        <v>technology</v>
      </c>
      <c r="R546" t="str">
        <f t="shared" si="59"/>
        <v>web</v>
      </c>
      <c r="S546" s="13">
        <f t="shared" si="60"/>
        <v>42525.448611111111</v>
      </c>
      <c r="T546" s="13">
        <f t="shared" si="61"/>
        <v>42555.656944444447</v>
      </c>
      <c r="U546" s="14">
        <f t="shared" si="62"/>
        <v>2016</v>
      </c>
      <c r="V546" s="15"/>
    </row>
    <row r="547" spans="1:22" ht="47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 s="8">
        <f t="shared" si="57"/>
        <v>402.70588235294116</v>
      </c>
      <c r="Q547" s="9" t="str">
        <f t="shared" si="58"/>
        <v>technology</v>
      </c>
      <c r="R547" t="str">
        <f t="shared" si="59"/>
        <v>web</v>
      </c>
      <c r="S547" s="13">
        <f t="shared" si="60"/>
        <v>42283.38413194444</v>
      </c>
      <c r="T547" s="13">
        <f t="shared" si="61"/>
        <v>42323.634131944447</v>
      </c>
      <c r="U547" s="14">
        <f t="shared" si="62"/>
        <v>2015</v>
      </c>
      <c r="V547" s="15"/>
    </row>
    <row r="548" spans="1:22" ht="47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 s="8">
        <f t="shared" si="57"/>
        <v>26</v>
      </c>
      <c r="Q548" s="9" t="str">
        <f t="shared" si="58"/>
        <v>technology</v>
      </c>
      <c r="R548" t="str">
        <f t="shared" si="59"/>
        <v>web</v>
      </c>
      <c r="S548" s="13">
        <f t="shared" si="60"/>
        <v>42249.459664351853</v>
      </c>
      <c r="T548" s="13">
        <f t="shared" si="61"/>
        <v>42294.667997685188</v>
      </c>
      <c r="U548" s="14">
        <f t="shared" si="62"/>
        <v>2015</v>
      </c>
      <c r="V548" s="15"/>
    </row>
    <row r="549" spans="1:22" ht="47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8" t="e">
        <f t="shared" si="57"/>
        <v>#DIV/0!</v>
      </c>
      <c r="Q549" s="9" t="str">
        <f t="shared" si="58"/>
        <v>technology</v>
      </c>
      <c r="R549" t="str">
        <f t="shared" si="59"/>
        <v>web</v>
      </c>
      <c r="S549" s="13">
        <f t="shared" si="60"/>
        <v>42380.488009259258</v>
      </c>
      <c r="T549" s="13">
        <f t="shared" si="61"/>
        <v>42410.696342592593</v>
      </c>
      <c r="U549" s="14">
        <f t="shared" si="62"/>
        <v>2016</v>
      </c>
      <c r="V549" s="15"/>
    </row>
    <row r="550" spans="1:22" ht="47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 s="8">
        <f t="shared" si="57"/>
        <v>9</v>
      </c>
      <c r="Q550" s="9" t="str">
        <f t="shared" si="58"/>
        <v>technology</v>
      </c>
      <c r="R550" t="str">
        <f t="shared" si="59"/>
        <v>web</v>
      </c>
      <c r="S550" s="13">
        <f t="shared" si="60"/>
        <v>42276.695</v>
      </c>
      <c r="T550" s="13">
        <f t="shared" si="61"/>
        <v>42306.903333333335</v>
      </c>
      <c r="U550" s="14">
        <f t="shared" si="62"/>
        <v>2015</v>
      </c>
      <c r="V550" s="15"/>
    </row>
    <row r="551" spans="1:22" ht="47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 s="8">
        <f t="shared" si="57"/>
        <v>8.5</v>
      </c>
      <c r="Q551" s="9" t="str">
        <f t="shared" si="58"/>
        <v>technology</v>
      </c>
      <c r="R551" t="str">
        <f t="shared" si="59"/>
        <v>web</v>
      </c>
      <c r="S551" s="13">
        <f t="shared" si="60"/>
        <v>42163.428495370368</v>
      </c>
      <c r="T551" s="13">
        <f t="shared" si="61"/>
        <v>42193.636828703704</v>
      </c>
      <c r="U551" s="14">
        <f t="shared" si="62"/>
        <v>2015</v>
      </c>
      <c r="V551" s="15"/>
    </row>
    <row r="552" spans="1:22" ht="47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 s="8">
        <f t="shared" si="57"/>
        <v>8.75</v>
      </c>
      <c r="Q552" s="9" t="str">
        <f t="shared" si="58"/>
        <v>technology</v>
      </c>
      <c r="R552" t="str">
        <f t="shared" si="59"/>
        <v>web</v>
      </c>
      <c r="S552" s="13">
        <f t="shared" si="60"/>
        <v>42753.47042824074</v>
      </c>
      <c r="T552" s="13">
        <f t="shared" si="61"/>
        <v>42766.208333333328</v>
      </c>
      <c r="U552" s="14">
        <f t="shared" si="62"/>
        <v>2017</v>
      </c>
      <c r="V552" s="15"/>
    </row>
    <row r="553" spans="1:22" ht="47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 s="8">
        <f t="shared" si="57"/>
        <v>135.03571428571428</v>
      </c>
      <c r="Q553" s="9" t="str">
        <f t="shared" si="58"/>
        <v>technology</v>
      </c>
      <c r="R553" t="str">
        <f t="shared" si="59"/>
        <v>web</v>
      </c>
      <c r="S553" s="13">
        <f t="shared" si="60"/>
        <v>42173.067407407405</v>
      </c>
      <c r="T553" s="13">
        <f t="shared" si="61"/>
        <v>42217.745138888888</v>
      </c>
      <c r="U553" s="14">
        <f t="shared" si="62"/>
        <v>2015</v>
      </c>
      <c r="V553" s="15"/>
    </row>
    <row r="554" spans="1:22" ht="47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8" t="e">
        <f t="shared" si="57"/>
        <v>#DIV/0!</v>
      </c>
      <c r="Q554" s="9" t="str">
        <f t="shared" si="58"/>
        <v>technology</v>
      </c>
      <c r="R554" t="str">
        <f t="shared" si="59"/>
        <v>web</v>
      </c>
      <c r="S554" s="13">
        <f t="shared" si="60"/>
        <v>42318.408518518518</v>
      </c>
      <c r="T554" s="13">
        <f t="shared" si="61"/>
        <v>42378.616851851853</v>
      </c>
      <c r="U554" s="14">
        <f t="shared" si="62"/>
        <v>2015</v>
      </c>
      <c r="V554" s="15"/>
    </row>
    <row r="555" spans="1:22" ht="47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 s="8">
        <f t="shared" si="57"/>
        <v>20.5</v>
      </c>
      <c r="Q555" s="9" t="str">
        <f t="shared" si="58"/>
        <v>technology</v>
      </c>
      <c r="R555" t="str">
        <f t="shared" si="59"/>
        <v>web</v>
      </c>
      <c r="S555" s="13">
        <f t="shared" si="60"/>
        <v>41927.511469907404</v>
      </c>
      <c r="T555" s="13">
        <f t="shared" si="61"/>
        <v>41957.761469907404</v>
      </c>
      <c r="U555" s="14">
        <f t="shared" si="62"/>
        <v>2014</v>
      </c>
      <c r="V555" s="15"/>
    </row>
    <row r="556" spans="1:22" ht="47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 s="8">
        <f t="shared" si="57"/>
        <v>64.36363636363636</v>
      </c>
      <c r="Q556" s="9" t="str">
        <f t="shared" si="58"/>
        <v>technology</v>
      </c>
      <c r="R556" t="str">
        <f t="shared" si="59"/>
        <v>web</v>
      </c>
      <c r="S556" s="13">
        <f t="shared" si="60"/>
        <v>41901.476527777777</v>
      </c>
      <c r="T556" s="13">
        <f t="shared" si="61"/>
        <v>41931.684861111113</v>
      </c>
      <c r="U556" s="14">
        <f t="shared" si="62"/>
        <v>2014</v>
      </c>
      <c r="V556" s="15"/>
    </row>
    <row r="557" spans="1:22" ht="47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8" t="e">
        <f t="shared" si="57"/>
        <v>#DIV/0!</v>
      </c>
      <c r="Q557" s="9" t="str">
        <f t="shared" si="58"/>
        <v>technology</v>
      </c>
      <c r="R557" t="str">
        <f t="shared" si="59"/>
        <v>web</v>
      </c>
      <c r="S557" s="13">
        <f t="shared" si="60"/>
        <v>42503.145173611112</v>
      </c>
      <c r="T557" s="13">
        <f t="shared" si="61"/>
        <v>42533.353506944448</v>
      </c>
      <c r="U557" s="14">
        <f t="shared" si="62"/>
        <v>2016</v>
      </c>
      <c r="V557" s="15"/>
    </row>
    <row r="558" spans="1:22" ht="3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 s="8">
        <f t="shared" si="57"/>
        <v>200</v>
      </c>
      <c r="Q558" s="9" t="str">
        <f t="shared" si="58"/>
        <v>technology</v>
      </c>
      <c r="R558" t="str">
        <f t="shared" si="59"/>
        <v>web</v>
      </c>
      <c r="S558" s="13">
        <f t="shared" si="60"/>
        <v>42345.651817129627</v>
      </c>
      <c r="T558" s="13">
        <f t="shared" si="61"/>
        <v>42375.860150462962</v>
      </c>
      <c r="U558" s="14">
        <f t="shared" si="62"/>
        <v>2015</v>
      </c>
      <c r="V558" s="15"/>
    </row>
    <row r="559" spans="1:22" ht="47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 s="8">
        <f t="shared" si="57"/>
        <v>68.3</v>
      </c>
      <c r="Q559" s="9" t="str">
        <f t="shared" si="58"/>
        <v>technology</v>
      </c>
      <c r="R559" t="str">
        <f t="shared" si="59"/>
        <v>web</v>
      </c>
      <c r="S559" s="13">
        <f t="shared" si="60"/>
        <v>42676.733831018515</v>
      </c>
      <c r="T559" s="13">
        <f t="shared" si="61"/>
        <v>42706.983831018515</v>
      </c>
      <c r="U559" s="14">
        <f t="shared" si="62"/>
        <v>2016</v>
      </c>
      <c r="V559" s="15"/>
    </row>
    <row r="560" spans="1:22" ht="47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8" t="e">
        <f t="shared" si="57"/>
        <v>#DIV/0!</v>
      </c>
      <c r="Q560" s="9" t="str">
        <f t="shared" si="58"/>
        <v>technology</v>
      </c>
      <c r="R560" t="str">
        <f t="shared" si="59"/>
        <v>web</v>
      </c>
      <c r="S560" s="13">
        <f t="shared" si="60"/>
        <v>42057.674826388888</v>
      </c>
      <c r="T560" s="13">
        <f t="shared" si="61"/>
        <v>42087.841493055559</v>
      </c>
      <c r="U560" s="14">
        <f t="shared" si="62"/>
        <v>2015</v>
      </c>
      <c r="V560" s="15"/>
    </row>
    <row r="561" spans="1:22" ht="47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 s="8">
        <f t="shared" si="57"/>
        <v>50</v>
      </c>
      <c r="Q561" s="9" t="str">
        <f t="shared" si="58"/>
        <v>technology</v>
      </c>
      <c r="R561" t="str">
        <f t="shared" si="59"/>
        <v>web</v>
      </c>
      <c r="S561" s="13">
        <f t="shared" si="60"/>
        <v>42321.074768518512</v>
      </c>
      <c r="T561" s="13">
        <f t="shared" si="61"/>
        <v>42351.283101851848</v>
      </c>
      <c r="U561" s="14">
        <f t="shared" si="62"/>
        <v>2015</v>
      </c>
      <c r="V561" s="15"/>
    </row>
    <row r="562" spans="1:22" ht="47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 s="8">
        <f t="shared" si="57"/>
        <v>4</v>
      </c>
      <c r="Q562" s="9" t="str">
        <f t="shared" si="58"/>
        <v>technology</v>
      </c>
      <c r="R562" t="str">
        <f t="shared" si="59"/>
        <v>web</v>
      </c>
      <c r="S562" s="13">
        <f t="shared" si="60"/>
        <v>41960.563020833331</v>
      </c>
      <c r="T562" s="13">
        <f t="shared" si="61"/>
        <v>41990.771354166667</v>
      </c>
      <c r="U562" s="14">
        <f t="shared" si="62"/>
        <v>2014</v>
      </c>
      <c r="V562" s="15"/>
    </row>
    <row r="563" spans="1:22" ht="47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 s="8">
        <f t="shared" si="57"/>
        <v>27.5</v>
      </c>
      <c r="Q563" s="9" t="str">
        <f t="shared" si="58"/>
        <v>technology</v>
      </c>
      <c r="R563" t="str">
        <f t="shared" si="59"/>
        <v>web</v>
      </c>
      <c r="S563" s="13">
        <f t="shared" si="60"/>
        <v>42268.450381944444</v>
      </c>
      <c r="T563" s="13">
        <f t="shared" si="61"/>
        <v>42303.658715277779</v>
      </c>
      <c r="U563" s="14">
        <f t="shared" si="62"/>
        <v>2015</v>
      </c>
      <c r="V563" s="15"/>
    </row>
    <row r="564" spans="1:22" ht="47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8" t="e">
        <f t="shared" si="57"/>
        <v>#DIV/0!</v>
      </c>
      <c r="Q564" s="9" t="str">
        <f t="shared" si="58"/>
        <v>technology</v>
      </c>
      <c r="R564" t="str">
        <f t="shared" si="59"/>
        <v>web</v>
      </c>
      <c r="S564" s="13">
        <f t="shared" si="60"/>
        <v>42692.180729166663</v>
      </c>
      <c r="T564" s="13">
        <f t="shared" si="61"/>
        <v>42722.389062500006</v>
      </c>
      <c r="U564" s="14">
        <f t="shared" si="62"/>
        <v>2016</v>
      </c>
      <c r="V564" s="15"/>
    </row>
    <row r="565" spans="1:22" ht="47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 s="8">
        <f t="shared" si="57"/>
        <v>34</v>
      </c>
      <c r="Q565" s="9" t="str">
        <f t="shared" si="58"/>
        <v>technology</v>
      </c>
      <c r="R565" t="str">
        <f t="shared" si="59"/>
        <v>web</v>
      </c>
      <c r="S565" s="13">
        <f t="shared" si="60"/>
        <v>42021.861655092587</v>
      </c>
      <c r="T565" s="13">
        <f t="shared" si="61"/>
        <v>42052.069988425923</v>
      </c>
      <c r="U565" s="14">
        <f t="shared" si="62"/>
        <v>2015</v>
      </c>
      <c r="V565" s="15"/>
    </row>
    <row r="566" spans="1:22" ht="47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 s="8">
        <f t="shared" si="57"/>
        <v>1</v>
      </c>
      <c r="Q566" s="9" t="str">
        <f t="shared" si="58"/>
        <v>technology</v>
      </c>
      <c r="R566" t="str">
        <f t="shared" si="59"/>
        <v>web</v>
      </c>
      <c r="S566" s="13">
        <f t="shared" si="60"/>
        <v>42411.734664351847</v>
      </c>
      <c r="T566" s="13">
        <f t="shared" si="61"/>
        <v>42441.942997685182</v>
      </c>
      <c r="U566" s="14">
        <f t="shared" si="62"/>
        <v>2016</v>
      </c>
      <c r="V566" s="15"/>
    </row>
    <row r="567" spans="1:22" ht="47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8" t="e">
        <f t="shared" si="57"/>
        <v>#DIV/0!</v>
      </c>
      <c r="Q567" s="9" t="str">
        <f t="shared" si="58"/>
        <v>technology</v>
      </c>
      <c r="R567" t="str">
        <f t="shared" si="59"/>
        <v>web</v>
      </c>
      <c r="S567" s="13">
        <f t="shared" si="60"/>
        <v>42165.576956018514</v>
      </c>
      <c r="T567" s="13">
        <f t="shared" si="61"/>
        <v>42195.785289351858</v>
      </c>
      <c r="U567" s="14">
        <f t="shared" si="62"/>
        <v>2015</v>
      </c>
      <c r="V567" s="15"/>
    </row>
    <row r="568" spans="1:22" ht="47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 s="8">
        <f t="shared" si="57"/>
        <v>1</v>
      </c>
      <c r="Q568" s="9" t="str">
        <f t="shared" si="58"/>
        <v>technology</v>
      </c>
      <c r="R568" t="str">
        <f t="shared" si="59"/>
        <v>web</v>
      </c>
      <c r="S568" s="13">
        <f t="shared" si="60"/>
        <v>42535.476076388884</v>
      </c>
      <c r="T568" s="13">
        <f t="shared" si="61"/>
        <v>42565.68440972222</v>
      </c>
      <c r="U568" s="14">
        <f t="shared" si="62"/>
        <v>2016</v>
      </c>
      <c r="V568" s="15"/>
    </row>
    <row r="569" spans="1:22" ht="47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8" t="e">
        <f t="shared" si="57"/>
        <v>#DIV/0!</v>
      </c>
      <c r="Q569" s="9" t="str">
        <f t="shared" si="58"/>
        <v>technology</v>
      </c>
      <c r="R569" t="str">
        <f t="shared" si="59"/>
        <v>web</v>
      </c>
      <c r="S569" s="13">
        <f t="shared" si="60"/>
        <v>41975.634189814817</v>
      </c>
      <c r="T569" s="13">
        <f t="shared" si="61"/>
        <v>42005.842523148152</v>
      </c>
      <c r="U569" s="14">
        <f t="shared" si="62"/>
        <v>2014</v>
      </c>
      <c r="V569" s="15"/>
    </row>
    <row r="570" spans="1:22" ht="6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 s="8">
        <f t="shared" si="57"/>
        <v>49</v>
      </c>
      <c r="Q570" s="9" t="str">
        <f t="shared" si="58"/>
        <v>technology</v>
      </c>
      <c r="R570" t="str">
        <f t="shared" si="59"/>
        <v>web</v>
      </c>
      <c r="S570" s="13">
        <f t="shared" si="60"/>
        <v>42348.713229166664</v>
      </c>
      <c r="T570" s="13">
        <f t="shared" si="61"/>
        <v>42385.458333333328</v>
      </c>
      <c r="U570" s="14">
        <f t="shared" si="62"/>
        <v>2015</v>
      </c>
      <c r="V570" s="15"/>
    </row>
    <row r="571" spans="1:22" ht="47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 s="8">
        <f t="shared" si="57"/>
        <v>20</v>
      </c>
      <c r="Q571" s="9" t="str">
        <f t="shared" si="58"/>
        <v>technology</v>
      </c>
      <c r="R571" t="str">
        <f t="shared" si="59"/>
        <v>web</v>
      </c>
      <c r="S571" s="13">
        <f t="shared" si="60"/>
        <v>42340.639027777775</v>
      </c>
      <c r="T571" s="13">
        <f t="shared" si="61"/>
        <v>42370.847361111111</v>
      </c>
      <c r="U571" s="14">
        <f t="shared" si="62"/>
        <v>2015</v>
      </c>
      <c r="V571" s="15"/>
    </row>
    <row r="572" spans="1:22" ht="3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 s="8">
        <f t="shared" si="57"/>
        <v>142</v>
      </c>
      <c r="Q572" s="9" t="str">
        <f t="shared" si="58"/>
        <v>technology</v>
      </c>
      <c r="R572" t="str">
        <f t="shared" si="59"/>
        <v>web</v>
      </c>
      <c r="S572" s="13">
        <f t="shared" si="60"/>
        <v>42388.589918981474</v>
      </c>
      <c r="T572" s="13">
        <f t="shared" si="61"/>
        <v>42418.798252314817</v>
      </c>
      <c r="U572" s="14">
        <f t="shared" si="62"/>
        <v>2016</v>
      </c>
      <c r="V572" s="15"/>
    </row>
    <row r="573" spans="1:22" ht="47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 s="8">
        <f t="shared" si="57"/>
        <v>53</v>
      </c>
      <c r="Q573" s="9" t="str">
        <f t="shared" si="58"/>
        <v>technology</v>
      </c>
      <c r="R573" t="str">
        <f t="shared" si="59"/>
        <v>web</v>
      </c>
      <c r="S573" s="13">
        <f t="shared" si="60"/>
        <v>42192.607905092591</v>
      </c>
      <c r="T573" s="13">
        <f t="shared" si="61"/>
        <v>42212.165972222225</v>
      </c>
      <c r="U573" s="14">
        <f t="shared" si="62"/>
        <v>2015</v>
      </c>
      <c r="V573" s="15"/>
    </row>
    <row r="574" spans="1:22" ht="47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8" t="e">
        <f t="shared" si="57"/>
        <v>#DIV/0!</v>
      </c>
      <c r="Q574" s="9" t="str">
        <f t="shared" si="58"/>
        <v>technology</v>
      </c>
      <c r="R574" t="str">
        <f t="shared" si="59"/>
        <v>web</v>
      </c>
      <c r="S574" s="13">
        <f t="shared" si="60"/>
        <v>42282.507962962962</v>
      </c>
      <c r="T574" s="13">
        <f t="shared" si="61"/>
        <v>42312.757962962962</v>
      </c>
      <c r="U574" s="14">
        <f t="shared" si="62"/>
        <v>2015</v>
      </c>
      <c r="V574" s="15"/>
    </row>
    <row r="575" spans="1:22" ht="47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 s="8">
        <f t="shared" si="57"/>
        <v>38.444444444444443</v>
      </c>
      <c r="Q575" s="9" t="str">
        <f t="shared" si="58"/>
        <v>technology</v>
      </c>
      <c r="R575" t="str">
        <f t="shared" si="59"/>
        <v>web</v>
      </c>
      <c r="S575" s="13">
        <f t="shared" si="60"/>
        <v>41962.841793981475</v>
      </c>
      <c r="T575" s="13">
        <f t="shared" si="61"/>
        <v>42022.05</v>
      </c>
      <c r="U575" s="14">
        <f t="shared" si="62"/>
        <v>2014</v>
      </c>
      <c r="V575" s="15"/>
    </row>
    <row r="576" spans="1:22" ht="47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 s="8">
        <f t="shared" si="57"/>
        <v>20</v>
      </c>
      <c r="Q576" s="9" t="str">
        <f t="shared" si="58"/>
        <v>technology</v>
      </c>
      <c r="R576" t="str">
        <f t="shared" si="59"/>
        <v>web</v>
      </c>
      <c r="S576" s="13">
        <f t="shared" si="60"/>
        <v>42632.235034722216</v>
      </c>
      <c r="T576" s="13">
        <f t="shared" si="61"/>
        <v>42662.443368055552</v>
      </c>
      <c r="U576" s="14">
        <f t="shared" si="62"/>
        <v>2016</v>
      </c>
      <c r="V576" s="15"/>
    </row>
    <row r="577" spans="1:22" ht="47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 s="8">
        <f t="shared" si="57"/>
        <v>64.75</v>
      </c>
      <c r="Q577" s="9" t="str">
        <f t="shared" si="58"/>
        <v>technology</v>
      </c>
      <c r="R577" t="str">
        <f t="shared" si="59"/>
        <v>web</v>
      </c>
      <c r="S577" s="13">
        <f t="shared" si="60"/>
        <v>42138.484293981477</v>
      </c>
      <c r="T577" s="13">
        <f t="shared" si="61"/>
        <v>42168.692627314813</v>
      </c>
      <c r="U577" s="14">
        <f t="shared" si="62"/>
        <v>2015</v>
      </c>
      <c r="V577" s="15"/>
    </row>
    <row r="578" spans="1:22" ht="47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 s="8">
        <f t="shared" si="57"/>
        <v>1</v>
      </c>
      <c r="Q578" s="9" t="str">
        <f t="shared" si="58"/>
        <v>technology</v>
      </c>
      <c r="R578" t="str">
        <f t="shared" si="59"/>
        <v>web</v>
      </c>
      <c r="S578" s="13">
        <f t="shared" si="60"/>
        <v>42031.263333333329</v>
      </c>
      <c r="T578" s="13">
        <f t="shared" si="61"/>
        <v>42091.43</v>
      </c>
      <c r="U578" s="14">
        <f t="shared" si="62"/>
        <v>2015</v>
      </c>
      <c r="V578" s="15"/>
    </row>
    <row r="579" spans="1:22" ht="47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 s="8">
        <f t="shared" ref="P579:P642" si="64">E579/L579</f>
        <v>10</v>
      </c>
      <c r="Q579" s="9" t="str">
        <f t="shared" ref="Q579:Q642" si="65">LEFT(N579, SEARCH("/", N579, 1)-1)</f>
        <v>technology</v>
      </c>
      <c r="R579" t="str">
        <f t="shared" ref="R579:R642" si="66">RIGHT(N579,LEN(N579) -SEARCH("/", N579, 1))</f>
        <v>web</v>
      </c>
      <c r="S579" s="13">
        <f t="shared" ref="S579:S642" si="67">(J579/86400)+25569+(-5/24)</f>
        <v>42450.380810185183</v>
      </c>
      <c r="T579" s="13">
        <f t="shared" ref="T579:T642" si="68">(((I579/60)/60)/24)+DATE(1970,1,1)</f>
        <v>42510.589143518519</v>
      </c>
      <c r="U579" s="14">
        <f t="shared" ref="U579:U642" si="69">YEAR(S579)</f>
        <v>2016</v>
      </c>
      <c r="V579" s="15"/>
    </row>
    <row r="580" spans="1:22" ht="3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 s="8">
        <f t="shared" si="64"/>
        <v>2</v>
      </c>
      <c r="Q580" s="9" t="str">
        <f t="shared" si="65"/>
        <v>technology</v>
      </c>
      <c r="R580" t="str">
        <f t="shared" si="66"/>
        <v>web</v>
      </c>
      <c r="S580" s="13">
        <f t="shared" si="67"/>
        <v>42230.370289351849</v>
      </c>
      <c r="T580" s="13">
        <f t="shared" si="68"/>
        <v>42254.578622685185</v>
      </c>
      <c r="U580" s="14">
        <f t="shared" si="69"/>
        <v>2015</v>
      </c>
      <c r="V580" s="15"/>
    </row>
    <row r="581" spans="1:22" ht="3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 s="8">
        <f t="shared" si="64"/>
        <v>35</v>
      </c>
      <c r="Q581" s="9" t="str">
        <f t="shared" si="65"/>
        <v>technology</v>
      </c>
      <c r="R581" t="str">
        <f t="shared" si="66"/>
        <v>web</v>
      </c>
      <c r="S581" s="13">
        <f t="shared" si="67"/>
        <v>41968.643784722219</v>
      </c>
      <c r="T581" s="13">
        <f t="shared" si="68"/>
        <v>41998.852118055554</v>
      </c>
      <c r="U581" s="14">
        <f t="shared" si="69"/>
        <v>2014</v>
      </c>
      <c r="V581" s="15"/>
    </row>
    <row r="582" spans="1:22" ht="47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 s="8">
        <f t="shared" si="64"/>
        <v>1</v>
      </c>
      <c r="Q582" s="9" t="str">
        <f t="shared" si="65"/>
        <v>technology</v>
      </c>
      <c r="R582" t="str">
        <f t="shared" si="66"/>
        <v>web</v>
      </c>
      <c r="S582" s="13">
        <f t="shared" si="67"/>
        <v>42605.699849537035</v>
      </c>
      <c r="T582" s="13">
        <f t="shared" si="68"/>
        <v>42635.908182870371</v>
      </c>
      <c r="U582" s="14">
        <f t="shared" si="69"/>
        <v>2016</v>
      </c>
      <c r="V582" s="15"/>
    </row>
    <row r="583" spans="1:22" ht="47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8" t="e">
        <f t="shared" si="64"/>
        <v>#DIV/0!</v>
      </c>
      <c r="Q583" s="9" t="str">
        <f t="shared" si="65"/>
        <v>technology</v>
      </c>
      <c r="R583" t="str">
        <f t="shared" si="66"/>
        <v>web</v>
      </c>
      <c r="S583" s="13">
        <f t="shared" si="67"/>
        <v>42187.804444444446</v>
      </c>
      <c r="T583" s="13">
        <f t="shared" si="68"/>
        <v>42218.012777777782</v>
      </c>
      <c r="U583" s="14">
        <f t="shared" si="69"/>
        <v>2015</v>
      </c>
      <c r="V583" s="15"/>
    </row>
    <row r="584" spans="1:22" ht="47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8" t="e">
        <f t="shared" si="64"/>
        <v>#DIV/0!</v>
      </c>
      <c r="Q584" s="9" t="str">
        <f t="shared" si="65"/>
        <v>technology</v>
      </c>
      <c r="R584" t="str">
        <f t="shared" si="66"/>
        <v>web</v>
      </c>
      <c r="S584" s="13">
        <f t="shared" si="67"/>
        <v>42055.531469907401</v>
      </c>
      <c r="T584" s="13">
        <f t="shared" si="68"/>
        <v>42078.75</v>
      </c>
      <c r="U584" s="14">
        <f t="shared" si="69"/>
        <v>2015</v>
      </c>
      <c r="V584" s="15"/>
    </row>
    <row r="585" spans="1:22" ht="3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 s="8">
        <f t="shared" si="64"/>
        <v>1</v>
      </c>
      <c r="Q585" s="9" t="str">
        <f t="shared" si="65"/>
        <v>technology</v>
      </c>
      <c r="R585" t="str">
        <f t="shared" si="66"/>
        <v>web</v>
      </c>
      <c r="S585" s="13">
        <f t="shared" si="67"/>
        <v>42052.730173611104</v>
      </c>
      <c r="T585" s="13">
        <f t="shared" si="68"/>
        <v>42082.896840277783</v>
      </c>
      <c r="U585" s="14">
        <f t="shared" si="69"/>
        <v>2015</v>
      </c>
      <c r="V585" s="15"/>
    </row>
    <row r="586" spans="1:22" ht="3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 s="8">
        <f t="shared" si="64"/>
        <v>5</v>
      </c>
      <c r="Q586" s="9" t="str">
        <f t="shared" si="65"/>
        <v>technology</v>
      </c>
      <c r="R586" t="str">
        <f t="shared" si="66"/>
        <v>web</v>
      </c>
      <c r="S586" s="13">
        <f t="shared" si="67"/>
        <v>42049.508287037032</v>
      </c>
      <c r="T586" s="13">
        <f t="shared" si="68"/>
        <v>42079.674953703703</v>
      </c>
      <c r="U586" s="14">
        <f t="shared" si="69"/>
        <v>2015</v>
      </c>
      <c r="V586" s="15"/>
    </row>
    <row r="587" spans="1:22" ht="47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8" t="e">
        <f t="shared" si="64"/>
        <v>#DIV/0!</v>
      </c>
      <c r="Q587" s="9" t="str">
        <f t="shared" si="65"/>
        <v>technology</v>
      </c>
      <c r="R587" t="str">
        <f t="shared" si="66"/>
        <v>web</v>
      </c>
      <c r="S587" s="13">
        <f t="shared" si="67"/>
        <v>42283.182604166665</v>
      </c>
      <c r="T587" s="13">
        <f t="shared" si="68"/>
        <v>42339</v>
      </c>
      <c r="U587" s="14">
        <f t="shared" si="69"/>
        <v>2015</v>
      </c>
      <c r="V587" s="15"/>
    </row>
    <row r="588" spans="1:22" ht="47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 s="8">
        <f t="shared" si="64"/>
        <v>14</v>
      </c>
      <c r="Q588" s="9" t="str">
        <f t="shared" si="65"/>
        <v>technology</v>
      </c>
      <c r="R588" t="str">
        <f t="shared" si="66"/>
        <v>web</v>
      </c>
      <c r="S588" s="13">
        <f t="shared" si="67"/>
        <v>42020.645914351851</v>
      </c>
      <c r="T588" s="13">
        <f t="shared" si="68"/>
        <v>42050.854247685187</v>
      </c>
      <c r="U588" s="14">
        <f t="shared" si="69"/>
        <v>2015</v>
      </c>
      <c r="V588" s="15"/>
    </row>
    <row r="589" spans="1:22" ht="77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 s="8">
        <f t="shared" si="64"/>
        <v>389.28571428571428</v>
      </c>
      <c r="Q589" s="9" t="str">
        <f t="shared" si="65"/>
        <v>technology</v>
      </c>
      <c r="R589" t="str">
        <f t="shared" si="66"/>
        <v>web</v>
      </c>
      <c r="S589" s="13">
        <f t="shared" si="67"/>
        <v>42080.548993055556</v>
      </c>
      <c r="T589" s="13">
        <f t="shared" si="68"/>
        <v>42110.757326388892</v>
      </c>
      <c r="U589" s="14">
        <f t="shared" si="69"/>
        <v>2015</v>
      </c>
      <c r="V589" s="15"/>
    </row>
    <row r="590" spans="1:22" ht="47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 s="8">
        <f t="shared" si="64"/>
        <v>150.5</v>
      </c>
      <c r="Q590" s="9" t="str">
        <f t="shared" si="65"/>
        <v>technology</v>
      </c>
      <c r="R590" t="str">
        <f t="shared" si="66"/>
        <v>web</v>
      </c>
      <c r="S590" s="13">
        <f t="shared" si="67"/>
        <v>42631.561180555553</v>
      </c>
      <c r="T590" s="13">
        <f t="shared" si="68"/>
        <v>42691.811180555553</v>
      </c>
      <c r="U590" s="14">
        <f t="shared" si="69"/>
        <v>2016</v>
      </c>
      <c r="V590" s="15"/>
    </row>
    <row r="591" spans="1:22" ht="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 s="8">
        <f t="shared" si="64"/>
        <v>1</v>
      </c>
      <c r="Q591" s="9" t="str">
        <f t="shared" si="65"/>
        <v>technology</v>
      </c>
      <c r="R591" t="str">
        <f t="shared" si="66"/>
        <v>web</v>
      </c>
      <c r="S591" s="13">
        <f t="shared" si="67"/>
        <v>42178.406238425923</v>
      </c>
      <c r="T591" s="13">
        <f t="shared" si="68"/>
        <v>42193.614571759259</v>
      </c>
      <c r="U591" s="14">
        <f t="shared" si="69"/>
        <v>2015</v>
      </c>
      <c r="V591" s="15"/>
    </row>
    <row r="592" spans="1:22" ht="47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 s="8">
        <f t="shared" si="64"/>
        <v>24.777777777777779</v>
      </c>
      <c r="Q592" s="9" t="str">
        <f t="shared" si="65"/>
        <v>technology</v>
      </c>
      <c r="R592" t="str">
        <f t="shared" si="66"/>
        <v>web</v>
      </c>
      <c r="S592" s="13">
        <f t="shared" si="67"/>
        <v>42377.34642361111</v>
      </c>
      <c r="T592" s="13">
        <f t="shared" si="68"/>
        <v>42408.542361111111</v>
      </c>
      <c r="U592" s="14">
        <f t="shared" si="69"/>
        <v>2016</v>
      </c>
      <c r="V592" s="15"/>
    </row>
    <row r="593" spans="1:22" ht="47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 s="8">
        <f t="shared" si="64"/>
        <v>30.5</v>
      </c>
      <c r="Q593" s="9" t="str">
        <f t="shared" si="65"/>
        <v>technology</v>
      </c>
      <c r="R593" t="str">
        <f t="shared" si="66"/>
        <v>web</v>
      </c>
      <c r="S593" s="13">
        <f t="shared" si="67"/>
        <v>42177.334837962961</v>
      </c>
      <c r="T593" s="13">
        <f t="shared" si="68"/>
        <v>42207.543171296296</v>
      </c>
      <c r="U593" s="14">
        <f t="shared" si="69"/>
        <v>2015</v>
      </c>
      <c r="V593" s="15"/>
    </row>
    <row r="594" spans="1:22" ht="47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 s="8">
        <f t="shared" si="64"/>
        <v>250</v>
      </c>
      <c r="Q594" s="9" t="str">
        <f t="shared" si="65"/>
        <v>technology</v>
      </c>
      <c r="R594" t="str">
        <f t="shared" si="66"/>
        <v>web</v>
      </c>
      <c r="S594" s="13">
        <f t="shared" si="67"/>
        <v>41946.023842592593</v>
      </c>
      <c r="T594" s="13">
        <f t="shared" si="68"/>
        <v>41976.232175925921</v>
      </c>
      <c r="U594" s="14">
        <f t="shared" si="69"/>
        <v>2014</v>
      </c>
      <c r="V594" s="15"/>
    </row>
    <row r="595" spans="1:22" ht="47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 s="8">
        <f t="shared" si="64"/>
        <v>16.428571428571427</v>
      </c>
      <c r="Q595" s="9" t="str">
        <f t="shared" si="65"/>
        <v>technology</v>
      </c>
      <c r="R595" t="str">
        <f t="shared" si="66"/>
        <v>web</v>
      </c>
      <c r="S595" s="13">
        <f t="shared" si="67"/>
        <v>42070.469270833331</v>
      </c>
      <c r="T595" s="13">
        <f t="shared" si="68"/>
        <v>42100.635937500003</v>
      </c>
      <c r="U595" s="14">
        <f t="shared" si="69"/>
        <v>2015</v>
      </c>
      <c r="V595" s="15"/>
    </row>
    <row r="596" spans="1:22" ht="3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 s="8">
        <f t="shared" si="64"/>
        <v>13</v>
      </c>
      <c r="Q596" s="9" t="str">
        <f t="shared" si="65"/>
        <v>technology</v>
      </c>
      <c r="R596" t="str">
        <f t="shared" si="66"/>
        <v>web</v>
      </c>
      <c r="S596" s="13">
        <f t="shared" si="67"/>
        <v>42446.571828703702</v>
      </c>
      <c r="T596" s="13">
        <f t="shared" si="68"/>
        <v>42476.780162037037</v>
      </c>
      <c r="U596" s="14">
        <f t="shared" si="69"/>
        <v>2016</v>
      </c>
      <c r="V596" s="15"/>
    </row>
    <row r="597" spans="1:22" ht="47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 s="8">
        <f t="shared" si="64"/>
        <v>53.25</v>
      </c>
      <c r="Q597" s="9" t="str">
        <f t="shared" si="65"/>
        <v>technology</v>
      </c>
      <c r="R597" t="str">
        <f t="shared" si="66"/>
        <v>web</v>
      </c>
      <c r="S597" s="13">
        <f t="shared" si="67"/>
        <v>42082.861550925925</v>
      </c>
      <c r="T597" s="13">
        <f t="shared" si="68"/>
        <v>42128.069884259254</v>
      </c>
      <c r="U597" s="14">
        <f t="shared" si="69"/>
        <v>2015</v>
      </c>
      <c r="V597" s="15"/>
    </row>
    <row r="598" spans="1:22" ht="3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 s="8">
        <f t="shared" si="64"/>
        <v>3</v>
      </c>
      <c r="Q598" s="9" t="str">
        <f t="shared" si="65"/>
        <v>technology</v>
      </c>
      <c r="R598" t="str">
        <f t="shared" si="66"/>
        <v>web</v>
      </c>
      <c r="S598" s="13">
        <f t="shared" si="67"/>
        <v>42646.688564814809</v>
      </c>
      <c r="T598" s="13">
        <f t="shared" si="68"/>
        <v>42676.896898148145</v>
      </c>
      <c r="U598" s="14">
        <f t="shared" si="69"/>
        <v>2016</v>
      </c>
      <c r="V598" s="15"/>
    </row>
    <row r="599" spans="1:22" ht="47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 s="8">
        <f t="shared" si="64"/>
        <v>10</v>
      </c>
      <c r="Q599" s="9" t="str">
        <f t="shared" si="65"/>
        <v>technology</v>
      </c>
      <c r="R599" t="str">
        <f t="shared" si="66"/>
        <v>web</v>
      </c>
      <c r="S599" s="13">
        <f t="shared" si="67"/>
        <v>42545.496932870366</v>
      </c>
      <c r="T599" s="13">
        <f t="shared" si="68"/>
        <v>42582.666666666672</v>
      </c>
      <c r="U599" s="14">
        <f t="shared" si="69"/>
        <v>2016</v>
      </c>
      <c r="V599" s="15"/>
    </row>
    <row r="600" spans="1:22" ht="3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 s="8">
        <f t="shared" si="64"/>
        <v>121.42857142857143</v>
      </c>
      <c r="Q600" s="9" t="str">
        <f t="shared" si="65"/>
        <v>technology</v>
      </c>
      <c r="R600" t="str">
        <f t="shared" si="66"/>
        <v>web</v>
      </c>
      <c r="S600" s="13">
        <f t="shared" si="67"/>
        <v>41947.793761574074</v>
      </c>
      <c r="T600" s="13">
        <f t="shared" si="68"/>
        <v>41978.00209490741</v>
      </c>
      <c r="U600" s="14">
        <f t="shared" si="69"/>
        <v>2014</v>
      </c>
      <c r="V600" s="15"/>
    </row>
    <row r="601" spans="1:22" ht="47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 s="8">
        <f t="shared" si="64"/>
        <v>15.5</v>
      </c>
      <c r="Q601" s="9" t="str">
        <f t="shared" si="65"/>
        <v>technology</v>
      </c>
      <c r="R601" t="str">
        <f t="shared" si="66"/>
        <v>web</v>
      </c>
      <c r="S601" s="13">
        <f t="shared" si="67"/>
        <v>42047.604189814818</v>
      </c>
      <c r="T601" s="13">
        <f t="shared" si="68"/>
        <v>42071.636111111111</v>
      </c>
      <c r="U601" s="14">
        <f t="shared" si="69"/>
        <v>2015</v>
      </c>
      <c r="V601" s="15"/>
    </row>
    <row r="602" spans="1:22" ht="32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 s="8">
        <f t="shared" si="64"/>
        <v>100</v>
      </c>
      <c r="Q602" s="9" t="str">
        <f t="shared" si="65"/>
        <v>technology</v>
      </c>
      <c r="R602" t="str">
        <f t="shared" si="66"/>
        <v>web</v>
      </c>
      <c r="S602" s="13">
        <f t="shared" si="67"/>
        <v>42073.589837962958</v>
      </c>
      <c r="T602" s="13">
        <f t="shared" si="68"/>
        <v>42133.798171296294</v>
      </c>
      <c r="U602" s="14">
        <f t="shared" si="69"/>
        <v>2015</v>
      </c>
      <c r="V602" s="15"/>
    </row>
    <row r="603" spans="1:22" ht="47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 s="8">
        <f t="shared" si="64"/>
        <v>23.333333333333332</v>
      </c>
      <c r="Q603" s="9" t="str">
        <f t="shared" si="65"/>
        <v>technology</v>
      </c>
      <c r="R603" t="str">
        <f t="shared" si="66"/>
        <v>web</v>
      </c>
      <c r="S603" s="13">
        <f t="shared" si="67"/>
        <v>41969.64975694444</v>
      </c>
      <c r="T603" s="13">
        <f t="shared" si="68"/>
        <v>41999.858090277776</v>
      </c>
      <c r="U603" s="14">
        <f t="shared" si="69"/>
        <v>2014</v>
      </c>
      <c r="V603" s="15"/>
    </row>
    <row r="604" spans="1:22" ht="47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8" t="e">
        <f t="shared" si="64"/>
        <v>#DIV/0!</v>
      </c>
      <c r="Q604" s="9" t="str">
        <f t="shared" si="65"/>
        <v>technology</v>
      </c>
      <c r="R604" t="str">
        <f t="shared" si="66"/>
        <v>web</v>
      </c>
      <c r="S604" s="13">
        <f t="shared" si="67"/>
        <v>42143.585821759254</v>
      </c>
      <c r="T604" s="13">
        <f t="shared" si="68"/>
        <v>42173.79415509259</v>
      </c>
      <c r="U604" s="14">
        <f t="shared" si="69"/>
        <v>2015</v>
      </c>
      <c r="V604" s="15"/>
    </row>
    <row r="605" spans="1:22" ht="47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 s="8">
        <f t="shared" si="64"/>
        <v>45.386153846153846</v>
      </c>
      <c r="Q605" s="9" t="str">
        <f t="shared" si="65"/>
        <v>technology</v>
      </c>
      <c r="R605" t="str">
        <f t="shared" si="66"/>
        <v>web</v>
      </c>
      <c r="S605" s="13">
        <f t="shared" si="67"/>
        <v>41835.430821759255</v>
      </c>
      <c r="T605" s="13">
        <f t="shared" si="68"/>
        <v>41865.639155092591</v>
      </c>
      <c r="U605" s="14">
        <f t="shared" si="69"/>
        <v>2014</v>
      </c>
      <c r="V605" s="15"/>
    </row>
    <row r="606" spans="1:22" ht="47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8" t="e">
        <f t="shared" si="64"/>
        <v>#DIV/0!</v>
      </c>
      <c r="Q606" s="9" t="str">
        <f t="shared" si="65"/>
        <v>technology</v>
      </c>
      <c r="R606" t="str">
        <f t="shared" si="66"/>
        <v>web</v>
      </c>
      <c r="S606" s="13">
        <f t="shared" si="67"/>
        <v>41848.827037037037</v>
      </c>
      <c r="T606" s="13">
        <f t="shared" si="68"/>
        <v>41879.035370370373</v>
      </c>
      <c r="U606" s="14">
        <f t="shared" si="69"/>
        <v>2014</v>
      </c>
      <c r="V606" s="15"/>
    </row>
    <row r="607" spans="1:22" ht="3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 s="8">
        <f t="shared" si="64"/>
        <v>16.375</v>
      </c>
      <c r="Q607" s="9" t="str">
        <f t="shared" si="65"/>
        <v>technology</v>
      </c>
      <c r="R607" t="str">
        <f t="shared" si="66"/>
        <v>web</v>
      </c>
      <c r="S607" s="13">
        <f t="shared" si="67"/>
        <v>42194.149398148147</v>
      </c>
      <c r="T607" s="13">
        <f t="shared" si="68"/>
        <v>42239.357731481476</v>
      </c>
      <c r="U607" s="14">
        <f t="shared" si="69"/>
        <v>2015</v>
      </c>
      <c r="V607" s="15"/>
    </row>
    <row r="608" spans="1:22" ht="47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 s="8">
        <f t="shared" si="64"/>
        <v>10</v>
      </c>
      <c r="Q608" s="9" t="str">
        <f t="shared" si="65"/>
        <v>technology</v>
      </c>
      <c r="R608" t="str">
        <f t="shared" si="66"/>
        <v>web</v>
      </c>
      <c r="S608" s="13">
        <f t="shared" si="67"/>
        <v>42102.442233796297</v>
      </c>
      <c r="T608" s="13">
        <f t="shared" si="68"/>
        <v>42148.625</v>
      </c>
      <c r="U608" s="14">
        <f t="shared" si="69"/>
        <v>2015</v>
      </c>
      <c r="V608" s="15"/>
    </row>
    <row r="609" spans="1:22" ht="47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8" t="e">
        <f t="shared" si="64"/>
        <v>#DIV/0!</v>
      </c>
      <c r="Q609" s="9" t="str">
        <f t="shared" si="65"/>
        <v>technology</v>
      </c>
      <c r="R609" t="str">
        <f t="shared" si="66"/>
        <v>web</v>
      </c>
      <c r="S609" s="13">
        <f t="shared" si="67"/>
        <v>42300.617314814815</v>
      </c>
      <c r="T609" s="13">
        <f t="shared" si="68"/>
        <v>42330.867314814815</v>
      </c>
      <c r="U609" s="14">
        <f t="shared" si="69"/>
        <v>2015</v>
      </c>
      <c r="V609" s="15"/>
    </row>
    <row r="610" spans="1:22" ht="47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 s="8">
        <f t="shared" si="64"/>
        <v>292.2</v>
      </c>
      <c r="Q610" s="9" t="str">
        <f t="shared" si="65"/>
        <v>technology</v>
      </c>
      <c r="R610" t="str">
        <f t="shared" si="66"/>
        <v>web</v>
      </c>
      <c r="S610" s="13">
        <f t="shared" si="67"/>
        <v>42140.712731481479</v>
      </c>
      <c r="T610" s="13">
        <f t="shared" si="68"/>
        <v>42170.921064814815</v>
      </c>
      <c r="U610" s="14">
        <f t="shared" si="69"/>
        <v>2015</v>
      </c>
      <c r="V610" s="15"/>
    </row>
    <row r="611" spans="1:22" ht="47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 s="8">
        <f t="shared" si="64"/>
        <v>5</v>
      </c>
      <c r="Q611" s="9" t="str">
        <f t="shared" si="65"/>
        <v>technology</v>
      </c>
      <c r="R611" t="str">
        <f t="shared" si="66"/>
        <v>web</v>
      </c>
      <c r="S611" s="13">
        <f t="shared" si="67"/>
        <v>42306.825740740744</v>
      </c>
      <c r="T611" s="13">
        <f t="shared" si="68"/>
        <v>42337.075740740736</v>
      </c>
      <c r="U611" s="14">
        <f t="shared" si="69"/>
        <v>2015</v>
      </c>
      <c r="V611" s="15"/>
    </row>
    <row r="612" spans="1:22" ht="47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8" t="e">
        <f t="shared" si="64"/>
        <v>#DIV/0!</v>
      </c>
      <c r="Q612" s="9" t="str">
        <f t="shared" si="65"/>
        <v>technology</v>
      </c>
      <c r="R612" t="str">
        <f t="shared" si="66"/>
        <v>web</v>
      </c>
      <c r="S612" s="13">
        <f t="shared" si="67"/>
        <v>42086.622523148144</v>
      </c>
      <c r="T612" s="13">
        <f t="shared" si="68"/>
        <v>42116.83085648148</v>
      </c>
      <c r="U612" s="14">
        <f t="shared" si="69"/>
        <v>2015</v>
      </c>
      <c r="V612" s="15"/>
    </row>
    <row r="613" spans="1:22" ht="47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8" t="e">
        <f t="shared" si="64"/>
        <v>#DIV/0!</v>
      </c>
      <c r="Q613" s="9" t="str">
        <f t="shared" si="65"/>
        <v>technology</v>
      </c>
      <c r="R613" t="str">
        <f t="shared" si="66"/>
        <v>web</v>
      </c>
      <c r="S613" s="13">
        <f t="shared" si="67"/>
        <v>42328.352280092593</v>
      </c>
      <c r="T613" s="13">
        <f t="shared" si="68"/>
        <v>42388.560613425929</v>
      </c>
      <c r="U613" s="14">
        <f t="shared" si="69"/>
        <v>2015</v>
      </c>
      <c r="V613" s="15"/>
    </row>
    <row r="614" spans="1:22" ht="3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8" t="e">
        <f t="shared" si="64"/>
        <v>#DIV/0!</v>
      </c>
      <c r="Q614" s="9" t="str">
        <f t="shared" si="65"/>
        <v>technology</v>
      </c>
      <c r="R614" t="str">
        <f t="shared" si="66"/>
        <v>web</v>
      </c>
      <c r="S614" s="13">
        <f t="shared" si="67"/>
        <v>42584.823449074072</v>
      </c>
      <c r="T614" s="13">
        <f t="shared" si="68"/>
        <v>42615.031782407401</v>
      </c>
      <c r="U614" s="14">
        <f t="shared" si="69"/>
        <v>2016</v>
      </c>
      <c r="V614" s="15"/>
    </row>
    <row r="615" spans="1:22" ht="47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 s="8">
        <f t="shared" si="64"/>
        <v>105.93388429752066</v>
      </c>
      <c r="Q615" s="9" t="str">
        <f t="shared" si="65"/>
        <v>technology</v>
      </c>
      <c r="R615" t="str">
        <f t="shared" si="66"/>
        <v>web</v>
      </c>
      <c r="S615" s="13">
        <f t="shared" si="67"/>
        <v>42247.288425925923</v>
      </c>
      <c r="T615" s="13">
        <f t="shared" si="68"/>
        <v>42278.207638888889</v>
      </c>
      <c r="U615" s="14">
        <f t="shared" si="69"/>
        <v>2015</v>
      </c>
      <c r="V615" s="15"/>
    </row>
    <row r="616" spans="1:22" ht="47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8" t="e">
        <f t="shared" si="64"/>
        <v>#DIV/0!</v>
      </c>
      <c r="Q616" s="9" t="str">
        <f t="shared" si="65"/>
        <v>technology</v>
      </c>
      <c r="R616" t="str">
        <f t="shared" si="66"/>
        <v>web</v>
      </c>
      <c r="S616" s="13">
        <f t="shared" si="67"/>
        <v>42514.853472222218</v>
      </c>
      <c r="T616" s="13">
        <f t="shared" si="68"/>
        <v>42545.061805555553</v>
      </c>
      <c r="U616" s="14">
        <f t="shared" si="69"/>
        <v>2016</v>
      </c>
      <c r="V616" s="15"/>
    </row>
    <row r="617" spans="1:22" ht="47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8" t="e">
        <f t="shared" si="64"/>
        <v>#DIV/0!</v>
      </c>
      <c r="Q617" s="9" t="str">
        <f t="shared" si="65"/>
        <v>technology</v>
      </c>
      <c r="R617" t="str">
        <f t="shared" si="66"/>
        <v>web</v>
      </c>
      <c r="S617" s="13">
        <f t="shared" si="67"/>
        <v>42241.913877314808</v>
      </c>
      <c r="T617" s="13">
        <f t="shared" si="68"/>
        <v>42272.122210648144</v>
      </c>
      <c r="U617" s="14">
        <f t="shared" si="69"/>
        <v>2015</v>
      </c>
      <c r="V617" s="15"/>
    </row>
    <row r="618" spans="1:22" ht="47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8" t="e">
        <f t="shared" si="64"/>
        <v>#DIV/0!</v>
      </c>
      <c r="Q618" s="9" t="str">
        <f t="shared" si="65"/>
        <v>technology</v>
      </c>
      <c r="R618" t="str">
        <f t="shared" si="66"/>
        <v>web</v>
      </c>
      <c r="S618" s="13">
        <f t="shared" si="67"/>
        <v>42761.167905092589</v>
      </c>
      <c r="T618" s="13">
        <f t="shared" si="68"/>
        <v>42791.376238425932</v>
      </c>
      <c r="U618" s="14">
        <f t="shared" si="69"/>
        <v>2017</v>
      </c>
      <c r="V618" s="15"/>
    </row>
    <row r="619" spans="1:22" ht="47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 s="8">
        <f t="shared" si="64"/>
        <v>20</v>
      </c>
      <c r="Q619" s="9" t="str">
        <f t="shared" si="65"/>
        <v>technology</v>
      </c>
      <c r="R619" t="str">
        <f t="shared" si="66"/>
        <v>web</v>
      </c>
      <c r="S619" s="13">
        <f t="shared" si="67"/>
        <v>42087.134756944441</v>
      </c>
      <c r="T619" s="13">
        <f t="shared" si="68"/>
        <v>42132.343090277776</v>
      </c>
      <c r="U619" s="14">
        <f t="shared" si="69"/>
        <v>2015</v>
      </c>
      <c r="V619" s="15"/>
    </row>
    <row r="620" spans="1:22" ht="47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8" t="e">
        <f t="shared" si="64"/>
        <v>#DIV/0!</v>
      </c>
      <c r="Q620" s="9" t="str">
        <f t="shared" si="65"/>
        <v>technology</v>
      </c>
      <c r="R620" t="str">
        <f t="shared" si="66"/>
        <v>web</v>
      </c>
      <c r="S620" s="13">
        <f t="shared" si="67"/>
        <v>42317.60188657407</v>
      </c>
      <c r="T620" s="13">
        <f t="shared" si="68"/>
        <v>42347.810219907406</v>
      </c>
      <c r="U620" s="14">
        <f t="shared" si="69"/>
        <v>2015</v>
      </c>
      <c r="V620" s="15"/>
    </row>
    <row r="621" spans="1:22" ht="3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 s="8">
        <f t="shared" si="64"/>
        <v>1</v>
      </c>
      <c r="Q621" s="9" t="str">
        <f t="shared" si="65"/>
        <v>technology</v>
      </c>
      <c r="R621" t="str">
        <f t="shared" si="66"/>
        <v>web</v>
      </c>
      <c r="S621" s="13">
        <f t="shared" si="67"/>
        <v>41908.442013888889</v>
      </c>
      <c r="T621" s="13">
        <f t="shared" si="68"/>
        <v>41968.692013888889</v>
      </c>
      <c r="U621" s="14">
        <f t="shared" si="69"/>
        <v>2014</v>
      </c>
      <c r="V621" s="15"/>
    </row>
    <row r="622" spans="1:22" ht="47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 s="8">
        <f t="shared" si="64"/>
        <v>300</v>
      </c>
      <c r="Q622" s="9" t="str">
        <f t="shared" si="65"/>
        <v>technology</v>
      </c>
      <c r="R622" t="str">
        <f t="shared" si="66"/>
        <v>web</v>
      </c>
      <c r="S622" s="13">
        <f t="shared" si="67"/>
        <v>41831.508541666662</v>
      </c>
      <c r="T622" s="13">
        <f t="shared" si="68"/>
        <v>41876.716874999998</v>
      </c>
      <c r="U622" s="14">
        <f t="shared" si="69"/>
        <v>2014</v>
      </c>
      <c r="V622" s="15"/>
    </row>
    <row r="623" spans="1:22" ht="47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 s="8">
        <f t="shared" si="64"/>
        <v>87</v>
      </c>
      <c r="Q623" s="9" t="str">
        <f t="shared" si="65"/>
        <v>technology</v>
      </c>
      <c r="R623" t="str">
        <f t="shared" si="66"/>
        <v>web</v>
      </c>
      <c r="S623" s="13">
        <f t="shared" si="67"/>
        <v>42528.779363425921</v>
      </c>
      <c r="T623" s="13">
        <f t="shared" si="68"/>
        <v>42558.987696759257</v>
      </c>
      <c r="U623" s="14">
        <f t="shared" si="69"/>
        <v>2016</v>
      </c>
      <c r="V623" s="15"/>
    </row>
    <row r="624" spans="1:22" ht="47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 s="8">
        <f t="shared" si="64"/>
        <v>37.888888888888886</v>
      </c>
      <c r="Q624" s="9" t="str">
        <f t="shared" si="65"/>
        <v>technology</v>
      </c>
      <c r="R624" t="str">
        <f t="shared" si="66"/>
        <v>web</v>
      </c>
      <c r="S624" s="13">
        <f t="shared" si="67"/>
        <v>42532.566412037035</v>
      </c>
      <c r="T624" s="13">
        <f t="shared" si="68"/>
        <v>42552.774745370371</v>
      </c>
      <c r="U624" s="14">
        <f t="shared" si="69"/>
        <v>2016</v>
      </c>
      <c r="V624" s="15"/>
    </row>
    <row r="625" spans="1:22" ht="47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8" t="e">
        <f t="shared" si="64"/>
        <v>#DIV/0!</v>
      </c>
      <c r="Q625" s="9" t="str">
        <f t="shared" si="65"/>
        <v>technology</v>
      </c>
      <c r="R625" t="str">
        <f t="shared" si="66"/>
        <v>web</v>
      </c>
      <c r="S625" s="13">
        <f t="shared" si="67"/>
        <v>42121.800891203697</v>
      </c>
      <c r="T625" s="13">
        <f t="shared" si="68"/>
        <v>42152.009224537032</v>
      </c>
      <c r="U625" s="14">
        <f t="shared" si="69"/>
        <v>2015</v>
      </c>
      <c r="V625" s="15"/>
    </row>
    <row r="626" spans="1:22" ht="47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8" t="e">
        <f t="shared" si="64"/>
        <v>#DIV/0!</v>
      </c>
      <c r="Q626" s="9" t="str">
        <f t="shared" si="65"/>
        <v>technology</v>
      </c>
      <c r="R626" t="str">
        <f t="shared" si="66"/>
        <v>web</v>
      </c>
      <c r="S626" s="13">
        <f t="shared" si="67"/>
        <v>42108.78056712963</v>
      </c>
      <c r="T626" s="13">
        <f t="shared" si="68"/>
        <v>42138.988900462966</v>
      </c>
      <c r="U626" s="14">
        <f t="shared" si="69"/>
        <v>2015</v>
      </c>
      <c r="V626" s="15"/>
    </row>
    <row r="627" spans="1:22" ht="47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8" t="e">
        <f t="shared" si="64"/>
        <v>#DIV/0!</v>
      </c>
      <c r="Q627" s="9" t="str">
        <f t="shared" si="65"/>
        <v>technology</v>
      </c>
      <c r="R627" t="str">
        <f t="shared" si="66"/>
        <v>web</v>
      </c>
      <c r="S627" s="13">
        <f t="shared" si="67"/>
        <v>42790.687233796292</v>
      </c>
      <c r="T627" s="13">
        <f t="shared" si="68"/>
        <v>42820.853900462964</v>
      </c>
      <c r="U627" s="14">
        <f t="shared" si="69"/>
        <v>2017</v>
      </c>
      <c r="V627" s="15"/>
    </row>
    <row r="628" spans="1:22" ht="47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 s="8">
        <f t="shared" si="64"/>
        <v>111.41025641025641</v>
      </c>
      <c r="Q628" s="9" t="str">
        <f t="shared" si="65"/>
        <v>technology</v>
      </c>
      <c r="R628" t="str">
        <f t="shared" si="66"/>
        <v>web</v>
      </c>
      <c r="S628" s="13">
        <f t="shared" si="67"/>
        <v>42198.351145833331</v>
      </c>
      <c r="T628" s="13">
        <f t="shared" si="68"/>
        <v>42231.556944444441</v>
      </c>
      <c r="U628" s="14">
        <f t="shared" si="69"/>
        <v>2015</v>
      </c>
      <c r="V628" s="15"/>
    </row>
    <row r="629" spans="1:22" ht="47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 s="8">
        <f t="shared" si="64"/>
        <v>90</v>
      </c>
      <c r="Q629" s="9" t="str">
        <f t="shared" si="65"/>
        <v>technology</v>
      </c>
      <c r="R629" t="str">
        <f t="shared" si="66"/>
        <v>web</v>
      </c>
      <c r="S629" s="13">
        <f t="shared" si="67"/>
        <v>42384.098506944443</v>
      </c>
      <c r="T629" s="13">
        <f t="shared" si="68"/>
        <v>42443.958333333328</v>
      </c>
      <c r="U629" s="14">
        <f t="shared" si="69"/>
        <v>2016</v>
      </c>
      <c r="V629" s="15"/>
    </row>
    <row r="630" spans="1:22" ht="47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8" t="e">
        <f t="shared" si="64"/>
        <v>#DIV/0!</v>
      </c>
      <c r="Q630" s="9" t="str">
        <f t="shared" si="65"/>
        <v>technology</v>
      </c>
      <c r="R630" t="str">
        <f t="shared" si="66"/>
        <v>web</v>
      </c>
      <c r="S630" s="13">
        <f t="shared" si="67"/>
        <v>41803.484456018516</v>
      </c>
      <c r="T630" s="13">
        <f t="shared" si="68"/>
        <v>41833.692789351851</v>
      </c>
      <c r="U630" s="14">
        <f t="shared" si="69"/>
        <v>2014</v>
      </c>
      <c r="V630" s="15"/>
    </row>
    <row r="631" spans="1:22" ht="47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 s="8">
        <f t="shared" si="64"/>
        <v>116.66666666666667</v>
      </c>
      <c r="Q631" s="9" t="str">
        <f t="shared" si="65"/>
        <v>technology</v>
      </c>
      <c r="R631" t="str">
        <f t="shared" si="66"/>
        <v>web</v>
      </c>
      <c r="S631" s="13">
        <f t="shared" si="67"/>
        <v>42474.429490740738</v>
      </c>
      <c r="T631" s="13">
        <f t="shared" si="68"/>
        <v>42504.637824074074</v>
      </c>
      <c r="U631" s="14">
        <f t="shared" si="69"/>
        <v>2016</v>
      </c>
      <c r="V631" s="15"/>
    </row>
    <row r="632" spans="1:22" ht="47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 s="8">
        <f t="shared" si="64"/>
        <v>10</v>
      </c>
      <c r="Q632" s="9" t="str">
        <f t="shared" si="65"/>
        <v>technology</v>
      </c>
      <c r="R632" t="str">
        <f t="shared" si="66"/>
        <v>web</v>
      </c>
      <c r="S632" s="13">
        <f t="shared" si="67"/>
        <v>42223.411122685182</v>
      </c>
      <c r="T632" s="13">
        <f t="shared" si="68"/>
        <v>42253.215277777781</v>
      </c>
      <c r="U632" s="14">
        <f t="shared" si="69"/>
        <v>2015</v>
      </c>
      <c r="V632" s="15"/>
    </row>
    <row r="633" spans="1:22" ht="32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 s="8">
        <f t="shared" si="64"/>
        <v>76.666666666666671</v>
      </c>
      <c r="Q633" s="9" t="str">
        <f t="shared" si="65"/>
        <v>technology</v>
      </c>
      <c r="R633" t="str">
        <f t="shared" si="66"/>
        <v>web</v>
      </c>
      <c r="S633" s="13">
        <f t="shared" si="67"/>
        <v>42489.563993055555</v>
      </c>
      <c r="T633" s="13">
        <f t="shared" si="68"/>
        <v>42518.772326388891</v>
      </c>
      <c r="U633" s="14">
        <f t="shared" si="69"/>
        <v>2016</v>
      </c>
      <c r="V633" s="15"/>
    </row>
    <row r="634" spans="1:22" ht="3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8" t="e">
        <f t="shared" si="64"/>
        <v>#DIV/0!</v>
      </c>
      <c r="Q634" s="9" t="str">
        <f t="shared" si="65"/>
        <v>technology</v>
      </c>
      <c r="R634" t="str">
        <f t="shared" si="66"/>
        <v>web</v>
      </c>
      <c r="S634" s="13">
        <f t="shared" si="67"/>
        <v>42303.450983796291</v>
      </c>
      <c r="T634" s="13">
        <f t="shared" si="68"/>
        <v>42333.700983796298</v>
      </c>
      <c r="U634" s="14">
        <f t="shared" si="69"/>
        <v>2015</v>
      </c>
      <c r="V634" s="15"/>
    </row>
    <row r="635" spans="1:22" ht="47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 s="8">
        <f t="shared" si="64"/>
        <v>49.8</v>
      </c>
      <c r="Q635" s="9" t="str">
        <f t="shared" si="65"/>
        <v>technology</v>
      </c>
      <c r="R635" t="str">
        <f t="shared" si="66"/>
        <v>web</v>
      </c>
      <c r="S635" s="13">
        <f t="shared" si="67"/>
        <v>42507.090995370367</v>
      </c>
      <c r="T635" s="13">
        <f t="shared" si="68"/>
        <v>42538.958333333328</v>
      </c>
      <c r="U635" s="14">
        <f t="shared" si="69"/>
        <v>2016</v>
      </c>
      <c r="V635" s="15"/>
    </row>
    <row r="636" spans="1:22" ht="3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 s="8">
        <f t="shared" si="64"/>
        <v>1</v>
      </c>
      <c r="Q636" s="9" t="str">
        <f t="shared" si="65"/>
        <v>technology</v>
      </c>
      <c r="R636" t="str">
        <f t="shared" si="66"/>
        <v>web</v>
      </c>
      <c r="S636" s="13">
        <f t="shared" si="67"/>
        <v>42031.720243055555</v>
      </c>
      <c r="T636" s="13">
        <f t="shared" si="68"/>
        <v>42061.928576388891</v>
      </c>
      <c r="U636" s="14">
        <f t="shared" si="69"/>
        <v>2015</v>
      </c>
      <c r="V636" s="15"/>
    </row>
    <row r="637" spans="1:22" ht="3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 s="8">
        <f t="shared" si="64"/>
        <v>2</v>
      </c>
      <c r="Q637" s="9" t="str">
        <f t="shared" si="65"/>
        <v>technology</v>
      </c>
      <c r="R637" t="str">
        <f t="shared" si="66"/>
        <v>web</v>
      </c>
      <c r="S637" s="13">
        <f t="shared" si="67"/>
        <v>42075.883819444447</v>
      </c>
      <c r="T637" s="13">
        <f t="shared" si="68"/>
        <v>42106.092152777783</v>
      </c>
      <c r="U637" s="14">
        <f t="shared" si="69"/>
        <v>2015</v>
      </c>
      <c r="V637" s="15"/>
    </row>
    <row r="638" spans="1:22" ht="3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 s="8">
        <f t="shared" si="64"/>
        <v>4</v>
      </c>
      <c r="Q638" s="9" t="str">
        <f t="shared" si="65"/>
        <v>technology</v>
      </c>
      <c r="R638" t="str">
        <f t="shared" si="66"/>
        <v>web</v>
      </c>
      <c r="S638" s="13">
        <f t="shared" si="67"/>
        <v>42131.247106481482</v>
      </c>
      <c r="T638" s="13">
        <f t="shared" si="68"/>
        <v>42161.44930555555</v>
      </c>
      <c r="U638" s="14">
        <f t="shared" si="69"/>
        <v>2015</v>
      </c>
      <c r="V638" s="15"/>
    </row>
    <row r="639" spans="1:22" ht="47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8" t="e">
        <f t="shared" si="64"/>
        <v>#DIV/0!</v>
      </c>
      <c r="Q639" s="9" t="str">
        <f t="shared" si="65"/>
        <v>technology</v>
      </c>
      <c r="R639" t="str">
        <f t="shared" si="66"/>
        <v>web</v>
      </c>
      <c r="S639" s="13">
        <f t="shared" si="67"/>
        <v>42762.75368055555</v>
      </c>
      <c r="T639" s="13">
        <f t="shared" si="68"/>
        <v>42791.961111111115</v>
      </c>
      <c r="U639" s="14">
        <f t="shared" si="69"/>
        <v>2017</v>
      </c>
      <c r="V639" s="15"/>
    </row>
    <row r="640" spans="1:22" ht="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 s="8">
        <f t="shared" si="64"/>
        <v>3</v>
      </c>
      <c r="Q640" s="9" t="str">
        <f t="shared" si="65"/>
        <v>technology</v>
      </c>
      <c r="R640" t="str">
        <f t="shared" si="66"/>
        <v>web</v>
      </c>
      <c r="S640" s="13">
        <f t="shared" si="67"/>
        <v>42759.384976851848</v>
      </c>
      <c r="T640" s="13">
        <f t="shared" si="68"/>
        <v>42819.55164351852</v>
      </c>
      <c r="U640" s="14">
        <f t="shared" si="69"/>
        <v>2017</v>
      </c>
      <c r="V640" s="15"/>
    </row>
    <row r="641" spans="1:22" ht="3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 s="8">
        <f t="shared" si="64"/>
        <v>1</v>
      </c>
      <c r="Q641" s="9" t="str">
        <f t="shared" si="65"/>
        <v>technology</v>
      </c>
      <c r="R641" t="str">
        <f t="shared" si="66"/>
        <v>web</v>
      </c>
      <c r="S641" s="13">
        <f t="shared" si="67"/>
        <v>41865.374942129631</v>
      </c>
      <c r="T641" s="13">
        <f t="shared" si="68"/>
        <v>41925.583275462966</v>
      </c>
      <c r="U641" s="14">
        <f t="shared" si="69"/>
        <v>2014</v>
      </c>
      <c r="V641" s="15"/>
    </row>
    <row r="642" spans="1:22" ht="47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 s="8">
        <f t="shared" si="64"/>
        <v>50.5</v>
      </c>
      <c r="Q642" s="9" t="str">
        <f t="shared" si="65"/>
        <v>technology</v>
      </c>
      <c r="R642" t="str">
        <f t="shared" si="66"/>
        <v>wearables</v>
      </c>
      <c r="S642" s="13">
        <f t="shared" si="67"/>
        <v>42683.211979166663</v>
      </c>
      <c r="T642" s="13">
        <f t="shared" si="68"/>
        <v>42698.958333333328</v>
      </c>
      <c r="U642" s="14">
        <f t="shared" si="69"/>
        <v>2016</v>
      </c>
      <c r="V642" s="15"/>
    </row>
    <row r="643" spans="1:22" ht="47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 s="8">
        <f t="shared" ref="P643:P706" si="71">E643/L643</f>
        <v>151.31746031746033</v>
      </c>
      <c r="Q643" s="9" t="str">
        <f t="shared" ref="Q643:Q706" si="72">LEFT(N643, SEARCH("/", N643, 1)-1)</f>
        <v>technology</v>
      </c>
      <c r="R643" t="str">
        <f t="shared" ref="R643:R706" si="73">RIGHT(N643,LEN(N643) -SEARCH("/", N643, 1))</f>
        <v>wearables</v>
      </c>
      <c r="S643" s="13">
        <f t="shared" ref="S643:S706" si="74">(J643/86400)+25569+(-5/24)</f>
        <v>42199.361666666664</v>
      </c>
      <c r="T643" s="13">
        <f t="shared" ref="T643:T706" si="75">(((I643/60)/60)/24)+DATE(1970,1,1)</f>
        <v>42229.57</v>
      </c>
      <c r="U643" s="14">
        <f t="shared" ref="U643:U706" si="76">YEAR(S643)</f>
        <v>2015</v>
      </c>
      <c r="V643" s="15"/>
    </row>
    <row r="644" spans="1:22" ht="47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 s="8">
        <f t="shared" si="71"/>
        <v>134.3592456301748</v>
      </c>
      <c r="Q644" s="9" t="str">
        <f t="shared" si="72"/>
        <v>technology</v>
      </c>
      <c r="R644" t="str">
        <f t="shared" si="73"/>
        <v>wearables</v>
      </c>
      <c r="S644" s="13">
        <f t="shared" si="74"/>
        <v>42199.442986111106</v>
      </c>
      <c r="T644" s="13">
        <f t="shared" si="75"/>
        <v>42235.651319444441</v>
      </c>
      <c r="U644" s="14">
        <f t="shared" si="76"/>
        <v>2015</v>
      </c>
      <c r="V644" s="15"/>
    </row>
    <row r="645" spans="1:22" ht="3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 s="8">
        <f t="shared" si="71"/>
        <v>174.02631578947367</v>
      </c>
      <c r="Q645" s="9" t="str">
        <f t="shared" si="72"/>
        <v>technology</v>
      </c>
      <c r="R645" t="str">
        <f t="shared" si="73"/>
        <v>wearables</v>
      </c>
      <c r="S645" s="13">
        <f t="shared" si="74"/>
        <v>42100.43373842592</v>
      </c>
      <c r="T645" s="13">
        <f t="shared" si="75"/>
        <v>42155.642071759255</v>
      </c>
      <c r="U645" s="14">
        <f t="shared" si="76"/>
        <v>2015</v>
      </c>
      <c r="V645" s="15"/>
    </row>
    <row r="646" spans="1:22" ht="47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 s="8">
        <f t="shared" si="71"/>
        <v>73.486268364348675</v>
      </c>
      <c r="Q646" s="9" t="str">
        <f t="shared" si="72"/>
        <v>technology</v>
      </c>
      <c r="R646" t="str">
        <f t="shared" si="73"/>
        <v>wearables</v>
      </c>
      <c r="S646" s="13">
        <f t="shared" si="74"/>
        <v>41898.457627314812</v>
      </c>
      <c r="T646" s="13">
        <f t="shared" si="75"/>
        <v>41941.041666666664</v>
      </c>
      <c r="U646" s="14">
        <f t="shared" si="76"/>
        <v>2014</v>
      </c>
      <c r="V646" s="15"/>
    </row>
    <row r="647" spans="1:22" ht="32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 s="8">
        <f t="shared" si="71"/>
        <v>23.518987341772153</v>
      </c>
      <c r="Q647" s="9" t="str">
        <f t="shared" si="72"/>
        <v>technology</v>
      </c>
      <c r="R647" t="str">
        <f t="shared" si="73"/>
        <v>wearables</v>
      </c>
      <c r="S647" s="13">
        <f t="shared" si="74"/>
        <v>42563.817986111106</v>
      </c>
      <c r="T647" s="13">
        <f t="shared" si="75"/>
        <v>42594.026319444441</v>
      </c>
      <c r="U647" s="14">
        <f t="shared" si="76"/>
        <v>2016</v>
      </c>
      <c r="V647" s="15"/>
    </row>
    <row r="648" spans="1:22" ht="47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 s="8">
        <f t="shared" si="71"/>
        <v>39.074444444444445</v>
      </c>
      <c r="Q648" s="9" t="str">
        <f t="shared" si="72"/>
        <v>technology</v>
      </c>
      <c r="R648" t="str">
        <f t="shared" si="73"/>
        <v>wearables</v>
      </c>
      <c r="S648" s="13">
        <f t="shared" si="74"/>
        <v>41832.644293981481</v>
      </c>
      <c r="T648" s="13">
        <f t="shared" si="75"/>
        <v>41862.852627314816</v>
      </c>
      <c r="U648" s="14">
        <f t="shared" si="76"/>
        <v>2014</v>
      </c>
      <c r="V648" s="15"/>
    </row>
    <row r="649" spans="1:22" ht="47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 s="8">
        <f t="shared" si="71"/>
        <v>125.94117647058823</v>
      </c>
      <c r="Q649" s="9" t="str">
        <f t="shared" si="72"/>
        <v>technology</v>
      </c>
      <c r="R649" t="str">
        <f t="shared" si="73"/>
        <v>wearables</v>
      </c>
      <c r="S649" s="13">
        <f t="shared" si="74"/>
        <v>42416.559594907405</v>
      </c>
      <c r="T649" s="13">
        <f t="shared" si="75"/>
        <v>42446.726261574076</v>
      </c>
      <c r="U649" s="14">
        <f t="shared" si="76"/>
        <v>2016</v>
      </c>
      <c r="V649" s="15"/>
    </row>
    <row r="650" spans="1:22" ht="3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 s="8">
        <f t="shared" si="71"/>
        <v>1644</v>
      </c>
      <c r="Q650" s="9" t="str">
        <f t="shared" si="72"/>
        <v>technology</v>
      </c>
      <c r="R650" t="str">
        <f t="shared" si="73"/>
        <v>wearables</v>
      </c>
      <c r="S650" s="13">
        <f t="shared" si="74"/>
        <v>41891.485046296293</v>
      </c>
      <c r="T650" s="13">
        <f t="shared" si="75"/>
        <v>41926.693379629629</v>
      </c>
      <c r="U650" s="14">
        <f t="shared" si="76"/>
        <v>2014</v>
      </c>
      <c r="V650" s="15"/>
    </row>
    <row r="651" spans="1:22" ht="47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 s="8">
        <f t="shared" si="71"/>
        <v>42.670731707317074</v>
      </c>
      <c r="Q651" s="9" t="str">
        <f t="shared" si="72"/>
        <v>technology</v>
      </c>
      <c r="R651" t="str">
        <f t="shared" si="73"/>
        <v>wearables</v>
      </c>
      <c r="S651" s="13">
        <f t="shared" si="74"/>
        <v>41877.703854166662</v>
      </c>
      <c r="T651" s="13">
        <f t="shared" si="75"/>
        <v>41898.912187499998</v>
      </c>
      <c r="U651" s="14">
        <f t="shared" si="76"/>
        <v>2014</v>
      </c>
      <c r="V651" s="15"/>
    </row>
    <row r="652" spans="1:22" ht="47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 s="8">
        <f t="shared" si="71"/>
        <v>35.125</v>
      </c>
      <c r="Q652" s="9" t="str">
        <f t="shared" si="72"/>
        <v>technology</v>
      </c>
      <c r="R652" t="str">
        <f t="shared" si="73"/>
        <v>wearables</v>
      </c>
      <c r="S652" s="13">
        <f t="shared" si="74"/>
        <v>41931.828518518516</v>
      </c>
      <c r="T652" s="13">
        <f t="shared" si="75"/>
        <v>41992.078518518523</v>
      </c>
      <c r="U652" s="14">
        <f t="shared" si="76"/>
        <v>2014</v>
      </c>
      <c r="V652" s="15"/>
    </row>
    <row r="653" spans="1:22" ht="47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 s="8">
        <f t="shared" si="71"/>
        <v>239.35238095238094</v>
      </c>
      <c r="Q653" s="9" t="str">
        <f t="shared" si="72"/>
        <v>technology</v>
      </c>
      <c r="R653" t="str">
        <f t="shared" si="73"/>
        <v>wearables</v>
      </c>
      <c r="S653" s="13">
        <f t="shared" si="74"/>
        <v>41955.809155092589</v>
      </c>
      <c r="T653" s="13">
        <f t="shared" si="75"/>
        <v>41986.017488425925</v>
      </c>
      <c r="U653" s="14">
        <f t="shared" si="76"/>
        <v>2014</v>
      </c>
      <c r="V653" s="15"/>
    </row>
    <row r="654" spans="1:22" ht="47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 s="8">
        <f t="shared" si="71"/>
        <v>107.64285714285714</v>
      </c>
      <c r="Q654" s="9" t="str">
        <f t="shared" si="72"/>
        <v>technology</v>
      </c>
      <c r="R654" t="str">
        <f t="shared" si="73"/>
        <v>wearables</v>
      </c>
      <c r="S654" s="13">
        <f t="shared" si="74"/>
        <v>42675.482060185182</v>
      </c>
      <c r="T654" s="13">
        <f t="shared" si="75"/>
        <v>42705.732060185182</v>
      </c>
      <c r="U654" s="14">
        <f t="shared" si="76"/>
        <v>2016</v>
      </c>
      <c r="V654" s="15"/>
    </row>
    <row r="655" spans="1:22" ht="47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 s="8">
        <f t="shared" si="71"/>
        <v>95.830623306233065</v>
      </c>
      <c r="Q655" s="9" t="str">
        <f t="shared" si="72"/>
        <v>technology</v>
      </c>
      <c r="R655" t="str">
        <f t="shared" si="73"/>
        <v>wearables</v>
      </c>
      <c r="S655" s="13">
        <f t="shared" si="74"/>
        <v>42199.410185185181</v>
      </c>
      <c r="T655" s="13">
        <f t="shared" si="75"/>
        <v>42236.618518518517</v>
      </c>
      <c r="U655" s="14">
        <f t="shared" si="76"/>
        <v>2015</v>
      </c>
      <c r="V655" s="15"/>
    </row>
    <row r="656" spans="1:22" ht="47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 s="8">
        <f t="shared" si="71"/>
        <v>31.663376110562684</v>
      </c>
      <c r="Q656" s="9" t="str">
        <f t="shared" si="72"/>
        <v>technology</v>
      </c>
      <c r="R656" t="str">
        <f t="shared" si="73"/>
        <v>wearables</v>
      </c>
      <c r="S656" s="13">
        <f t="shared" si="74"/>
        <v>42163.748993055553</v>
      </c>
      <c r="T656" s="13">
        <f t="shared" si="75"/>
        <v>42193.957326388889</v>
      </c>
      <c r="U656" s="14">
        <f t="shared" si="76"/>
        <v>2015</v>
      </c>
      <c r="V656" s="15"/>
    </row>
    <row r="657" spans="1:22" ht="47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 s="8">
        <f t="shared" si="71"/>
        <v>42.886861313868614</v>
      </c>
      <c r="Q657" s="9" t="str">
        <f t="shared" si="72"/>
        <v>technology</v>
      </c>
      <c r="R657" t="str">
        <f t="shared" si="73"/>
        <v>wearables</v>
      </c>
      <c r="S657" s="13">
        <f t="shared" si="74"/>
        <v>42045.748981481483</v>
      </c>
      <c r="T657" s="13">
        <f t="shared" si="75"/>
        <v>42075.915648148148</v>
      </c>
      <c r="U657" s="14">
        <f t="shared" si="76"/>
        <v>2015</v>
      </c>
      <c r="V657" s="15"/>
    </row>
    <row r="658" spans="1:22" ht="47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 s="8">
        <f t="shared" si="71"/>
        <v>122.73563218390805</v>
      </c>
      <c r="Q658" s="9" t="str">
        <f t="shared" si="72"/>
        <v>technology</v>
      </c>
      <c r="R658" t="str">
        <f t="shared" si="73"/>
        <v>wearables</v>
      </c>
      <c r="S658" s="13">
        <f t="shared" si="74"/>
        <v>42417.596284722218</v>
      </c>
      <c r="T658" s="13">
        <f t="shared" si="75"/>
        <v>42477.762951388882</v>
      </c>
      <c r="U658" s="14">
        <f t="shared" si="76"/>
        <v>2016</v>
      </c>
      <c r="V658" s="15"/>
    </row>
    <row r="659" spans="1:22" ht="47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 s="8">
        <f t="shared" si="71"/>
        <v>190.45454545454547</v>
      </c>
      <c r="Q659" s="9" t="str">
        <f t="shared" si="72"/>
        <v>technology</v>
      </c>
      <c r="R659" t="str">
        <f t="shared" si="73"/>
        <v>wearables</v>
      </c>
      <c r="S659" s="13">
        <f t="shared" si="74"/>
        <v>42331.637407407405</v>
      </c>
      <c r="T659" s="13">
        <f t="shared" si="75"/>
        <v>42361.84574074074</v>
      </c>
      <c r="U659" s="14">
        <f t="shared" si="76"/>
        <v>2015</v>
      </c>
      <c r="V659" s="15"/>
    </row>
    <row r="660" spans="1:22" ht="47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 s="8">
        <f t="shared" si="71"/>
        <v>109.33695652173913</v>
      </c>
      <c r="Q660" s="9" t="str">
        <f t="shared" si="72"/>
        <v>technology</v>
      </c>
      <c r="R660" t="str">
        <f t="shared" si="73"/>
        <v>wearables</v>
      </c>
      <c r="S660" s="13">
        <f t="shared" si="74"/>
        <v>42178.952418981477</v>
      </c>
      <c r="T660" s="13">
        <f t="shared" si="75"/>
        <v>42211.75</v>
      </c>
      <c r="U660" s="14">
        <f t="shared" si="76"/>
        <v>2015</v>
      </c>
      <c r="V660" s="15"/>
    </row>
    <row r="661" spans="1:22" ht="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 s="8">
        <f t="shared" si="71"/>
        <v>143.66666666666666</v>
      </c>
      <c r="Q661" s="9" t="str">
        <f t="shared" si="72"/>
        <v>technology</v>
      </c>
      <c r="R661" t="str">
        <f t="shared" si="73"/>
        <v>wearables</v>
      </c>
      <c r="S661" s="13">
        <f t="shared" si="74"/>
        <v>42209.385358796295</v>
      </c>
      <c r="T661" s="13">
        <f t="shared" si="75"/>
        <v>42239.593692129631</v>
      </c>
      <c r="U661" s="14">
        <f t="shared" si="76"/>
        <v>2015</v>
      </c>
      <c r="V661" s="15"/>
    </row>
    <row r="662" spans="1:22" ht="47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 s="8">
        <f t="shared" si="71"/>
        <v>84.944444444444443</v>
      </c>
      <c r="Q662" s="9" t="str">
        <f t="shared" si="72"/>
        <v>technology</v>
      </c>
      <c r="R662" t="str">
        <f t="shared" si="73"/>
        <v>wearables</v>
      </c>
      <c r="S662" s="13">
        <f t="shared" si="74"/>
        <v>41922.533321759256</v>
      </c>
      <c r="T662" s="13">
        <f t="shared" si="75"/>
        <v>41952.783321759263</v>
      </c>
      <c r="U662" s="14">
        <f t="shared" si="76"/>
        <v>2014</v>
      </c>
      <c r="V662" s="15"/>
    </row>
    <row r="663" spans="1:22" ht="47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 s="8">
        <f t="shared" si="71"/>
        <v>10.555555555555555</v>
      </c>
      <c r="Q663" s="9" t="str">
        <f t="shared" si="72"/>
        <v>technology</v>
      </c>
      <c r="R663" t="str">
        <f t="shared" si="73"/>
        <v>wearables</v>
      </c>
      <c r="S663" s="13">
        <f t="shared" si="74"/>
        <v>42636.437025462961</v>
      </c>
      <c r="T663" s="13">
        <f t="shared" si="75"/>
        <v>42666.645358796297</v>
      </c>
      <c r="U663" s="14">
        <f t="shared" si="76"/>
        <v>2016</v>
      </c>
      <c r="V663" s="15"/>
    </row>
    <row r="664" spans="1:22" ht="3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 s="8">
        <f t="shared" si="71"/>
        <v>39</v>
      </c>
      <c r="Q664" s="9" t="str">
        <f t="shared" si="72"/>
        <v>technology</v>
      </c>
      <c r="R664" t="str">
        <f t="shared" si="73"/>
        <v>wearables</v>
      </c>
      <c r="S664" s="13">
        <f t="shared" si="74"/>
        <v>41990.229710648149</v>
      </c>
      <c r="T664" s="13">
        <f t="shared" si="75"/>
        <v>42020.438043981485</v>
      </c>
      <c r="U664" s="14">
        <f t="shared" si="76"/>
        <v>2014</v>
      </c>
      <c r="V664" s="15"/>
    </row>
    <row r="665" spans="1:22" ht="47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 s="8">
        <f t="shared" si="71"/>
        <v>100</v>
      </c>
      <c r="Q665" s="9" t="str">
        <f t="shared" si="72"/>
        <v>technology</v>
      </c>
      <c r="R665" t="str">
        <f t="shared" si="73"/>
        <v>wearables</v>
      </c>
      <c r="S665" s="13">
        <f t="shared" si="74"/>
        <v>42173.634907407402</v>
      </c>
      <c r="T665" s="13">
        <f t="shared" si="75"/>
        <v>42203.843240740738</v>
      </c>
      <c r="U665" s="14">
        <f t="shared" si="76"/>
        <v>2015</v>
      </c>
      <c r="V665" s="15"/>
    </row>
    <row r="666" spans="1:22" ht="47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 s="8">
        <f t="shared" si="71"/>
        <v>31.172413793103448</v>
      </c>
      <c r="Q666" s="9" t="str">
        <f t="shared" si="72"/>
        <v>technology</v>
      </c>
      <c r="R666" t="str">
        <f t="shared" si="73"/>
        <v>wearables</v>
      </c>
      <c r="S666" s="13">
        <f t="shared" si="74"/>
        <v>42077.458043981482</v>
      </c>
      <c r="T666" s="13">
        <f t="shared" si="75"/>
        <v>42107.666377314818</v>
      </c>
      <c r="U666" s="14">
        <f t="shared" si="76"/>
        <v>2015</v>
      </c>
      <c r="V666" s="15"/>
    </row>
    <row r="667" spans="1:22" ht="47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 s="8">
        <f t="shared" si="71"/>
        <v>155.33333333333334</v>
      </c>
      <c r="Q667" s="9" t="str">
        <f t="shared" si="72"/>
        <v>technology</v>
      </c>
      <c r="R667" t="str">
        <f t="shared" si="73"/>
        <v>wearables</v>
      </c>
      <c r="S667" s="13">
        <f t="shared" si="74"/>
        <v>42688.503020833326</v>
      </c>
      <c r="T667" s="13">
        <f t="shared" si="75"/>
        <v>42748.711354166662</v>
      </c>
      <c r="U667" s="14">
        <f t="shared" si="76"/>
        <v>2016</v>
      </c>
      <c r="V667" s="15"/>
    </row>
    <row r="668" spans="1:22" ht="47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 s="8">
        <f t="shared" si="71"/>
        <v>2</v>
      </c>
      <c r="Q668" s="9" t="str">
        <f t="shared" si="72"/>
        <v>technology</v>
      </c>
      <c r="R668" t="str">
        <f t="shared" si="73"/>
        <v>wearables</v>
      </c>
      <c r="S668" s="13">
        <f t="shared" si="74"/>
        <v>41838.623819444438</v>
      </c>
      <c r="T668" s="13">
        <f t="shared" si="75"/>
        <v>41868.832152777781</v>
      </c>
      <c r="U668" s="14">
        <f t="shared" si="76"/>
        <v>2014</v>
      </c>
      <c r="V668" s="15"/>
    </row>
    <row r="669" spans="1:22" ht="47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 s="8">
        <f t="shared" si="71"/>
        <v>178.92857142857142</v>
      </c>
      <c r="Q669" s="9" t="str">
        <f t="shared" si="72"/>
        <v>technology</v>
      </c>
      <c r="R669" t="str">
        <f t="shared" si="73"/>
        <v>wearables</v>
      </c>
      <c r="S669" s="13">
        <f t="shared" si="74"/>
        <v>42632.165081018517</v>
      </c>
      <c r="T669" s="13">
        <f t="shared" si="75"/>
        <v>42672.373414351852</v>
      </c>
      <c r="U669" s="14">
        <f t="shared" si="76"/>
        <v>2016</v>
      </c>
      <c r="V669" s="15"/>
    </row>
    <row r="670" spans="1:22" ht="47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 s="8">
        <f t="shared" si="71"/>
        <v>27.36</v>
      </c>
      <c r="Q670" s="9" t="str">
        <f t="shared" si="72"/>
        <v>technology</v>
      </c>
      <c r="R670" t="str">
        <f t="shared" si="73"/>
        <v>wearables</v>
      </c>
      <c r="S670" s="13">
        <f t="shared" si="74"/>
        <v>42090.622939814813</v>
      </c>
      <c r="T670" s="13">
        <f t="shared" si="75"/>
        <v>42135.831273148149</v>
      </c>
      <c r="U670" s="14">
        <f t="shared" si="76"/>
        <v>2015</v>
      </c>
      <c r="V670" s="15"/>
    </row>
    <row r="671" spans="1:22" ht="6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 s="8">
        <f t="shared" si="71"/>
        <v>1536.25</v>
      </c>
      <c r="Q671" s="9" t="str">
        <f t="shared" si="72"/>
        <v>technology</v>
      </c>
      <c r="R671" t="str">
        <f t="shared" si="73"/>
        <v>wearables</v>
      </c>
      <c r="S671" s="13">
        <f t="shared" si="74"/>
        <v>42527.417337962957</v>
      </c>
      <c r="T671" s="13">
        <f t="shared" si="75"/>
        <v>42557.625671296293</v>
      </c>
      <c r="U671" s="14">
        <f t="shared" si="76"/>
        <v>2016</v>
      </c>
      <c r="V671" s="15"/>
    </row>
    <row r="672" spans="1:22" ht="47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 s="8">
        <f t="shared" si="71"/>
        <v>84.99677419354839</v>
      </c>
      <c r="Q672" s="9" t="str">
        <f t="shared" si="72"/>
        <v>technology</v>
      </c>
      <c r="R672" t="str">
        <f t="shared" si="73"/>
        <v>wearables</v>
      </c>
      <c r="S672" s="13">
        <f t="shared" si="74"/>
        <v>42506.501388888886</v>
      </c>
      <c r="T672" s="13">
        <f t="shared" si="75"/>
        <v>42540.340277777781</v>
      </c>
      <c r="U672" s="14">
        <f t="shared" si="76"/>
        <v>2016</v>
      </c>
      <c r="V672" s="15"/>
    </row>
    <row r="673" spans="1:22" ht="47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 s="8">
        <f t="shared" si="71"/>
        <v>788.5333333333333</v>
      </c>
      <c r="Q673" s="9" t="str">
        <f t="shared" si="72"/>
        <v>technology</v>
      </c>
      <c r="R673" t="str">
        <f t="shared" si="73"/>
        <v>wearables</v>
      </c>
      <c r="S673" s="13">
        <f t="shared" si="74"/>
        <v>41984.484398148146</v>
      </c>
      <c r="T673" s="13">
        <f t="shared" si="75"/>
        <v>42018.166666666672</v>
      </c>
      <c r="U673" s="14">
        <f t="shared" si="76"/>
        <v>2014</v>
      </c>
      <c r="V673" s="15"/>
    </row>
    <row r="674" spans="1:22" ht="47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 s="8">
        <f t="shared" si="71"/>
        <v>50.29767441860465</v>
      </c>
      <c r="Q674" s="9" t="str">
        <f t="shared" si="72"/>
        <v>technology</v>
      </c>
      <c r="R674" t="str">
        <f t="shared" si="73"/>
        <v>wearables</v>
      </c>
      <c r="S674" s="13">
        <f t="shared" si="74"/>
        <v>41974.011157407404</v>
      </c>
      <c r="T674" s="13">
        <f t="shared" si="75"/>
        <v>42005.207638888889</v>
      </c>
      <c r="U674" s="14">
        <f t="shared" si="76"/>
        <v>2014</v>
      </c>
      <c r="V674" s="15"/>
    </row>
    <row r="675" spans="1:22" ht="47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 s="8">
        <f t="shared" si="71"/>
        <v>68.333333333333329</v>
      </c>
      <c r="Q675" s="9" t="str">
        <f t="shared" si="72"/>
        <v>technology</v>
      </c>
      <c r="R675" t="str">
        <f t="shared" si="73"/>
        <v>wearables</v>
      </c>
      <c r="S675" s="13">
        <f t="shared" si="74"/>
        <v>41838.6321412037</v>
      </c>
      <c r="T675" s="13">
        <f t="shared" si="75"/>
        <v>41883.840474537035</v>
      </c>
      <c r="U675" s="14">
        <f t="shared" si="76"/>
        <v>2014</v>
      </c>
      <c r="V675" s="15"/>
    </row>
    <row r="676" spans="1:22" ht="3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 s="8">
        <f t="shared" si="71"/>
        <v>7.5</v>
      </c>
      <c r="Q676" s="9" t="str">
        <f t="shared" si="72"/>
        <v>technology</v>
      </c>
      <c r="R676" t="str">
        <f t="shared" si="73"/>
        <v>wearables</v>
      </c>
      <c r="S676" s="13">
        <f t="shared" si="74"/>
        <v>41802.907719907402</v>
      </c>
      <c r="T676" s="13">
        <f t="shared" si="75"/>
        <v>41863.116053240738</v>
      </c>
      <c r="U676" s="14">
        <f t="shared" si="76"/>
        <v>2014</v>
      </c>
      <c r="V676" s="15"/>
    </row>
    <row r="677" spans="1:22" ht="47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 s="8">
        <f t="shared" si="71"/>
        <v>34.269230769230766</v>
      </c>
      <c r="Q677" s="9" t="str">
        <f t="shared" si="72"/>
        <v>technology</v>
      </c>
      <c r="R677" t="str">
        <f t="shared" si="73"/>
        <v>wearables</v>
      </c>
      <c r="S677" s="13">
        <f t="shared" si="74"/>
        <v>41975.722268518519</v>
      </c>
      <c r="T677" s="13">
        <f t="shared" si="75"/>
        <v>42005.290972222225</v>
      </c>
      <c r="U677" s="14">
        <f t="shared" si="76"/>
        <v>2014</v>
      </c>
      <c r="V677" s="15"/>
    </row>
    <row r="678" spans="1:22" ht="6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 s="8">
        <f t="shared" si="71"/>
        <v>61.291666666666664</v>
      </c>
      <c r="Q678" s="9" t="str">
        <f t="shared" si="72"/>
        <v>technology</v>
      </c>
      <c r="R678" t="str">
        <f t="shared" si="73"/>
        <v>wearables</v>
      </c>
      <c r="S678" s="13">
        <f t="shared" si="74"/>
        <v>42012.559965277775</v>
      </c>
      <c r="T678" s="13">
        <f t="shared" si="75"/>
        <v>42042.768298611118</v>
      </c>
      <c r="U678" s="14">
        <f t="shared" si="76"/>
        <v>2015</v>
      </c>
      <c r="V678" s="15"/>
    </row>
    <row r="679" spans="1:22" ht="47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 s="8">
        <f t="shared" si="71"/>
        <v>133.25</v>
      </c>
      <c r="Q679" s="9" t="str">
        <f t="shared" si="72"/>
        <v>technology</v>
      </c>
      <c r="R679" t="str">
        <f t="shared" si="73"/>
        <v>wearables</v>
      </c>
      <c r="S679" s="13">
        <f t="shared" si="74"/>
        <v>42504.195543981477</v>
      </c>
      <c r="T679" s="13">
        <f t="shared" si="75"/>
        <v>42549.403877314813</v>
      </c>
      <c r="U679" s="14">
        <f t="shared" si="76"/>
        <v>2016</v>
      </c>
      <c r="V679" s="15"/>
    </row>
    <row r="680" spans="1:22" ht="47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 s="8">
        <f t="shared" si="71"/>
        <v>65.17647058823529</v>
      </c>
      <c r="Q680" s="9" t="str">
        <f t="shared" si="72"/>
        <v>technology</v>
      </c>
      <c r="R680" t="str">
        <f t="shared" si="73"/>
        <v>wearables</v>
      </c>
      <c r="S680" s="13">
        <f t="shared" si="74"/>
        <v>42481.168263888881</v>
      </c>
      <c r="T680" s="13">
        <f t="shared" si="75"/>
        <v>42511.376597222217</v>
      </c>
      <c r="U680" s="14">
        <f t="shared" si="76"/>
        <v>2016</v>
      </c>
      <c r="V680" s="15"/>
    </row>
    <row r="681" spans="1:22" ht="47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 s="8">
        <f t="shared" si="71"/>
        <v>93.90425531914893</v>
      </c>
      <c r="Q681" s="9" t="str">
        <f t="shared" si="72"/>
        <v>technology</v>
      </c>
      <c r="R681" t="str">
        <f t="shared" si="73"/>
        <v>wearables</v>
      </c>
      <c r="S681" s="13">
        <f t="shared" si="74"/>
        <v>42556.487372685187</v>
      </c>
      <c r="T681" s="13">
        <f t="shared" si="75"/>
        <v>42616.695706018523</v>
      </c>
      <c r="U681" s="14">
        <f t="shared" si="76"/>
        <v>2016</v>
      </c>
      <c r="V681" s="15"/>
    </row>
    <row r="682" spans="1:22" ht="47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 s="8">
        <f t="shared" si="71"/>
        <v>150.65116279069767</v>
      </c>
      <c r="Q682" s="9" t="str">
        <f t="shared" si="72"/>
        <v>technology</v>
      </c>
      <c r="R682" t="str">
        <f t="shared" si="73"/>
        <v>wearables</v>
      </c>
      <c r="S682" s="13">
        <f t="shared" si="74"/>
        <v>41864.293182870366</v>
      </c>
      <c r="T682" s="13">
        <f t="shared" si="75"/>
        <v>41899.501516203702</v>
      </c>
      <c r="U682" s="14">
        <f t="shared" si="76"/>
        <v>2014</v>
      </c>
      <c r="V682" s="15"/>
    </row>
    <row r="683" spans="1:22" ht="47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 s="8">
        <f t="shared" si="71"/>
        <v>1</v>
      </c>
      <c r="Q683" s="9" t="str">
        <f t="shared" si="72"/>
        <v>technology</v>
      </c>
      <c r="R683" t="str">
        <f t="shared" si="73"/>
        <v>wearables</v>
      </c>
      <c r="S683" s="13">
        <f t="shared" si="74"/>
        <v>42639.597268518519</v>
      </c>
      <c r="T683" s="13">
        <f t="shared" si="75"/>
        <v>42669.805601851855</v>
      </c>
      <c r="U683" s="14">
        <f t="shared" si="76"/>
        <v>2016</v>
      </c>
      <c r="V683" s="15"/>
    </row>
    <row r="684" spans="1:22" ht="47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 s="8">
        <f t="shared" si="71"/>
        <v>13.25</v>
      </c>
      <c r="Q684" s="9" t="str">
        <f t="shared" si="72"/>
        <v>technology</v>
      </c>
      <c r="R684" t="str">
        <f t="shared" si="73"/>
        <v>wearables</v>
      </c>
      <c r="S684" s="13">
        <f t="shared" si="74"/>
        <v>42778.556967592587</v>
      </c>
      <c r="T684" s="13">
        <f t="shared" si="75"/>
        <v>42808.723634259266</v>
      </c>
      <c r="U684" s="14">
        <f t="shared" si="76"/>
        <v>2017</v>
      </c>
      <c r="V684" s="15"/>
    </row>
    <row r="685" spans="1:22" ht="47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 s="8">
        <f t="shared" si="71"/>
        <v>99.333333333333329</v>
      </c>
      <c r="Q685" s="9" t="str">
        <f t="shared" si="72"/>
        <v>technology</v>
      </c>
      <c r="R685" t="str">
        <f t="shared" si="73"/>
        <v>wearables</v>
      </c>
      <c r="S685" s="13">
        <f t="shared" si="74"/>
        <v>42634.691712962966</v>
      </c>
      <c r="T685" s="13">
        <f t="shared" si="75"/>
        <v>42674.900046296301</v>
      </c>
      <c r="U685" s="14">
        <f t="shared" si="76"/>
        <v>2016</v>
      </c>
      <c r="V685" s="15"/>
    </row>
    <row r="686" spans="1:22" ht="22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 s="8">
        <f t="shared" si="71"/>
        <v>177.39259259259259</v>
      </c>
      <c r="Q686" s="9" t="str">
        <f t="shared" si="72"/>
        <v>technology</v>
      </c>
      <c r="R686" t="str">
        <f t="shared" si="73"/>
        <v>wearables</v>
      </c>
      <c r="S686" s="13">
        <f t="shared" si="74"/>
        <v>41809.26494212963</v>
      </c>
      <c r="T686" s="13">
        <f t="shared" si="75"/>
        <v>41845.125</v>
      </c>
      <c r="U686" s="14">
        <f t="shared" si="76"/>
        <v>2014</v>
      </c>
      <c r="V686" s="15"/>
    </row>
    <row r="687" spans="1:22" ht="47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 s="8">
        <f t="shared" si="71"/>
        <v>55.3</v>
      </c>
      <c r="Q687" s="9" t="str">
        <f t="shared" si="72"/>
        <v>technology</v>
      </c>
      <c r="R687" t="str">
        <f t="shared" si="73"/>
        <v>wearables</v>
      </c>
      <c r="S687" s="13">
        <f t="shared" si="74"/>
        <v>41971.658240740733</v>
      </c>
      <c r="T687" s="13">
        <f t="shared" si="75"/>
        <v>42016.866574074069</v>
      </c>
      <c r="U687" s="14">
        <f t="shared" si="76"/>
        <v>2014</v>
      </c>
      <c r="V687" s="15"/>
    </row>
    <row r="688" spans="1:22" ht="6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8" t="e">
        <f t="shared" si="71"/>
        <v>#DIV/0!</v>
      </c>
      <c r="Q688" s="9" t="str">
        <f t="shared" si="72"/>
        <v>technology</v>
      </c>
      <c r="R688" t="str">
        <f t="shared" si="73"/>
        <v>wearables</v>
      </c>
      <c r="S688" s="13">
        <f t="shared" si="74"/>
        <v>42189.464930555558</v>
      </c>
      <c r="T688" s="13">
        <f t="shared" si="75"/>
        <v>42219.673263888893</v>
      </c>
      <c r="U688" s="14">
        <f t="shared" si="76"/>
        <v>2015</v>
      </c>
      <c r="V688" s="15"/>
    </row>
    <row r="689" spans="1:22" ht="47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 s="8">
        <f t="shared" si="71"/>
        <v>591.66666666666663</v>
      </c>
      <c r="Q689" s="9" t="str">
        <f t="shared" si="72"/>
        <v>technology</v>
      </c>
      <c r="R689" t="str">
        <f t="shared" si="73"/>
        <v>wearables</v>
      </c>
      <c r="S689" s="13">
        <f t="shared" si="74"/>
        <v>42711.542280092595</v>
      </c>
      <c r="T689" s="13">
        <f t="shared" si="75"/>
        <v>42771.750613425931</v>
      </c>
      <c r="U689" s="14">
        <f t="shared" si="76"/>
        <v>2016</v>
      </c>
      <c r="V689" s="15"/>
    </row>
    <row r="690" spans="1:22" ht="47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 s="8">
        <f t="shared" si="71"/>
        <v>405.5</v>
      </c>
      <c r="Q690" s="9" t="str">
        <f t="shared" si="72"/>
        <v>technology</v>
      </c>
      <c r="R690" t="str">
        <f t="shared" si="73"/>
        <v>wearables</v>
      </c>
      <c r="S690" s="13">
        <f t="shared" si="74"/>
        <v>42261.896446759252</v>
      </c>
      <c r="T690" s="13">
        <f t="shared" si="75"/>
        <v>42292.104780092588</v>
      </c>
      <c r="U690" s="14">
        <f t="shared" si="76"/>
        <v>2015</v>
      </c>
      <c r="V690" s="15"/>
    </row>
    <row r="691" spans="1:22" ht="47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 s="8">
        <f t="shared" si="71"/>
        <v>343.14732142857144</v>
      </c>
      <c r="Q691" s="9" t="str">
        <f t="shared" si="72"/>
        <v>technology</v>
      </c>
      <c r="R691" t="str">
        <f t="shared" si="73"/>
        <v>wearables</v>
      </c>
      <c r="S691" s="13">
        <f t="shared" si="74"/>
        <v>42675.459456018514</v>
      </c>
      <c r="T691" s="13">
        <f t="shared" si="75"/>
        <v>42712.207638888889</v>
      </c>
      <c r="U691" s="14">
        <f t="shared" si="76"/>
        <v>2016</v>
      </c>
      <c r="V691" s="15"/>
    </row>
    <row r="692" spans="1:22" ht="3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 s="8">
        <f t="shared" si="71"/>
        <v>72.588235294117652</v>
      </c>
      <c r="Q692" s="9" t="str">
        <f t="shared" si="72"/>
        <v>technology</v>
      </c>
      <c r="R692" t="str">
        <f t="shared" si="73"/>
        <v>wearables</v>
      </c>
      <c r="S692" s="13">
        <f t="shared" si="74"/>
        <v>42579.426400462959</v>
      </c>
      <c r="T692" s="13">
        <f t="shared" si="75"/>
        <v>42622.25</v>
      </c>
      <c r="U692" s="14">
        <f t="shared" si="76"/>
        <v>2016</v>
      </c>
      <c r="V692" s="15"/>
    </row>
    <row r="693" spans="1:22" ht="47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 s="8">
        <f t="shared" si="71"/>
        <v>26</v>
      </c>
      <c r="Q693" s="9" t="str">
        <f t="shared" si="72"/>
        <v>technology</v>
      </c>
      <c r="R693" t="str">
        <f t="shared" si="73"/>
        <v>wearables</v>
      </c>
      <c r="S693" s="13">
        <f t="shared" si="74"/>
        <v>42157.819976851846</v>
      </c>
      <c r="T693" s="13">
        <f t="shared" si="75"/>
        <v>42186.028310185182</v>
      </c>
      <c r="U693" s="14">
        <f t="shared" si="76"/>
        <v>2015</v>
      </c>
      <c r="V693" s="15"/>
    </row>
    <row r="694" spans="1:22" ht="47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 s="8">
        <f t="shared" si="71"/>
        <v>6.4975124378109452</v>
      </c>
      <c r="Q694" s="9" t="str">
        <f t="shared" si="72"/>
        <v>technology</v>
      </c>
      <c r="R694" t="str">
        <f t="shared" si="73"/>
        <v>wearables</v>
      </c>
      <c r="S694" s="13">
        <f t="shared" si="74"/>
        <v>42696.167395833334</v>
      </c>
      <c r="T694" s="13">
        <f t="shared" si="75"/>
        <v>42726.37572916667</v>
      </c>
      <c r="U694" s="14">
        <f t="shared" si="76"/>
        <v>2016</v>
      </c>
      <c r="V694" s="15"/>
    </row>
    <row r="695" spans="1:22" ht="3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 s="8">
        <f t="shared" si="71"/>
        <v>119.38513513513513</v>
      </c>
      <c r="Q695" s="9" t="str">
        <f t="shared" si="72"/>
        <v>technology</v>
      </c>
      <c r="R695" t="str">
        <f t="shared" si="73"/>
        <v>wearables</v>
      </c>
      <c r="S695" s="13">
        <f t="shared" si="74"/>
        <v>42094.599849537037</v>
      </c>
      <c r="T695" s="13">
        <f t="shared" si="75"/>
        <v>42124.808182870373</v>
      </c>
      <c r="U695" s="14">
        <f t="shared" si="76"/>
        <v>2015</v>
      </c>
      <c r="V695" s="15"/>
    </row>
    <row r="696" spans="1:22" ht="47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 s="8">
        <f t="shared" si="71"/>
        <v>84.285714285714292</v>
      </c>
      <c r="Q696" s="9" t="str">
        <f t="shared" si="72"/>
        <v>technology</v>
      </c>
      <c r="R696" t="str">
        <f t="shared" si="73"/>
        <v>wearables</v>
      </c>
      <c r="S696" s="13">
        <f t="shared" si="74"/>
        <v>42737.455543981479</v>
      </c>
      <c r="T696" s="13">
        <f t="shared" si="75"/>
        <v>42767.663877314815</v>
      </c>
      <c r="U696" s="14">
        <f t="shared" si="76"/>
        <v>2017</v>
      </c>
      <c r="V696" s="15"/>
    </row>
    <row r="697" spans="1:22" ht="47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 s="8">
        <f t="shared" si="71"/>
        <v>90.857142857142861</v>
      </c>
      <c r="Q697" s="9" t="str">
        <f t="shared" si="72"/>
        <v>technology</v>
      </c>
      <c r="R697" t="str">
        <f t="shared" si="73"/>
        <v>wearables</v>
      </c>
      <c r="S697" s="13">
        <f t="shared" si="74"/>
        <v>41913.312731481477</v>
      </c>
      <c r="T697" s="13">
        <f t="shared" si="75"/>
        <v>41943.521064814813</v>
      </c>
      <c r="U697" s="14">
        <f t="shared" si="76"/>
        <v>2014</v>
      </c>
      <c r="V697" s="15"/>
    </row>
    <row r="698" spans="1:22" ht="32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 s="8">
        <f t="shared" si="71"/>
        <v>1</v>
      </c>
      <c r="Q698" s="9" t="str">
        <f t="shared" si="72"/>
        <v>technology</v>
      </c>
      <c r="R698" t="str">
        <f t="shared" si="73"/>
        <v>wearables</v>
      </c>
      <c r="S698" s="13">
        <f t="shared" si="74"/>
        <v>41815.718773148146</v>
      </c>
      <c r="T698" s="13">
        <f t="shared" si="75"/>
        <v>41845.927106481482</v>
      </c>
      <c r="U698" s="14">
        <f t="shared" si="76"/>
        <v>2014</v>
      </c>
      <c r="V698" s="15"/>
    </row>
    <row r="699" spans="1:22" ht="47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 s="8">
        <f t="shared" si="71"/>
        <v>20.342105263157894</v>
      </c>
      <c r="Q699" s="9" t="str">
        <f t="shared" si="72"/>
        <v>technology</v>
      </c>
      <c r="R699" t="str">
        <f t="shared" si="73"/>
        <v>wearables</v>
      </c>
      <c r="S699" s="13">
        <f t="shared" si="74"/>
        <v>42388.314687500002</v>
      </c>
      <c r="T699" s="13">
        <f t="shared" si="75"/>
        <v>42403.523020833338</v>
      </c>
      <c r="U699" s="14">
        <f t="shared" si="76"/>
        <v>2016</v>
      </c>
      <c r="V699" s="15"/>
    </row>
    <row r="700" spans="1:22" ht="47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 s="8">
        <f t="shared" si="71"/>
        <v>530.68965517241384</v>
      </c>
      <c r="Q700" s="9" t="str">
        <f t="shared" si="72"/>
        <v>technology</v>
      </c>
      <c r="R700" t="str">
        <f t="shared" si="73"/>
        <v>wearables</v>
      </c>
      <c r="S700" s="13">
        <f t="shared" si="74"/>
        <v>41866.722743055558</v>
      </c>
      <c r="T700" s="13">
        <f t="shared" si="75"/>
        <v>41900.083333333336</v>
      </c>
      <c r="U700" s="14">
        <f t="shared" si="76"/>
        <v>2014</v>
      </c>
      <c r="V700" s="15"/>
    </row>
    <row r="701" spans="1:22" ht="47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 s="8">
        <f t="shared" si="71"/>
        <v>120.39184269662923</v>
      </c>
      <c r="Q701" s="9" t="str">
        <f t="shared" si="72"/>
        <v>technology</v>
      </c>
      <c r="R701" t="str">
        <f t="shared" si="73"/>
        <v>wearables</v>
      </c>
      <c r="S701" s="13">
        <f t="shared" si="74"/>
        <v>41563.277175925927</v>
      </c>
      <c r="T701" s="13">
        <f t="shared" si="75"/>
        <v>41600.666666666664</v>
      </c>
      <c r="U701" s="14">
        <f t="shared" si="76"/>
        <v>2013</v>
      </c>
      <c r="V701" s="15"/>
    </row>
    <row r="702" spans="1:22" ht="47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 s="8">
        <f t="shared" si="71"/>
        <v>13</v>
      </c>
      <c r="Q702" s="9" t="str">
        <f t="shared" si="72"/>
        <v>technology</v>
      </c>
      <c r="R702" t="str">
        <f t="shared" si="73"/>
        <v>wearables</v>
      </c>
      <c r="S702" s="13">
        <f t="shared" si="74"/>
        <v>42715.480104166665</v>
      </c>
      <c r="T702" s="13">
        <f t="shared" si="75"/>
        <v>42745.688437500001</v>
      </c>
      <c r="U702" s="14">
        <f t="shared" si="76"/>
        <v>2016</v>
      </c>
      <c r="V702" s="15"/>
    </row>
    <row r="703" spans="1:22" ht="47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 s="8">
        <f t="shared" si="71"/>
        <v>291.33333333333331</v>
      </c>
      <c r="Q703" s="9" t="str">
        <f t="shared" si="72"/>
        <v>technology</v>
      </c>
      <c r="R703" t="str">
        <f t="shared" si="73"/>
        <v>wearables</v>
      </c>
      <c r="S703" s="13">
        <f t="shared" si="74"/>
        <v>41813.454629629625</v>
      </c>
      <c r="T703" s="13">
        <f t="shared" si="75"/>
        <v>41843.662962962961</v>
      </c>
      <c r="U703" s="14">
        <f t="shared" si="76"/>
        <v>2014</v>
      </c>
      <c r="V703" s="15"/>
    </row>
    <row r="704" spans="1:22" ht="47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 s="8">
        <f t="shared" si="71"/>
        <v>124.9191891891892</v>
      </c>
      <c r="Q704" s="9" t="str">
        <f t="shared" si="72"/>
        <v>technology</v>
      </c>
      <c r="R704" t="str">
        <f t="shared" si="73"/>
        <v>wearables</v>
      </c>
      <c r="S704" s="13">
        <f t="shared" si="74"/>
        <v>42668.518368055556</v>
      </c>
      <c r="T704" s="13">
        <f t="shared" si="75"/>
        <v>42698.768368055549</v>
      </c>
      <c r="U704" s="14">
        <f t="shared" si="76"/>
        <v>2016</v>
      </c>
      <c r="V704" s="15"/>
    </row>
    <row r="705" spans="1:22" ht="47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 s="8">
        <f t="shared" si="71"/>
        <v>119.57142857142857</v>
      </c>
      <c r="Q705" s="9" t="str">
        <f t="shared" si="72"/>
        <v>technology</v>
      </c>
      <c r="R705" t="str">
        <f t="shared" si="73"/>
        <v>wearables</v>
      </c>
      <c r="S705" s="13">
        <f t="shared" si="74"/>
        <v>42711.742465277777</v>
      </c>
      <c r="T705" s="13">
        <f t="shared" si="75"/>
        <v>42766.98055555555</v>
      </c>
      <c r="U705" s="14">
        <f t="shared" si="76"/>
        <v>2016</v>
      </c>
      <c r="V705" s="15"/>
    </row>
    <row r="706" spans="1:22" ht="47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 s="8">
        <f t="shared" si="71"/>
        <v>120.25</v>
      </c>
      <c r="Q706" s="9" t="str">
        <f t="shared" si="72"/>
        <v>technology</v>
      </c>
      <c r="R706" t="str">
        <f t="shared" si="73"/>
        <v>wearables</v>
      </c>
      <c r="S706" s="13">
        <f t="shared" si="74"/>
        <v>42725.984583333331</v>
      </c>
      <c r="T706" s="13">
        <f t="shared" si="75"/>
        <v>42786.192916666667</v>
      </c>
      <c r="U706" s="14">
        <f t="shared" si="76"/>
        <v>2016</v>
      </c>
      <c r="V706" s="15"/>
    </row>
    <row r="707" spans="1:22" ht="3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 s="8">
        <f t="shared" ref="P707:P770" si="78">E707/L707</f>
        <v>195.4</v>
      </c>
      <c r="Q707" s="9" t="str">
        <f t="shared" ref="Q707:Q770" si="79">LEFT(N707, SEARCH("/", N707, 1)-1)</f>
        <v>technology</v>
      </c>
      <c r="R707" t="str">
        <f t="shared" ref="R707:R770" si="80">RIGHT(N707,LEN(N707) -SEARCH("/", N707, 1))</f>
        <v>wearables</v>
      </c>
      <c r="S707" s="13">
        <f t="shared" ref="S707:S770" si="81">(J707/86400)+25569+(-5/24)</f>
        <v>42726.283310185179</v>
      </c>
      <c r="T707" s="13">
        <f t="shared" ref="T707:T770" si="82">(((I707/60)/60)/24)+DATE(1970,1,1)</f>
        <v>42756.491643518515</v>
      </c>
      <c r="U707" s="14">
        <f t="shared" ref="U707:U770" si="83">YEAR(S707)</f>
        <v>2016</v>
      </c>
      <c r="V707" s="15"/>
    </row>
    <row r="708" spans="1:22" ht="47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8" t="e">
        <f t="shared" si="78"/>
        <v>#DIV/0!</v>
      </c>
      <c r="Q708" s="9" t="str">
        <f t="shared" si="79"/>
        <v>technology</v>
      </c>
      <c r="R708" t="str">
        <f t="shared" si="80"/>
        <v>wearables</v>
      </c>
      <c r="S708" s="13">
        <f t="shared" si="81"/>
        <v>42676.786840277775</v>
      </c>
      <c r="T708" s="13">
        <f t="shared" si="82"/>
        <v>42718.777083333334</v>
      </c>
      <c r="U708" s="14">
        <f t="shared" si="83"/>
        <v>2016</v>
      </c>
      <c r="V708" s="15"/>
    </row>
    <row r="709" spans="1:22" ht="47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 s="8">
        <f t="shared" si="78"/>
        <v>117.69868421052631</v>
      </c>
      <c r="Q709" s="9" t="str">
        <f t="shared" si="79"/>
        <v>technology</v>
      </c>
      <c r="R709" t="str">
        <f t="shared" si="80"/>
        <v>wearables</v>
      </c>
      <c r="S709" s="13">
        <f t="shared" si="81"/>
        <v>42696.45517361111</v>
      </c>
      <c r="T709" s="13">
        <f t="shared" si="82"/>
        <v>42736.663506944446</v>
      </c>
      <c r="U709" s="14">
        <f t="shared" si="83"/>
        <v>2016</v>
      </c>
      <c r="V709" s="15"/>
    </row>
    <row r="710" spans="1:22" ht="47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 s="8">
        <f t="shared" si="78"/>
        <v>23.948509485094849</v>
      </c>
      <c r="Q710" s="9" t="str">
        <f t="shared" si="79"/>
        <v>technology</v>
      </c>
      <c r="R710" t="str">
        <f t="shared" si="80"/>
        <v>wearables</v>
      </c>
      <c r="S710" s="13">
        <f t="shared" si="81"/>
        <v>41835.372685185182</v>
      </c>
      <c r="T710" s="13">
        <f t="shared" si="82"/>
        <v>41895.581018518518</v>
      </c>
      <c r="U710" s="14">
        <f t="shared" si="83"/>
        <v>2014</v>
      </c>
      <c r="V710" s="15"/>
    </row>
    <row r="711" spans="1:22" ht="32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 s="8">
        <f t="shared" si="78"/>
        <v>30.5</v>
      </c>
      <c r="Q711" s="9" t="str">
        <f t="shared" si="79"/>
        <v>technology</v>
      </c>
      <c r="R711" t="str">
        <f t="shared" si="80"/>
        <v>wearables</v>
      </c>
      <c r="S711" s="13">
        <f t="shared" si="81"/>
        <v>41947.832858796297</v>
      </c>
      <c r="T711" s="13">
        <f t="shared" si="82"/>
        <v>41978.041192129633</v>
      </c>
      <c r="U711" s="14">
        <f t="shared" si="83"/>
        <v>2014</v>
      </c>
      <c r="V711" s="15"/>
    </row>
    <row r="712" spans="1:22" ht="32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8" t="e">
        <f t="shared" si="78"/>
        <v>#DIV/0!</v>
      </c>
      <c r="Q712" s="9" t="str">
        <f t="shared" si="79"/>
        <v>technology</v>
      </c>
      <c r="R712" t="str">
        <f t="shared" si="80"/>
        <v>wearables</v>
      </c>
      <c r="S712" s="13">
        <f t="shared" si="81"/>
        <v>41837.776643518519</v>
      </c>
      <c r="T712" s="13">
        <f t="shared" si="82"/>
        <v>41871.030555555553</v>
      </c>
      <c r="U712" s="14">
        <f t="shared" si="83"/>
        <v>2014</v>
      </c>
      <c r="V712" s="15"/>
    </row>
    <row r="713" spans="1:22" ht="47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 s="8">
        <f t="shared" si="78"/>
        <v>99.973372781065095</v>
      </c>
      <c r="Q713" s="9" t="str">
        <f t="shared" si="79"/>
        <v>technology</v>
      </c>
      <c r="R713" t="str">
        <f t="shared" si="80"/>
        <v>wearables</v>
      </c>
      <c r="S713" s="13">
        <f t="shared" si="81"/>
        <v>42678.250787037039</v>
      </c>
      <c r="T713" s="13">
        <f t="shared" si="82"/>
        <v>42718.500787037032</v>
      </c>
      <c r="U713" s="14">
        <f t="shared" si="83"/>
        <v>2016</v>
      </c>
      <c r="V713" s="15"/>
    </row>
    <row r="714" spans="1:22" ht="47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 s="8">
        <f t="shared" si="78"/>
        <v>26.25</v>
      </c>
      <c r="Q714" s="9" t="str">
        <f t="shared" si="79"/>
        <v>technology</v>
      </c>
      <c r="R714" t="str">
        <f t="shared" si="80"/>
        <v>wearables</v>
      </c>
      <c r="S714" s="13">
        <f t="shared" si="81"/>
        <v>42384.472592592589</v>
      </c>
      <c r="T714" s="13">
        <f t="shared" si="82"/>
        <v>42414.680925925932</v>
      </c>
      <c r="U714" s="14">
        <f t="shared" si="83"/>
        <v>2016</v>
      </c>
      <c r="V714" s="15"/>
    </row>
    <row r="715" spans="1:22" ht="47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 s="8">
        <f t="shared" si="78"/>
        <v>199</v>
      </c>
      <c r="Q715" s="9" t="str">
        <f t="shared" si="79"/>
        <v>technology</v>
      </c>
      <c r="R715" t="str">
        <f t="shared" si="80"/>
        <v>wearables</v>
      </c>
      <c r="S715" s="13">
        <f t="shared" si="81"/>
        <v>42496.320972222216</v>
      </c>
      <c r="T715" s="13">
        <f t="shared" si="82"/>
        <v>42526.529305555552</v>
      </c>
      <c r="U715" s="14">
        <f t="shared" si="83"/>
        <v>2016</v>
      </c>
      <c r="V715" s="15"/>
    </row>
    <row r="716" spans="1:22" ht="47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 s="8">
        <f t="shared" si="78"/>
        <v>80.321428571428569</v>
      </c>
      <c r="Q716" s="9" t="str">
        <f t="shared" si="79"/>
        <v>technology</v>
      </c>
      <c r="R716" t="str">
        <f t="shared" si="80"/>
        <v>wearables</v>
      </c>
      <c r="S716" s="13">
        <f t="shared" si="81"/>
        <v>42734.579652777778</v>
      </c>
      <c r="T716" s="13">
        <f t="shared" si="82"/>
        <v>42794.787986111114</v>
      </c>
      <c r="U716" s="14">
        <f t="shared" si="83"/>
        <v>2016</v>
      </c>
      <c r="V716" s="15"/>
    </row>
    <row r="717" spans="1:22" ht="47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 s="8">
        <f t="shared" si="78"/>
        <v>115.75</v>
      </c>
      <c r="Q717" s="9" t="str">
        <f t="shared" si="79"/>
        <v>technology</v>
      </c>
      <c r="R717" t="str">
        <f t="shared" si="80"/>
        <v>wearables</v>
      </c>
      <c r="S717" s="13">
        <f t="shared" si="81"/>
        <v>42272.8824074074</v>
      </c>
      <c r="T717" s="13">
        <f t="shared" si="82"/>
        <v>42313.132407407407</v>
      </c>
      <c r="U717" s="14">
        <f t="shared" si="83"/>
        <v>2015</v>
      </c>
      <c r="V717" s="15"/>
    </row>
    <row r="718" spans="1:22" ht="47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 s="8">
        <f t="shared" si="78"/>
        <v>44.6875</v>
      </c>
      <c r="Q718" s="9" t="str">
        <f t="shared" si="79"/>
        <v>technology</v>
      </c>
      <c r="R718" t="str">
        <f t="shared" si="80"/>
        <v>wearables</v>
      </c>
      <c r="S718" s="13">
        <f t="shared" si="81"/>
        <v>41940.450312499997</v>
      </c>
      <c r="T718" s="13">
        <f t="shared" si="82"/>
        <v>41974</v>
      </c>
      <c r="U718" s="14">
        <f t="shared" si="83"/>
        <v>2014</v>
      </c>
      <c r="V718" s="15"/>
    </row>
    <row r="719" spans="1:22" ht="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 s="8">
        <f t="shared" si="78"/>
        <v>76.25</v>
      </c>
      <c r="Q719" s="9" t="str">
        <f t="shared" si="79"/>
        <v>technology</v>
      </c>
      <c r="R719" t="str">
        <f t="shared" si="80"/>
        <v>wearables</v>
      </c>
      <c r="S719" s="13">
        <f t="shared" si="81"/>
        <v>41857.645856481475</v>
      </c>
      <c r="T719" s="13">
        <f t="shared" si="82"/>
        <v>41887.854189814818</v>
      </c>
      <c r="U719" s="14">
        <f t="shared" si="83"/>
        <v>2014</v>
      </c>
      <c r="V719" s="15"/>
    </row>
    <row r="720" spans="1:22" ht="47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 s="8">
        <f t="shared" si="78"/>
        <v>22.5</v>
      </c>
      <c r="Q720" s="9" t="str">
        <f t="shared" si="79"/>
        <v>technology</v>
      </c>
      <c r="R720" t="str">
        <f t="shared" si="80"/>
        <v>wearables</v>
      </c>
      <c r="S720" s="13">
        <f t="shared" si="81"/>
        <v>42752.637118055551</v>
      </c>
      <c r="T720" s="13">
        <f t="shared" si="82"/>
        <v>42784.249305555553</v>
      </c>
      <c r="U720" s="14">
        <f t="shared" si="83"/>
        <v>2017</v>
      </c>
      <c r="V720" s="15"/>
    </row>
    <row r="721" spans="1:22" ht="47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 s="8">
        <f t="shared" si="78"/>
        <v>19.399999999999999</v>
      </c>
      <c r="Q721" s="9" t="str">
        <f t="shared" si="79"/>
        <v>technology</v>
      </c>
      <c r="R721" t="str">
        <f t="shared" si="80"/>
        <v>wearables</v>
      </c>
      <c r="S721" s="13">
        <f t="shared" si="81"/>
        <v>42408.83189814815</v>
      </c>
      <c r="T721" s="13">
        <f t="shared" si="82"/>
        <v>42423.040231481486</v>
      </c>
      <c r="U721" s="14">
        <f t="shared" si="83"/>
        <v>2016</v>
      </c>
      <c r="V721" s="15"/>
    </row>
    <row r="722" spans="1:22" ht="47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 s="8">
        <f t="shared" si="78"/>
        <v>66.707317073170728</v>
      </c>
      <c r="Q722" s="9" t="str">
        <f t="shared" si="79"/>
        <v>publishing</v>
      </c>
      <c r="R722" t="str">
        <f t="shared" si="80"/>
        <v>nonfiction</v>
      </c>
      <c r="S722" s="13">
        <f t="shared" si="81"/>
        <v>40909.440868055557</v>
      </c>
      <c r="T722" s="13">
        <f t="shared" si="82"/>
        <v>40937.649201388893</v>
      </c>
      <c r="U722" s="14">
        <f t="shared" si="83"/>
        <v>2012</v>
      </c>
      <c r="V722" s="15"/>
    </row>
    <row r="723" spans="1:22" ht="47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 s="8">
        <f t="shared" si="78"/>
        <v>84.142857142857139</v>
      </c>
      <c r="Q723" s="9" t="str">
        <f t="shared" si="79"/>
        <v>publishing</v>
      </c>
      <c r="R723" t="str">
        <f t="shared" si="80"/>
        <v>nonfiction</v>
      </c>
      <c r="S723" s="13">
        <f t="shared" si="81"/>
        <v>41807.363506944443</v>
      </c>
      <c r="T723" s="13">
        <f t="shared" si="82"/>
        <v>41852.571840277778</v>
      </c>
      <c r="U723" s="14">
        <f t="shared" si="83"/>
        <v>2014</v>
      </c>
      <c r="V723" s="15"/>
    </row>
    <row r="724" spans="1:22" ht="47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 s="8">
        <f t="shared" si="78"/>
        <v>215.72549019607843</v>
      </c>
      <c r="Q724" s="9" t="str">
        <f t="shared" si="79"/>
        <v>publishing</v>
      </c>
      <c r="R724" t="str">
        <f t="shared" si="80"/>
        <v>nonfiction</v>
      </c>
      <c r="S724" s="13">
        <f t="shared" si="81"/>
        <v>40977.596967592588</v>
      </c>
      <c r="T724" s="13">
        <f t="shared" si="82"/>
        <v>41007.76363425926</v>
      </c>
      <c r="U724" s="14">
        <f t="shared" si="83"/>
        <v>2012</v>
      </c>
      <c r="V724" s="15"/>
    </row>
    <row r="725" spans="1:22" ht="3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 s="8">
        <f t="shared" si="78"/>
        <v>54.69</v>
      </c>
      <c r="Q725" s="9" t="str">
        <f t="shared" si="79"/>
        <v>publishing</v>
      </c>
      <c r="R725" t="str">
        <f t="shared" si="80"/>
        <v>nonfiction</v>
      </c>
      <c r="S725" s="13">
        <f t="shared" si="81"/>
        <v>42184.608206018514</v>
      </c>
      <c r="T725" s="13">
        <f t="shared" si="82"/>
        <v>42215.165972222225</v>
      </c>
      <c r="U725" s="14">
        <f t="shared" si="83"/>
        <v>2015</v>
      </c>
      <c r="V725" s="15"/>
    </row>
    <row r="726" spans="1:22" ht="47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 s="8">
        <f t="shared" si="78"/>
        <v>51.62944055944056</v>
      </c>
      <c r="Q726" s="9" t="str">
        <f t="shared" si="79"/>
        <v>publishing</v>
      </c>
      <c r="R726" t="str">
        <f t="shared" si="80"/>
        <v>nonfiction</v>
      </c>
      <c r="S726" s="13">
        <f t="shared" si="81"/>
        <v>40694.430127314808</v>
      </c>
      <c r="T726" s="13">
        <f t="shared" si="82"/>
        <v>40724.638460648144</v>
      </c>
      <c r="U726" s="14">
        <f t="shared" si="83"/>
        <v>2011</v>
      </c>
      <c r="V726" s="15"/>
    </row>
    <row r="727" spans="1:22" ht="47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 s="8">
        <f t="shared" si="78"/>
        <v>143.35714285714286</v>
      </c>
      <c r="Q727" s="9" t="str">
        <f t="shared" si="79"/>
        <v>publishing</v>
      </c>
      <c r="R727" t="str">
        <f t="shared" si="80"/>
        <v>nonfiction</v>
      </c>
      <c r="S727" s="13">
        <f t="shared" si="81"/>
        <v>42321.417962962958</v>
      </c>
      <c r="T727" s="13">
        <f t="shared" si="82"/>
        <v>42351.626296296294</v>
      </c>
      <c r="U727" s="14">
        <f t="shared" si="83"/>
        <v>2015</v>
      </c>
      <c r="V727" s="15"/>
    </row>
    <row r="728" spans="1:22" ht="47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 s="8">
        <f t="shared" si="78"/>
        <v>72.428571428571431</v>
      </c>
      <c r="Q728" s="9" t="str">
        <f t="shared" si="79"/>
        <v>publishing</v>
      </c>
      <c r="R728" t="str">
        <f t="shared" si="80"/>
        <v>nonfiction</v>
      </c>
      <c r="S728" s="13">
        <f t="shared" si="81"/>
        <v>41345.834340277775</v>
      </c>
      <c r="T728" s="13">
        <f t="shared" si="82"/>
        <v>41376.042673611111</v>
      </c>
      <c r="U728" s="14">
        <f t="shared" si="83"/>
        <v>2013</v>
      </c>
      <c r="V728" s="15"/>
    </row>
    <row r="729" spans="1:22" ht="47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 s="8">
        <f t="shared" si="78"/>
        <v>36.530201342281877</v>
      </c>
      <c r="Q729" s="9" t="str">
        <f t="shared" si="79"/>
        <v>publishing</v>
      </c>
      <c r="R729" t="str">
        <f t="shared" si="80"/>
        <v>nonfiction</v>
      </c>
      <c r="S729" s="13">
        <f t="shared" si="81"/>
        <v>41246.811909722222</v>
      </c>
      <c r="T729" s="13">
        <f t="shared" si="82"/>
        <v>41288.888888888891</v>
      </c>
      <c r="U729" s="14">
        <f t="shared" si="83"/>
        <v>2012</v>
      </c>
      <c r="V729" s="15"/>
    </row>
    <row r="730" spans="1:22" ht="47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 s="8">
        <f t="shared" si="78"/>
        <v>60.903461538461535</v>
      </c>
      <c r="Q730" s="9" t="str">
        <f t="shared" si="79"/>
        <v>publishing</v>
      </c>
      <c r="R730" t="str">
        <f t="shared" si="80"/>
        <v>nonfiction</v>
      </c>
      <c r="S730" s="13">
        <f t="shared" si="81"/>
        <v>40731.629131944443</v>
      </c>
      <c r="T730" s="13">
        <f t="shared" si="82"/>
        <v>40776.837465277778</v>
      </c>
      <c r="U730" s="14">
        <f t="shared" si="83"/>
        <v>2011</v>
      </c>
      <c r="V730" s="15"/>
    </row>
    <row r="731" spans="1:22" ht="47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 s="8">
        <f t="shared" si="78"/>
        <v>43.55</v>
      </c>
      <c r="Q731" s="9" t="str">
        <f t="shared" si="79"/>
        <v>publishing</v>
      </c>
      <c r="R731" t="str">
        <f t="shared" si="80"/>
        <v>nonfiction</v>
      </c>
      <c r="S731" s="13">
        <f t="shared" si="81"/>
        <v>41110.97755787037</v>
      </c>
      <c r="T731" s="13">
        <f t="shared" si="82"/>
        <v>41171.185891203706</v>
      </c>
      <c r="U731" s="14">
        <f t="shared" si="83"/>
        <v>2012</v>
      </c>
      <c r="V731" s="15"/>
    </row>
    <row r="732" spans="1:22" ht="32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 s="8">
        <f t="shared" si="78"/>
        <v>99.766037735849054</v>
      </c>
      <c r="Q732" s="9" t="str">
        <f t="shared" si="79"/>
        <v>publishing</v>
      </c>
      <c r="R732" t="str">
        <f t="shared" si="80"/>
        <v>nonfiction</v>
      </c>
      <c r="S732" s="13">
        <f t="shared" si="81"/>
        <v>40854.536932870367</v>
      </c>
      <c r="T732" s="13">
        <f t="shared" si="82"/>
        <v>40884.745266203703</v>
      </c>
      <c r="U732" s="14">
        <f t="shared" si="83"/>
        <v>2011</v>
      </c>
      <c r="V732" s="15"/>
    </row>
    <row r="733" spans="1:22" ht="47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 s="8">
        <f t="shared" si="78"/>
        <v>88.732394366197184</v>
      </c>
      <c r="Q733" s="9" t="str">
        <f t="shared" si="79"/>
        <v>publishing</v>
      </c>
      <c r="R733" t="str">
        <f t="shared" si="80"/>
        <v>nonfiction</v>
      </c>
      <c r="S733" s="13">
        <f t="shared" si="81"/>
        <v>40879.587349537032</v>
      </c>
      <c r="T733" s="13">
        <f t="shared" si="82"/>
        <v>40930.25</v>
      </c>
      <c r="U733" s="14">
        <f t="shared" si="83"/>
        <v>2011</v>
      </c>
      <c r="V733" s="15"/>
    </row>
    <row r="734" spans="1:22" ht="47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 s="8">
        <f t="shared" si="78"/>
        <v>4.9230769230769234</v>
      </c>
      <c r="Q734" s="9" t="str">
        <f t="shared" si="79"/>
        <v>publishing</v>
      </c>
      <c r="R734" t="str">
        <f t="shared" si="80"/>
        <v>nonfiction</v>
      </c>
      <c r="S734" s="13">
        <f t="shared" si="81"/>
        <v>41486.21598379629</v>
      </c>
      <c r="T734" s="13">
        <f t="shared" si="82"/>
        <v>41546.424317129626</v>
      </c>
      <c r="U734" s="14">
        <f t="shared" si="83"/>
        <v>2013</v>
      </c>
      <c r="V734" s="15"/>
    </row>
    <row r="735" spans="1:22" ht="47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 s="8">
        <f t="shared" si="78"/>
        <v>17.822485207100591</v>
      </c>
      <c r="Q735" s="9" t="str">
        <f t="shared" si="79"/>
        <v>publishing</v>
      </c>
      <c r="R735" t="str">
        <f t="shared" si="80"/>
        <v>nonfiction</v>
      </c>
      <c r="S735" s="13">
        <f t="shared" si="81"/>
        <v>41598.211712962962</v>
      </c>
      <c r="T735" s="13">
        <f t="shared" si="82"/>
        <v>41628.420046296298</v>
      </c>
      <c r="U735" s="14">
        <f t="shared" si="83"/>
        <v>2013</v>
      </c>
      <c r="V735" s="15"/>
    </row>
    <row r="736" spans="1:22" ht="3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 s="8">
        <f t="shared" si="78"/>
        <v>187.19298245614036</v>
      </c>
      <c r="Q736" s="9" t="str">
        <f t="shared" si="79"/>
        <v>publishing</v>
      </c>
      <c r="R736" t="str">
        <f t="shared" si="80"/>
        <v>nonfiction</v>
      </c>
      <c r="S736" s="13">
        <f t="shared" si="81"/>
        <v>42101.956249999996</v>
      </c>
      <c r="T736" s="13">
        <f t="shared" si="82"/>
        <v>42133.208333333328</v>
      </c>
      <c r="U736" s="14">
        <f t="shared" si="83"/>
        <v>2015</v>
      </c>
      <c r="V736" s="15"/>
    </row>
    <row r="737" spans="1:22" ht="47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 s="8">
        <f t="shared" si="78"/>
        <v>234.80786026200875</v>
      </c>
      <c r="Q737" s="9" t="str">
        <f t="shared" si="79"/>
        <v>publishing</v>
      </c>
      <c r="R737" t="str">
        <f t="shared" si="80"/>
        <v>nonfiction</v>
      </c>
      <c r="S737" s="13">
        <f t="shared" si="81"/>
        <v>41945.821134259255</v>
      </c>
      <c r="T737" s="13">
        <f t="shared" si="82"/>
        <v>41977.027083333334</v>
      </c>
      <c r="U737" s="14">
        <f t="shared" si="83"/>
        <v>2014</v>
      </c>
      <c r="V737" s="15"/>
    </row>
    <row r="738" spans="1:22" ht="47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 s="8">
        <f t="shared" si="78"/>
        <v>105.04629629629629</v>
      </c>
      <c r="Q738" s="9" t="str">
        <f t="shared" si="79"/>
        <v>publishing</v>
      </c>
      <c r="R738" t="str">
        <f t="shared" si="80"/>
        <v>nonfiction</v>
      </c>
      <c r="S738" s="13">
        <f t="shared" si="81"/>
        <v>41579.525925925926</v>
      </c>
      <c r="T738" s="13">
        <f t="shared" si="82"/>
        <v>41599.207638888889</v>
      </c>
      <c r="U738" s="14">
        <f t="shared" si="83"/>
        <v>2013</v>
      </c>
      <c r="V738" s="15"/>
    </row>
    <row r="739" spans="1:22" ht="47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 s="8">
        <f t="shared" si="78"/>
        <v>56.666666666666664</v>
      </c>
      <c r="Q739" s="9" t="str">
        <f t="shared" si="79"/>
        <v>publishing</v>
      </c>
      <c r="R739" t="str">
        <f t="shared" si="80"/>
        <v>nonfiction</v>
      </c>
      <c r="S739" s="13">
        <f t="shared" si="81"/>
        <v>41667.066979166666</v>
      </c>
      <c r="T739" s="13">
        <f t="shared" si="82"/>
        <v>41684.833333333336</v>
      </c>
      <c r="U739" s="14">
        <f t="shared" si="83"/>
        <v>2014</v>
      </c>
      <c r="V739" s="15"/>
    </row>
    <row r="740" spans="1:22" ht="32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 s="8">
        <f t="shared" si="78"/>
        <v>39.048780487804876</v>
      </c>
      <c r="Q740" s="9" t="str">
        <f t="shared" si="79"/>
        <v>publishing</v>
      </c>
      <c r="R740" t="str">
        <f t="shared" si="80"/>
        <v>nonfiction</v>
      </c>
      <c r="S740" s="13">
        <f t="shared" si="81"/>
        <v>41943.39576388889</v>
      </c>
      <c r="T740" s="13">
        <f t="shared" si="82"/>
        <v>41974.207638888889</v>
      </c>
      <c r="U740" s="14">
        <f t="shared" si="83"/>
        <v>2014</v>
      </c>
      <c r="V740" s="15"/>
    </row>
    <row r="741" spans="1:22" ht="47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 s="8">
        <f t="shared" si="78"/>
        <v>68.345323741007192</v>
      </c>
      <c r="Q741" s="9" t="str">
        <f t="shared" si="79"/>
        <v>publishing</v>
      </c>
      <c r="R741" t="str">
        <f t="shared" si="80"/>
        <v>nonfiction</v>
      </c>
      <c r="S741" s="13">
        <f t="shared" si="81"/>
        <v>41829.294317129628</v>
      </c>
      <c r="T741" s="13">
        <f t="shared" si="82"/>
        <v>41862.502650462964</v>
      </c>
      <c r="U741" s="14">
        <f t="shared" si="83"/>
        <v>2014</v>
      </c>
      <c r="V741" s="15"/>
    </row>
    <row r="742" spans="1:22" ht="47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 s="8">
        <f t="shared" si="78"/>
        <v>169.57894736842104</v>
      </c>
      <c r="Q742" s="9" t="str">
        <f t="shared" si="79"/>
        <v>publishing</v>
      </c>
      <c r="R742" t="str">
        <f t="shared" si="80"/>
        <v>nonfiction</v>
      </c>
      <c r="S742" s="13">
        <f t="shared" si="81"/>
        <v>42161.93844907407</v>
      </c>
      <c r="T742" s="13">
        <f t="shared" si="82"/>
        <v>42176.146782407406</v>
      </c>
      <c r="U742" s="14">
        <f t="shared" si="83"/>
        <v>2015</v>
      </c>
      <c r="V742" s="15"/>
    </row>
    <row r="743" spans="1:22" ht="3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 s="8">
        <f t="shared" si="78"/>
        <v>141.42340425531913</v>
      </c>
      <c r="Q743" s="9" t="str">
        <f t="shared" si="79"/>
        <v>publishing</v>
      </c>
      <c r="R743" t="str">
        <f t="shared" si="80"/>
        <v>nonfiction</v>
      </c>
      <c r="S743" s="13">
        <f t="shared" si="81"/>
        <v>41401.439884259256</v>
      </c>
      <c r="T743" s="13">
        <f t="shared" si="82"/>
        <v>41436.648217592592</v>
      </c>
      <c r="U743" s="14">
        <f t="shared" si="83"/>
        <v>2013</v>
      </c>
      <c r="V743" s="15"/>
    </row>
    <row r="744" spans="1:22" ht="47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 s="8">
        <f t="shared" si="78"/>
        <v>67.391304347826093</v>
      </c>
      <c r="Q744" s="9" t="str">
        <f t="shared" si="79"/>
        <v>publishing</v>
      </c>
      <c r="R744" t="str">
        <f t="shared" si="80"/>
        <v>nonfiction</v>
      </c>
      <c r="S744" s="13">
        <f t="shared" si="81"/>
        <v>41689.709629629629</v>
      </c>
      <c r="T744" s="13">
        <f t="shared" si="82"/>
        <v>41719.876296296294</v>
      </c>
      <c r="U744" s="14">
        <f t="shared" si="83"/>
        <v>2014</v>
      </c>
      <c r="V744" s="15"/>
    </row>
    <row r="745" spans="1:22" ht="47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 s="8">
        <f t="shared" si="78"/>
        <v>54.266666666666666</v>
      </c>
      <c r="Q745" s="9" t="str">
        <f t="shared" si="79"/>
        <v>publishing</v>
      </c>
      <c r="R745" t="str">
        <f t="shared" si="80"/>
        <v>nonfiction</v>
      </c>
      <c r="S745" s="13">
        <f t="shared" si="81"/>
        <v>40990.500983796293</v>
      </c>
      <c r="T745" s="13">
        <f t="shared" si="82"/>
        <v>41015.875</v>
      </c>
      <c r="U745" s="14">
        <f t="shared" si="83"/>
        <v>2012</v>
      </c>
      <c r="V745" s="15"/>
    </row>
    <row r="746" spans="1:22" ht="3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 s="8">
        <f t="shared" si="78"/>
        <v>82.516129032258064</v>
      </c>
      <c r="Q746" s="9" t="str">
        <f t="shared" si="79"/>
        <v>publishing</v>
      </c>
      <c r="R746" t="str">
        <f t="shared" si="80"/>
        <v>nonfiction</v>
      </c>
      <c r="S746" s="13">
        <f t="shared" si="81"/>
        <v>41226.748877314814</v>
      </c>
      <c r="T746" s="13">
        <f t="shared" si="82"/>
        <v>41256.95721064815</v>
      </c>
      <c r="U746" s="14">
        <f t="shared" si="83"/>
        <v>2012</v>
      </c>
      <c r="V746" s="15"/>
    </row>
    <row r="747" spans="1:22" ht="47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 s="8">
        <f t="shared" si="78"/>
        <v>53.729729729729726</v>
      </c>
      <c r="Q747" s="9" t="str">
        <f t="shared" si="79"/>
        <v>publishing</v>
      </c>
      <c r="R747" t="str">
        <f t="shared" si="80"/>
        <v>nonfiction</v>
      </c>
      <c r="S747" s="13">
        <f t="shared" si="81"/>
        <v>41367.363946759258</v>
      </c>
      <c r="T747" s="13">
        <f t="shared" si="82"/>
        <v>41397.572280092594</v>
      </c>
      <c r="U747" s="14">
        <f t="shared" si="83"/>
        <v>2013</v>
      </c>
      <c r="V747" s="15"/>
    </row>
    <row r="748" spans="1:22" ht="2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 s="8">
        <f t="shared" si="78"/>
        <v>34.206185567010309</v>
      </c>
      <c r="Q748" s="9" t="str">
        <f t="shared" si="79"/>
        <v>publishing</v>
      </c>
      <c r="R748" t="str">
        <f t="shared" si="80"/>
        <v>nonfiction</v>
      </c>
      <c r="S748" s="13">
        <f t="shared" si="81"/>
        <v>41156.834594907406</v>
      </c>
      <c r="T748" s="13">
        <f t="shared" si="82"/>
        <v>41175.165972222225</v>
      </c>
      <c r="U748" s="14">
        <f t="shared" si="83"/>
        <v>2012</v>
      </c>
      <c r="V748" s="15"/>
    </row>
    <row r="749" spans="1:22" ht="47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 s="8">
        <f t="shared" si="78"/>
        <v>127.32727272727273</v>
      </c>
      <c r="Q749" s="9" t="str">
        <f t="shared" si="79"/>
        <v>publishing</v>
      </c>
      <c r="R749" t="str">
        <f t="shared" si="80"/>
        <v>nonfiction</v>
      </c>
      <c r="S749" s="13">
        <f t="shared" si="81"/>
        <v>41988.340497685182</v>
      </c>
      <c r="T749" s="13">
        <f t="shared" si="82"/>
        <v>42019.454166666663</v>
      </c>
      <c r="U749" s="14">
        <f t="shared" si="83"/>
        <v>2014</v>
      </c>
      <c r="V749" s="15"/>
    </row>
    <row r="750" spans="1:22" ht="47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 s="8">
        <f t="shared" si="78"/>
        <v>45.56818181818182</v>
      </c>
      <c r="Q750" s="9" t="str">
        <f t="shared" si="79"/>
        <v>publishing</v>
      </c>
      <c r="R750" t="str">
        <f t="shared" si="80"/>
        <v>nonfiction</v>
      </c>
      <c r="S750" s="13">
        <f t="shared" si="81"/>
        <v>41831.638495370367</v>
      </c>
      <c r="T750" s="13">
        <f t="shared" si="82"/>
        <v>41861.846828703703</v>
      </c>
      <c r="U750" s="14">
        <f t="shared" si="83"/>
        <v>2014</v>
      </c>
      <c r="V750" s="15"/>
    </row>
    <row r="751" spans="1:22" ht="47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 s="8">
        <f t="shared" si="78"/>
        <v>95.963636363636368</v>
      </c>
      <c r="Q751" s="9" t="str">
        <f t="shared" si="79"/>
        <v>publishing</v>
      </c>
      <c r="R751" t="str">
        <f t="shared" si="80"/>
        <v>nonfiction</v>
      </c>
      <c r="S751" s="13">
        <f t="shared" si="81"/>
        <v>42733.732986111114</v>
      </c>
      <c r="T751" s="13">
        <f t="shared" si="82"/>
        <v>42763.94131944445</v>
      </c>
      <c r="U751" s="14">
        <f t="shared" si="83"/>
        <v>2016</v>
      </c>
      <c r="V751" s="15"/>
    </row>
    <row r="752" spans="1:22" ht="47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 s="8">
        <f t="shared" si="78"/>
        <v>77.271186440677965</v>
      </c>
      <c r="Q752" s="9" t="str">
        <f t="shared" si="79"/>
        <v>publishing</v>
      </c>
      <c r="R752" t="str">
        <f t="shared" si="80"/>
        <v>nonfiction</v>
      </c>
      <c r="S752" s="13">
        <f t="shared" si="81"/>
        <v>41299.669814814813</v>
      </c>
      <c r="T752" s="13">
        <f t="shared" si="82"/>
        <v>41329.878148148149</v>
      </c>
      <c r="U752" s="14">
        <f t="shared" si="83"/>
        <v>2013</v>
      </c>
      <c r="V752" s="15"/>
    </row>
    <row r="753" spans="1:22" ht="47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 s="8">
        <f t="shared" si="78"/>
        <v>57.338709677419352</v>
      </c>
      <c r="Q753" s="9" t="str">
        <f t="shared" si="79"/>
        <v>publishing</v>
      </c>
      <c r="R753" t="str">
        <f t="shared" si="80"/>
        <v>nonfiction</v>
      </c>
      <c r="S753" s="13">
        <f t="shared" si="81"/>
        <v>40713.422164351847</v>
      </c>
      <c r="T753" s="13">
        <f t="shared" si="82"/>
        <v>40759.630497685182</v>
      </c>
      <c r="U753" s="14">
        <f t="shared" si="83"/>
        <v>2011</v>
      </c>
      <c r="V753" s="15"/>
    </row>
    <row r="754" spans="1:22" ht="47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 s="8">
        <f t="shared" si="78"/>
        <v>53.19047619047619</v>
      </c>
      <c r="Q754" s="9" t="str">
        <f t="shared" si="79"/>
        <v>publishing</v>
      </c>
      <c r="R754" t="str">
        <f t="shared" si="80"/>
        <v>nonfiction</v>
      </c>
      <c r="S754" s="13">
        <f t="shared" si="81"/>
        <v>42639.213159722225</v>
      </c>
      <c r="T754" s="13">
        <f t="shared" si="82"/>
        <v>42659.458333333328</v>
      </c>
      <c r="U754" s="14">
        <f t="shared" si="83"/>
        <v>2016</v>
      </c>
      <c r="V754" s="15"/>
    </row>
    <row r="755" spans="1:22" ht="47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 s="8">
        <f t="shared" si="78"/>
        <v>492.30769230769232</v>
      </c>
      <c r="Q755" s="9" t="str">
        <f t="shared" si="79"/>
        <v>publishing</v>
      </c>
      <c r="R755" t="str">
        <f t="shared" si="80"/>
        <v>nonfiction</v>
      </c>
      <c r="S755" s="13">
        <f t="shared" si="81"/>
        <v>42019.381840277776</v>
      </c>
      <c r="T755" s="13">
        <f t="shared" si="82"/>
        <v>42049.590173611112</v>
      </c>
      <c r="U755" s="14">
        <f t="shared" si="83"/>
        <v>2015</v>
      </c>
      <c r="V755" s="15"/>
    </row>
    <row r="756" spans="1:22" ht="47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 s="8">
        <f t="shared" si="78"/>
        <v>42.346938775510203</v>
      </c>
      <c r="Q756" s="9" t="str">
        <f t="shared" si="79"/>
        <v>publishing</v>
      </c>
      <c r="R756" t="str">
        <f t="shared" si="80"/>
        <v>nonfiction</v>
      </c>
      <c r="S756" s="13">
        <f t="shared" si="81"/>
        <v>41249.54075231481</v>
      </c>
      <c r="T756" s="13">
        <f t="shared" si="82"/>
        <v>41279.749085648145</v>
      </c>
      <c r="U756" s="14">
        <f t="shared" si="83"/>
        <v>2012</v>
      </c>
      <c r="V756" s="15"/>
    </row>
    <row r="757" spans="1:22" ht="47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 s="8">
        <f t="shared" si="78"/>
        <v>37.466029411764708</v>
      </c>
      <c r="Q757" s="9" t="str">
        <f t="shared" si="79"/>
        <v>publishing</v>
      </c>
      <c r="R757" t="str">
        <f t="shared" si="80"/>
        <v>nonfiction</v>
      </c>
      <c r="S757" s="13">
        <f t="shared" si="81"/>
        <v>41383.396724537037</v>
      </c>
      <c r="T757" s="13">
        <f t="shared" si="82"/>
        <v>41414.02847222222</v>
      </c>
      <c r="U757" s="14">
        <f t="shared" si="83"/>
        <v>2013</v>
      </c>
      <c r="V757" s="15"/>
    </row>
    <row r="758" spans="1:22" ht="47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 s="8">
        <f t="shared" si="78"/>
        <v>37.454545454545453</v>
      </c>
      <c r="Q758" s="9" t="str">
        <f t="shared" si="79"/>
        <v>publishing</v>
      </c>
      <c r="R758" t="str">
        <f t="shared" si="80"/>
        <v>nonfiction</v>
      </c>
      <c r="S758" s="13">
        <f t="shared" si="81"/>
        <v>40590.558553240735</v>
      </c>
      <c r="T758" s="13">
        <f t="shared" si="82"/>
        <v>40651.725219907406</v>
      </c>
      <c r="U758" s="14">
        <f t="shared" si="83"/>
        <v>2011</v>
      </c>
      <c r="V758" s="15"/>
    </row>
    <row r="759" spans="1:22" ht="47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 s="8">
        <f t="shared" si="78"/>
        <v>33.055555555555557</v>
      </c>
      <c r="Q759" s="9" t="str">
        <f t="shared" si="79"/>
        <v>publishing</v>
      </c>
      <c r="R759" t="str">
        <f t="shared" si="80"/>
        <v>nonfiction</v>
      </c>
      <c r="S759" s="13">
        <f t="shared" si="81"/>
        <v>41234.846226851849</v>
      </c>
      <c r="T759" s="13">
        <f t="shared" si="82"/>
        <v>41249.054560185185</v>
      </c>
      <c r="U759" s="14">
        <f t="shared" si="83"/>
        <v>2012</v>
      </c>
      <c r="V759" s="15"/>
    </row>
    <row r="760" spans="1:22" ht="3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 s="8">
        <f t="shared" si="78"/>
        <v>134.21052631578948</v>
      </c>
      <c r="Q760" s="9" t="str">
        <f t="shared" si="79"/>
        <v>publishing</v>
      </c>
      <c r="R760" t="str">
        <f t="shared" si="80"/>
        <v>nonfiction</v>
      </c>
      <c r="S760" s="13">
        <f t="shared" si="81"/>
        <v>40429.628101851849</v>
      </c>
      <c r="T760" s="13">
        <f t="shared" si="82"/>
        <v>40459.836435185185</v>
      </c>
      <c r="U760" s="14">
        <f t="shared" si="83"/>
        <v>2010</v>
      </c>
      <c r="V760" s="15"/>
    </row>
    <row r="761" spans="1:22" ht="47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 s="8">
        <f t="shared" si="78"/>
        <v>51.474747474747474</v>
      </c>
      <c r="Q761" s="9" t="str">
        <f t="shared" si="79"/>
        <v>publishing</v>
      </c>
      <c r="R761" t="str">
        <f t="shared" si="80"/>
        <v>nonfiction</v>
      </c>
      <c r="S761" s="13">
        <f t="shared" si="81"/>
        <v>41789.121979166666</v>
      </c>
      <c r="T761" s="13">
        <f t="shared" si="82"/>
        <v>41829.330312500002</v>
      </c>
      <c r="U761" s="14">
        <f t="shared" si="83"/>
        <v>2014</v>
      </c>
      <c r="V761" s="15"/>
    </row>
    <row r="762" spans="1:22" ht="47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8" t="e">
        <f t="shared" si="78"/>
        <v>#DIV/0!</v>
      </c>
      <c r="Q762" s="9" t="str">
        <f t="shared" si="79"/>
        <v>publishing</v>
      </c>
      <c r="R762" t="str">
        <f t="shared" si="80"/>
        <v>fiction</v>
      </c>
      <c r="S762" s="13">
        <f t="shared" si="81"/>
        <v>42670.555706018517</v>
      </c>
      <c r="T762" s="13">
        <f t="shared" si="82"/>
        <v>42700.805706018517</v>
      </c>
      <c r="U762" s="14">
        <f t="shared" si="83"/>
        <v>2016</v>
      </c>
      <c r="V762" s="15"/>
    </row>
    <row r="763" spans="1:22" ht="47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 s="8">
        <f t="shared" si="78"/>
        <v>39.166666666666664</v>
      </c>
      <c r="Q763" s="9" t="str">
        <f t="shared" si="79"/>
        <v>publishing</v>
      </c>
      <c r="R763" t="str">
        <f t="shared" si="80"/>
        <v>fiction</v>
      </c>
      <c r="S763" s="13">
        <f t="shared" si="81"/>
        <v>41642.543124999997</v>
      </c>
      <c r="T763" s="13">
        <f t="shared" si="82"/>
        <v>41672.751458333332</v>
      </c>
      <c r="U763" s="14">
        <f t="shared" si="83"/>
        <v>2014</v>
      </c>
      <c r="V763" s="15"/>
    </row>
    <row r="764" spans="1:22" ht="47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8" t="e">
        <f t="shared" si="78"/>
        <v>#DIV/0!</v>
      </c>
      <c r="Q764" s="9" t="str">
        <f t="shared" si="79"/>
        <v>publishing</v>
      </c>
      <c r="R764" t="str">
        <f t="shared" si="80"/>
        <v>fiction</v>
      </c>
      <c r="S764" s="13">
        <f t="shared" si="81"/>
        <v>42690.65011574074</v>
      </c>
      <c r="T764" s="13">
        <f t="shared" si="82"/>
        <v>42708.25</v>
      </c>
      <c r="U764" s="14">
        <f t="shared" si="83"/>
        <v>2016</v>
      </c>
      <c r="V764" s="15"/>
    </row>
    <row r="765" spans="1:22" ht="47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 s="8">
        <f t="shared" si="78"/>
        <v>5</v>
      </c>
      <c r="Q765" s="9" t="str">
        <f t="shared" si="79"/>
        <v>publishing</v>
      </c>
      <c r="R765" t="str">
        <f t="shared" si="80"/>
        <v>fiction</v>
      </c>
      <c r="S765" s="13">
        <f t="shared" si="81"/>
        <v>41471.238518518519</v>
      </c>
      <c r="T765" s="13">
        <f t="shared" si="82"/>
        <v>41501.446851851848</v>
      </c>
      <c r="U765" s="14">
        <f t="shared" si="83"/>
        <v>2013</v>
      </c>
      <c r="V765" s="15"/>
    </row>
    <row r="766" spans="1:22" ht="47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8" t="e">
        <f t="shared" si="78"/>
        <v>#DIV/0!</v>
      </c>
      <c r="Q766" s="9" t="str">
        <f t="shared" si="79"/>
        <v>publishing</v>
      </c>
      <c r="R766" t="str">
        <f t="shared" si="80"/>
        <v>fiction</v>
      </c>
      <c r="S766" s="13">
        <f t="shared" si="81"/>
        <v>42226.964826388888</v>
      </c>
      <c r="T766" s="13">
        <f t="shared" si="82"/>
        <v>42257.173159722224</v>
      </c>
      <c r="U766" s="14">
        <f t="shared" si="83"/>
        <v>2015</v>
      </c>
      <c r="V766" s="15"/>
    </row>
    <row r="767" spans="1:22" ht="47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 s="8">
        <f t="shared" si="78"/>
        <v>57.295454545454547</v>
      </c>
      <c r="Q767" s="9" t="str">
        <f t="shared" si="79"/>
        <v>publishing</v>
      </c>
      <c r="R767" t="str">
        <f t="shared" si="80"/>
        <v>fiction</v>
      </c>
      <c r="S767" s="13">
        <f t="shared" si="81"/>
        <v>41901.334305555552</v>
      </c>
      <c r="T767" s="13">
        <f t="shared" si="82"/>
        <v>41931.542638888888</v>
      </c>
      <c r="U767" s="14">
        <f t="shared" si="83"/>
        <v>2014</v>
      </c>
      <c r="V767" s="15"/>
    </row>
    <row r="768" spans="1:22" ht="47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8" t="e">
        <f t="shared" si="78"/>
        <v>#DIV/0!</v>
      </c>
      <c r="Q768" s="9" t="str">
        <f t="shared" si="79"/>
        <v>publishing</v>
      </c>
      <c r="R768" t="str">
        <f t="shared" si="80"/>
        <v>fiction</v>
      </c>
      <c r="S768" s="13">
        <f t="shared" si="81"/>
        <v>42021.57503472222</v>
      </c>
      <c r="T768" s="13">
        <f t="shared" si="82"/>
        <v>42051.783368055556</v>
      </c>
      <c r="U768" s="14">
        <f t="shared" si="83"/>
        <v>2015</v>
      </c>
      <c r="V768" s="15"/>
    </row>
    <row r="769" spans="1:22" ht="6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 s="8">
        <f t="shared" si="78"/>
        <v>59</v>
      </c>
      <c r="Q769" s="9" t="str">
        <f t="shared" si="79"/>
        <v>publishing</v>
      </c>
      <c r="R769" t="str">
        <f t="shared" si="80"/>
        <v>fiction</v>
      </c>
      <c r="S769" s="13">
        <f t="shared" si="81"/>
        <v>42114.935300925928</v>
      </c>
      <c r="T769" s="13">
        <f t="shared" si="82"/>
        <v>42145.143634259264</v>
      </c>
      <c r="U769" s="14">
        <f t="shared" si="83"/>
        <v>2015</v>
      </c>
      <c r="V769" s="15"/>
    </row>
    <row r="770" spans="1:22" ht="47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8" t="e">
        <f t="shared" si="78"/>
        <v>#DIV/0!</v>
      </c>
      <c r="Q770" s="9" t="str">
        <f t="shared" si="79"/>
        <v>publishing</v>
      </c>
      <c r="R770" t="str">
        <f t="shared" si="80"/>
        <v>fiction</v>
      </c>
      <c r="S770" s="13">
        <f t="shared" si="81"/>
        <v>41593.998726851853</v>
      </c>
      <c r="T770" s="13">
        <f t="shared" si="82"/>
        <v>41624.207060185188</v>
      </c>
      <c r="U770" s="14">
        <f t="shared" si="83"/>
        <v>2013</v>
      </c>
      <c r="V770" s="15"/>
    </row>
    <row r="771" spans="1:22" ht="47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 s="8">
        <f t="shared" ref="P771:P834" si="85">E771/L771</f>
        <v>31.846153846153847</v>
      </c>
      <c r="Q771" s="9" t="str">
        <f t="shared" ref="Q771:Q834" si="86">LEFT(N771, SEARCH("/", N771, 1)-1)</f>
        <v>publishing</v>
      </c>
      <c r="R771" t="str">
        <f t="shared" ref="R771:R834" si="87">RIGHT(N771,LEN(N771) -SEARCH("/", N771, 1))</f>
        <v>fiction</v>
      </c>
      <c r="S771" s="13">
        <f t="shared" ref="S771:S834" si="88">(J771/86400)+25569+(-5/24)</f>
        <v>41604.788124999999</v>
      </c>
      <c r="T771" s="13">
        <f t="shared" ref="T771:T834" si="89">(((I771/60)/60)/24)+DATE(1970,1,1)</f>
        <v>41634.996458333335</v>
      </c>
      <c r="U771" s="14">
        <f t="shared" ref="U771:U834" si="90">YEAR(S771)</f>
        <v>2013</v>
      </c>
      <c r="V771" s="15"/>
    </row>
    <row r="772" spans="1:22" ht="47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8" t="e">
        <f t="shared" si="85"/>
        <v>#DIV/0!</v>
      </c>
      <c r="Q772" s="9" t="str">
        <f t="shared" si="86"/>
        <v>publishing</v>
      </c>
      <c r="R772" t="str">
        <f t="shared" si="87"/>
        <v>fiction</v>
      </c>
      <c r="S772" s="13">
        <f t="shared" si="88"/>
        <v>41289.791307870364</v>
      </c>
      <c r="T772" s="13">
        <f t="shared" si="89"/>
        <v>41329.999641203707</v>
      </c>
      <c r="U772" s="14">
        <f t="shared" si="90"/>
        <v>2013</v>
      </c>
      <c r="V772" s="15"/>
    </row>
    <row r="773" spans="1:22" ht="47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 s="8">
        <f t="shared" si="85"/>
        <v>10</v>
      </c>
      <c r="Q773" s="9" t="str">
        <f t="shared" si="86"/>
        <v>publishing</v>
      </c>
      <c r="R773" t="str">
        <f t="shared" si="87"/>
        <v>fiction</v>
      </c>
      <c r="S773" s="13">
        <f t="shared" si="88"/>
        <v>42349.615763888891</v>
      </c>
      <c r="T773" s="13">
        <f t="shared" si="89"/>
        <v>42399.824097222227</v>
      </c>
      <c r="U773" s="14">
        <f t="shared" si="90"/>
        <v>2015</v>
      </c>
      <c r="V773" s="15"/>
    </row>
    <row r="774" spans="1:22" ht="6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 s="8">
        <f t="shared" si="85"/>
        <v>50</v>
      </c>
      <c r="Q774" s="9" t="str">
        <f t="shared" si="86"/>
        <v>publishing</v>
      </c>
      <c r="R774" t="str">
        <f t="shared" si="87"/>
        <v>fiction</v>
      </c>
      <c r="S774" s="13">
        <f t="shared" si="88"/>
        <v>40067.848599537036</v>
      </c>
      <c r="T774" s="13">
        <f t="shared" si="89"/>
        <v>40118.165972222225</v>
      </c>
      <c r="U774" s="14">
        <f t="shared" si="90"/>
        <v>2009</v>
      </c>
      <c r="V774" s="15"/>
    </row>
    <row r="775" spans="1:22" ht="47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 s="8">
        <f t="shared" si="85"/>
        <v>16</v>
      </c>
      <c r="Q775" s="9" t="str">
        <f t="shared" si="86"/>
        <v>publishing</v>
      </c>
      <c r="R775" t="str">
        <f t="shared" si="87"/>
        <v>fiction</v>
      </c>
      <c r="S775" s="13">
        <f t="shared" si="88"/>
        <v>42100.527604166666</v>
      </c>
      <c r="T775" s="13">
        <f t="shared" si="89"/>
        <v>42134.959027777775</v>
      </c>
      <c r="U775" s="14">
        <f t="shared" si="90"/>
        <v>2015</v>
      </c>
      <c r="V775" s="15"/>
    </row>
    <row r="776" spans="1:22" ht="47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 s="8">
        <f t="shared" si="85"/>
        <v>39</v>
      </c>
      <c r="Q776" s="9" t="str">
        <f t="shared" si="86"/>
        <v>publishing</v>
      </c>
      <c r="R776" t="str">
        <f t="shared" si="87"/>
        <v>fiction</v>
      </c>
      <c r="S776" s="13">
        <f t="shared" si="88"/>
        <v>41663.571967592587</v>
      </c>
      <c r="T776" s="13">
        <f t="shared" si="89"/>
        <v>41693.780300925922</v>
      </c>
      <c r="U776" s="14">
        <f t="shared" si="90"/>
        <v>2014</v>
      </c>
      <c r="V776" s="15"/>
    </row>
    <row r="777" spans="1:22" ht="47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 s="8">
        <f t="shared" si="85"/>
        <v>34</v>
      </c>
      <c r="Q777" s="9" t="str">
        <f t="shared" si="86"/>
        <v>publishing</v>
      </c>
      <c r="R777" t="str">
        <f t="shared" si="87"/>
        <v>fiction</v>
      </c>
      <c r="S777" s="13">
        <f t="shared" si="88"/>
        <v>40862.851793981477</v>
      </c>
      <c r="T777" s="13">
        <f t="shared" si="89"/>
        <v>40893.060127314813</v>
      </c>
      <c r="U777" s="14">
        <f t="shared" si="90"/>
        <v>2011</v>
      </c>
      <c r="V777" s="15"/>
    </row>
    <row r="778" spans="1:22" ht="47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 s="8">
        <f t="shared" si="85"/>
        <v>63.122807017543863</v>
      </c>
      <c r="Q778" s="9" t="str">
        <f t="shared" si="86"/>
        <v>publishing</v>
      </c>
      <c r="R778" t="str">
        <f t="shared" si="87"/>
        <v>fiction</v>
      </c>
      <c r="S778" s="13">
        <f t="shared" si="88"/>
        <v>42250.477372685178</v>
      </c>
      <c r="T778" s="13">
        <f t="shared" si="89"/>
        <v>42288.208333333328</v>
      </c>
      <c r="U778" s="14">
        <f t="shared" si="90"/>
        <v>2015</v>
      </c>
      <c r="V778" s="15"/>
    </row>
    <row r="779" spans="1:22" ht="47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 s="8">
        <f t="shared" si="85"/>
        <v>7</v>
      </c>
      <c r="Q779" s="9" t="str">
        <f t="shared" si="86"/>
        <v>publishing</v>
      </c>
      <c r="R779" t="str">
        <f t="shared" si="87"/>
        <v>fiction</v>
      </c>
      <c r="S779" s="13">
        <f t="shared" si="88"/>
        <v>41456.772881944438</v>
      </c>
      <c r="T779" s="13">
        <f t="shared" si="89"/>
        <v>41486.981215277774</v>
      </c>
      <c r="U779" s="14">
        <f t="shared" si="90"/>
        <v>2013</v>
      </c>
      <c r="V779" s="15"/>
    </row>
    <row r="780" spans="1:22" ht="47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 s="8">
        <f t="shared" si="85"/>
        <v>2</v>
      </c>
      <c r="Q780" s="9" t="str">
        <f t="shared" si="86"/>
        <v>publishing</v>
      </c>
      <c r="R780" t="str">
        <f t="shared" si="87"/>
        <v>fiction</v>
      </c>
      <c r="S780" s="13">
        <f t="shared" si="88"/>
        <v>41729.493981481479</v>
      </c>
      <c r="T780" s="13">
        <f t="shared" si="89"/>
        <v>41759.702314814815</v>
      </c>
      <c r="U780" s="14">
        <f t="shared" si="90"/>
        <v>2014</v>
      </c>
      <c r="V780" s="15"/>
    </row>
    <row r="781" spans="1:22" ht="47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 s="8">
        <f t="shared" si="85"/>
        <v>66.666666666666671</v>
      </c>
      <c r="Q781" s="9" t="str">
        <f t="shared" si="86"/>
        <v>publishing</v>
      </c>
      <c r="R781" t="str">
        <f t="shared" si="87"/>
        <v>fiction</v>
      </c>
      <c r="S781" s="13">
        <f t="shared" si="88"/>
        <v>40436.475752314815</v>
      </c>
      <c r="T781" s="13">
        <f t="shared" si="89"/>
        <v>40466.166666666664</v>
      </c>
      <c r="U781" s="14">
        <f t="shared" si="90"/>
        <v>2010</v>
      </c>
      <c r="V781" s="15"/>
    </row>
    <row r="782" spans="1:22" ht="3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 s="8">
        <f t="shared" si="85"/>
        <v>38.518518518518519</v>
      </c>
      <c r="Q782" s="9" t="str">
        <f t="shared" si="86"/>
        <v>music</v>
      </c>
      <c r="R782" t="str">
        <f t="shared" si="87"/>
        <v>rock</v>
      </c>
      <c r="S782" s="13">
        <f t="shared" si="88"/>
        <v>40636.465567129628</v>
      </c>
      <c r="T782" s="13">
        <f t="shared" si="89"/>
        <v>40666.673900462964</v>
      </c>
      <c r="U782" s="14">
        <f t="shared" si="90"/>
        <v>2011</v>
      </c>
      <c r="V782" s="15"/>
    </row>
    <row r="783" spans="1:22" ht="47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 s="8">
        <f t="shared" si="85"/>
        <v>42.609200000000001</v>
      </c>
      <c r="Q783" s="9" t="str">
        <f t="shared" si="86"/>
        <v>music</v>
      </c>
      <c r="R783" t="str">
        <f t="shared" si="87"/>
        <v>rock</v>
      </c>
      <c r="S783" s="13">
        <f t="shared" si="88"/>
        <v>41402.792523148142</v>
      </c>
      <c r="T783" s="13">
        <f t="shared" si="89"/>
        <v>41433.000856481485</v>
      </c>
      <c r="U783" s="14">
        <f t="shared" si="90"/>
        <v>2013</v>
      </c>
      <c r="V783" s="15"/>
    </row>
    <row r="784" spans="1:22" ht="47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 s="8">
        <f t="shared" si="85"/>
        <v>50</v>
      </c>
      <c r="Q784" s="9" t="str">
        <f t="shared" si="86"/>
        <v>music</v>
      </c>
      <c r="R784" t="str">
        <f t="shared" si="87"/>
        <v>rock</v>
      </c>
      <c r="S784" s="13">
        <f t="shared" si="88"/>
        <v>41116.549791666665</v>
      </c>
      <c r="T784" s="13">
        <f t="shared" si="89"/>
        <v>41146.758125</v>
      </c>
      <c r="U784" s="14">
        <f t="shared" si="90"/>
        <v>2012</v>
      </c>
      <c r="V784" s="15"/>
    </row>
    <row r="785" spans="1:22" ht="47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 s="8">
        <f t="shared" si="85"/>
        <v>63.485714285714288</v>
      </c>
      <c r="Q785" s="9" t="str">
        <f t="shared" si="86"/>
        <v>music</v>
      </c>
      <c r="R785" t="str">
        <f t="shared" si="87"/>
        <v>rock</v>
      </c>
      <c r="S785" s="13">
        <f t="shared" si="88"/>
        <v>40987.565381944441</v>
      </c>
      <c r="T785" s="13">
        <f t="shared" si="89"/>
        <v>41026.916666666664</v>
      </c>
      <c r="U785" s="14">
        <f t="shared" si="90"/>
        <v>2012</v>
      </c>
      <c r="V785" s="15"/>
    </row>
    <row r="786" spans="1:22" ht="47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 s="8">
        <f t="shared" si="85"/>
        <v>102.5</v>
      </c>
      <c r="Q786" s="9" t="str">
        <f t="shared" si="86"/>
        <v>music</v>
      </c>
      <c r="R786" t="str">
        <f t="shared" si="87"/>
        <v>rock</v>
      </c>
      <c r="S786" s="13">
        <f t="shared" si="88"/>
        <v>41674.941192129627</v>
      </c>
      <c r="T786" s="13">
        <f t="shared" si="89"/>
        <v>41715.107858796298</v>
      </c>
      <c r="U786" s="14">
        <f t="shared" si="90"/>
        <v>2014</v>
      </c>
      <c r="V786" s="15"/>
    </row>
    <row r="787" spans="1:22" ht="47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 s="8">
        <f t="shared" si="85"/>
        <v>31.142758620689655</v>
      </c>
      <c r="Q787" s="9" t="str">
        <f t="shared" si="86"/>
        <v>music</v>
      </c>
      <c r="R787" t="str">
        <f t="shared" si="87"/>
        <v>rock</v>
      </c>
      <c r="S787" s="13">
        <f t="shared" si="88"/>
        <v>41303.38559027778</v>
      </c>
      <c r="T787" s="13">
        <f t="shared" si="89"/>
        <v>41333.593923611108</v>
      </c>
      <c r="U787" s="14">
        <f t="shared" si="90"/>
        <v>2013</v>
      </c>
      <c r="V787" s="15"/>
    </row>
    <row r="788" spans="1:22" ht="47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 s="8">
        <f t="shared" si="85"/>
        <v>162.27272727272728</v>
      </c>
      <c r="Q788" s="9" t="str">
        <f t="shared" si="86"/>
        <v>music</v>
      </c>
      <c r="R788" t="str">
        <f t="shared" si="87"/>
        <v>rock</v>
      </c>
      <c r="S788" s="13">
        <f t="shared" si="88"/>
        <v>40982.847615740735</v>
      </c>
      <c r="T788" s="13">
        <f t="shared" si="89"/>
        <v>41040.657638888886</v>
      </c>
      <c r="U788" s="14">
        <f t="shared" si="90"/>
        <v>2012</v>
      </c>
      <c r="V788" s="15"/>
    </row>
    <row r="789" spans="1:22" ht="47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 s="8">
        <f t="shared" si="85"/>
        <v>80.588235294117652</v>
      </c>
      <c r="Q789" s="9" t="str">
        <f t="shared" si="86"/>
        <v>music</v>
      </c>
      <c r="R789" t="str">
        <f t="shared" si="87"/>
        <v>rock</v>
      </c>
      <c r="S789" s="13">
        <f t="shared" si="88"/>
        <v>41549.419282407405</v>
      </c>
      <c r="T789" s="13">
        <f t="shared" si="89"/>
        <v>41579.627615740741</v>
      </c>
      <c r="U789" s="14">
        <f t="shared" si="90"/>
        <v>2013</v>
      </c>
      <c r="V789" s="15"/>
    </row>
    <row r="790" spans="1:22" ht="47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 s="8">
        <f t="shared" si="85"/>
        <v>59.85441176470588</v>
      </c>
      <c r="Q790" s="9" t="str">
        <f t="shared" si="86"/>
        <v>music</v>
      </c>
      <c r="R790" t="str">
        <f t="shared" si="87"/>
        <v>rock</v>
      </c>
      <c r="S790" s="13">
        <f t="shared" si="88"/>
        <v>41058.798472222217</v>
      </c>
      <c r="T790" s="13">
        <f t="shared" si="89"/>
        <v>41097.165972222225</v>
      </c>
      <c r="U790" s="14">
        <f t="shared" si="90"/>
        <v>2012</v>
      </c>
      <c r="V790" s="15"/>
    </row>
    <row r="791" spans="1:22" ht="47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 s="8">
        <f t="shared" si="85"/>
        <v>132.85714285714286</v>
      </c>
      <c r="Q791" s="9" t="str">
        <f t="shared" si="86"/>
        <v>music</v>
      </c>
      <c r="R791" t="str">
        <f t="shared" si="87"/>
        <v>rock</v>
      </c>
      <c r="S791" s="13">
        <f t="shared" si="88"/>
        <v>41276.977777777771</v>
      </c>
      <c r="T791" s="13">
        <f t="shared" si="89"/>
        <v>41295.332638888889</v>
      </c>
      <c r="U791" s="14">
        <f t="shared" si="90"/>
        <v>2013</v>
      </c>
      <c r="V791" s="15"/>
    </row>
    <row r="792" spans="1:22" ht="47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 s="8">
        <f t="shared" si="85"/>
        <v>92.547820512820508</v>
      </c>
      <c r="Q792" s="9" t="str">
        <f t="shared" si="86"/>
        <v>music</v>
      </c>
      <c r="R792" t="str">
        <f t="shared" si="87"/>
        <v>rock</v>
      </c>
      <c r="S792" s="13">
        <f t="shared" si="88"/>
        <v>41275.839571759258</v>
      </c>
      <c r="T792" s="13">
        <f t="shared" si="89"/>
        <v>41306.047905092593</v>
      </c>
      <c r="U792" s="14">
        <f t="shared" si="90"/>
        <v>2013</v>
      </c>
      <c r="V792" s="15"/>
    </row>
    <row r="793" spans="1:22" ht="47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 s="8">
        <f t="shared" si="85"/>
        <v>60.859375</v>
      </c>
      <c r="Q793" s="9" t="str">
        <f t="shared" si="86"/>
        <v>music</v>
      </c>
      <c r="R793" t="str">
        <f t="shared" si="87"/>
        <v>rock</v>
      </c>
      <c r="S793" s="13">
        <f t="shared" si="88"/>
        <v>41557.572291666664</v>
      </c>
      <c r="T793" s="13">
        <f t="shared" si="89"/>
        <v>41591.249305555553</v>
      </c>
      <c r="U793" s="14">
        <f t="shared" si="90"/>
        <v>2013</v>
      </c>
      <c r="V793" s="15"/>
    </row>
    <row r="794" spans="1:22" ht="3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 s="8">
        <f t="shared" si="85"/>
        <v>41.851833333333339</v>
      </c>
      <c r="Q794" s="9" t="str">
        <f t="shared" si="86"/>
        <v>music</v>
      </c>
      <c r="R794" t="str">
        <f t="shared" si="87"/>
        <v>rock</v>
      </c>
      <c r="S794" s="13">
        <f t="shared" si="88"/>
        <v>41555.665312499994</v>
      </c>
      <c r="T794" s="13">
        <f t="shared" si="89"/>
        <v>41585.915312500001</v>
      </c>
      <c r="U794" s="14">
        <f t="shared" si="90"/>
        <v>2013</v>
      </c>
      <c r="V794" s="15"/>
    </row>
    <row r="795" spans="1:22" ht="47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 s="8">
        <f t="shared" si="85"/>
        <v>88.325937499999995</v>
      </c>
      <c r="Q795" s="9" t="str">
        <f t="shared" si="86"/>
        <v>music</v>
      </c>
      <c r="R795" t="str">
        <f t="shared" si="87"/>
        <v>rock</v>
      </c>
      <c r="S795" s="13">
        <f t="shared" si="88"/>
        <v>41442.532916666663</v>
      </c>
      <c r="T795" s="13">
        <f t="shared" si="89"/>
        <v>41458.207638888889</v>
      </c>
      <c r="U795" s="14">
        <f t="shared" si="90"/>
        <v>2013</v>
      </c>
      <c r="V795" s="15"/>
    </row>
    <row r="796" spans="1:22" ht="47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 s="8">
        <f t="shared" si="85"/>
        <v>158.96226415094338</v>
      </c>
      <c r="Q796" s="9" t="str">
        <f t="shared" si="86"/>
        <v>music</v>
      </c>
      <c r="R796" t="str">
        <f t="shared" si="87"/>
        <v>rock</v>
      </c>
      <c r="S796" s="13">
        <f t="shared" si="88"/>
        <v>40735.906678240739</v>
      </c>
      <c r="T796" s="13">
        <f t="shared" si="89"/>
        <v>40791.712500000001</v>
      </c>
      <c r="U796" s="14">
        <f t="shared" si="90"/>
        <v>2011</v>
      </c>
      <c r="V796" s="15"/>
    </row>
    <row r="797" spans="1:22" ht="47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 s="8">
        <f t="shared" si="85"/>
        <v>85.054347826086953</v>
      </c>
      <c r="Q797" s="9" t="str">
        <f t="shared" si="86"/>
        <v>music</v>
      </c>
      <c r="R797" t="str">
        <f t="shared" si="87"/>
        <v>rock</v>
      </c>
      <c r="S797" s="13">
        <f t="shared" si="88"/>
        <v>40963.404699074068</v>
      </c>
      <c r="T797" s="13">
        <f t="shared" si="89"/>
        <v>41006.207638888889</v>
      </c>
      <c r="U797" s="14">
        <f t="shared" si="90"/>
        <v>2012</v>
      </c>
      <c r="V797" s="15"/>
    </row>
    <row r="798" spans="1:22" ht="6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 s="8">
        <f t="shared" si="85"/>
        <v>112.61111111111111</v>
      </c>
      <c r="Q798" s="9" t="str">
        <f t="shared" si="86"/>
        <v>music</v>
      </c>
      <c r="R798" t="str">
        <f t="shared" si="87"/>
        <v>rock</v>
      </c>
      <c r="S798" s="13">
        <f t="shared" si="88"/>
        <v>41502.674594907403</v>
      </c>
      <c r="T798" s="13">
        <f t="shared" si="89"/>
        <v>41532.881944444445</v>
      </c>
      <c r="U798" s="14">
        <f t="shared" si="90"/>
        <v>2013</v>
      </c>
      <c r="V798" s="15"/>
    </row>
    <row r="799" spans="1:22" ht="47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 s="8">
        <f t="shared" si="85"/>
        <v>45.436619718309856</v>
      </c>
      <c r="Q799" s="9" t="str">
        <f t="shared" si="86"/>
        <v>music</v>
      </c>
      <c r="R799" t="str">
        <f t="shared" si="87"/>
        <v>rock</v>
      </c>
      <c r="S799" s="13">
        <f t="shared" si="88"/>
        <v>40996.785740740735</v>
      </c>
      <c r="T799" s="13">
        <f t="shared" si="89"/>
        <v>41028.166666666664</v>
      </c>
      <c r="U799" s="14">
        <f t="shared" si="90"/>
        <v>2012</v>
      </c>
      <c r="V799" s="15"/>
    </row>
    <row r="800" spans="1:22" ht="47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 s="8">
        <f t="shared" si="85"/>
        <v>46.218390804597703</v>
      </c>
      <c r="Q800" s="9" t="str">
        <f t="shared" si="86"/>
        <v>music</v>
      </c>
      <c r="R800" t="str">
        <f t="shared" si="87"/>
        <v>rock</v>
      </c>
      <c r="S800" s="13">
        <f t="shared" si="88"/>
        <v>41882.381793981483</v>
      </c>
      <c r="T800" s="13">
        <f t="shared" si="89"/>
        <v>41912.590127314819</v>
      </c>
      <c r="U800" s="14">
        <f t="shared" si="90"/>
        <v>2014</v>
      </c>
      <c r="V800" s="15"/>
    </row>
    <row r="801" spans="1:22" ht="47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 s="8">
        <f t="shared" si="85"/>
        <v>178.60714285714286</v>
      </c>
      <c r="Q801" s="9" t="str">
        <f t="shared" si="86"/>
        <v>music</v>
      </c>
      <c r="R801" t="str">
        <f t="shared" si="87"/>
        <v>rock</v>
      </c>
      <c r="S801" s="13">
        <f t="shared" si="88"/>
        <v>40996.458865740737</v>
      </c>
      <c r="T801" s="13">
        <f t="shared" si="89"/>
        <v>41026.667199074072</v>
      </c>
      <c r="U801" s="14">
        <f t="shared" si="90"/>
        <v>2012</v>
      </c>
      <c r="V801" s="15"/>
    </row>
    <row r="802" spans="1:22" ht="47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 s="8">
        <f t="shared" si="85"/>
        <v>40.75</v>
      </c>
      <c r="Q802" s="9" t="str">
        <f t="shared" si="86"/>
        <v>music</v>
      </c>
      <c r="R802" t="str">
        <f t="shared" si="87"/>
        <v>rock</v>
      </c>
      <c r="S802" s="13">
        <f t="shared" si="88"/>
        <v>41863.225162037037</v>
      </c>
      <c r="T802" s="13">
        <f t="shared" si="89"/>
        <v>41893.433495370373</v>
      </c>
      <c r="U802" s="14">
        <f t="shared" si="90"/>
        <v>2014</v>
      </c>
      <c r="V802" s="15"/>
    </row>
    <row r="803" spans="1:22" ht="47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 s="8">
        <f t="shared" si="85"/>
        <v>43.733921568627444</v>
      </c>
      <c r="Q803" s="9" t="str">
        <f t="shared" si="86"/>
        <v>music</v>
      </c>
      <c r="R803" t="str">
        <f t="shared" si="87"/>
        <v>rock</v>
      </c>
      <c r="S803" s="13">
        <f t="shared" si="88"/>
        <v>40695.587037037032</v>
      </c>
      <c r="T803" s="13">
        <f t="shared" si="89"/>
        <v>40725.795370370368</v>
      </c>
      <c r="U803" s="14">
        <f t="shared" si="90"/>
        <v>2011</v>
      </c>
      <c r="V803" s="15"/>
    </row>
    <row r="804" spans="1:22" ht="47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 s="8">
        <f t="shared" si="85"/>
        <v>81.066666666666663</v>
      </c>
      <c r="Q804" s="9" t="str">
        <f t="shared" si="86"/>
        <v>music</v>
      </c>
      <c r="R804" t="str">
        <f t="shared" si="87"/>
        <v>rock</v>
      </c>
      <c r="S804" s="13">
        <f t="shared" si="88"/>
        <v>41122.813935185179</v>
      </c>
      <c r="T804" s="13">
        <f t="shared" si="89"/>
        <v>41169.170138888891</v>
      </c>
      <c r="U804" s="14">
        <f t="shared" si="90"/>
        <v>2012</v>
      </c>
      <c r="V804" s="15"/>
    </row>
    <row r="805" spans="1:22" ht="47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 s="8">
        <f t="shared" si="85"/>
        <v>74.60526315789474</v>
      </c>
      <c r="Q805" s="9" t="str">
        <f t="shared" si="86"/>
        <v>music</v>
      </c>
      <c r="R805" t="str">
        <f t="shared" si="87"/>
        <v>rock</v>
      </c>
      <c r="S805" s="13">
        <f t="shared" si="88"/>
        <v>40665.741643518515</v>
      </c>
      <c r="T805" s="13">
        <f t="shared" si="89"/>
        <v>40692.041666666664</v>
      </c>
      <c r="U805" s="14">
        <f t="shared" si="90"/>
        <v>2011</v>
      </c>
      <c r="V805" s="15"/>
    </row>
    <row r="806" spans="1:22" ht="47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 s="8">
        <f t="shared" si="85"/>
        <v>305.55555555555554</v>
      </c>
      <c r="Q806" s="9" t="str">
        <f t="shared" si="86"/>
        <v>music</v>
      </c>
      <c r="R806" t="str">
        <f t="shared" si="87"/>
        <v>rock</v>
      </c>
      <c r="S806" s="13">
        <f t="shared" si="88"/>
        <v>40729.897291666661</v>
      </c>
      <c r="T806" s="13">
        <f t="shared" si="89"/>
        <v>40747.165972222225</v>
      </c>
      <c r="U806" s="14">
        <f t="shared" si="90"/>
        <v>2011</v>
      </c>
      <c r="V806" s="15"/>
    </row>
    <row r="807" spans="1:22" ht="47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 s="8">
        <f t="shared" si="85"/>
        <v>58.333333333333336</v>
      </c>
      <c r="Q807" s="9" t="str">
        <f t="shared" si="86"/>
        <v>music</v>
      </c>
      <c r="R807" t="str">
        <f t="shared" si="87"/>
        <v>rock</v>
      </c>
      <c r="S807" s="13">
        <f t="shared" si="88"/>
        <v>40690.614722222221</v>
      </c>
      <c r="T807" s="13">
        <f t="shared" si="89"/>
        <v>40740.958333333336</v>
      </c>
      <c r="U807" s="14">
        <f t="shared" si="90"/>
        <v>2011</v>
      </c>
      <c r="V807" s="15"/>
    </row>
    <row r="808" spans="1:22" ht="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 s="8">
        <f t="shared" si="85"/>
        <v>117.67605633802818</v>
      </c>
      <c r="Q808" s="9" t="str">
        <f t="shared" si="86"/>
        <v>music</v>
      </c>
      <c r="R808" t="str">
        <f t="shared" si="87"/>
        <v>rock</v>
      </c>
      <c r="S808" s="13">
        <f t="shared" si="88"/>
        <v>40763.483090277776</v>
      </c>
      <c r="T808" s="13">
        <f t="shared" si="89"/>
        <v>40793.691423611112</v>
      </c>
      <c r="U808" s="14">
        <f t="shared" si="90"/>
        <v>2011</v>
      </c>
      <c r="V808" s="15"/>
    </row>
    <row r="809" spans="1:22" ht="3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 s="8">
        <f t="shared" si="85"/>
        <v>73.771929824561397</v>
      </c>
      <c r="Q809" s="9" t="str">
        <f t="shared" si="86"/>
        <v>music</v>
      </c>
      <c r="R809" t="str">
        <f t="shared" si="87"/>
        <v>rock</v>
      </c>
      <c r="S809" s="13">
        <f t="shared" si="88"/>
        <v>42759.420266203706</v>
      </c>
      <c r="T809" s="13">
        <f t="shared" si="89"/>
        <v>42795.083333333328</v>
      </c>
      <c r="U809" s="14">
        <f t="shared" si="90"/>
        <v>2017</v>
      </c>
      <c r="V809" s="15"/>
    </row>
    <row r="810" spans="1:22" ht="47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 s="8">
        <f t="shared" si="85"/>
        <v>104.65116279069767</v>
      </c>
      <c r="Q810" s="9" t="str">
        <f t="shared" si="86"/>
        <v>music</v>
      </c>
      <c r="R810" t="str">
        <f t="shared" si="87"/>
        <v>rock</v>
      </c>
      <c r="S810" s="13">
        <f t="shared" si="88"/>
        <v>41961.892199074071</v>
      </c>
      <c r="T810" s="13">
        <f t="shared" si="89"/>
        <v>41995.207638888889</v>
      </c>
      <c r="U810" s="14">
        <f t="shared" si="90"/>
        <v>2014</v>
      </c>
      <c r="V810" s="15"/>
    </row>
    <row r="811" spans="1:22" ht="3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 s="8">
        <f t="shared" si="85"/>
        <v>79.82692307692308</v>
      </c>
      <c r="Q811" s="9" t="str">
        <f t="shared" si="86"/>
        <v>music</v>
      </c>
      <c r="R811" t="str">
        <f t="shared" si="87"/>
        <v>rock</v>
      </c>
      <c r="S811" s="13">
        <f t="shared" si="88"/>
        <v>41628.625347222223</v>
      </c>
      <c r="T811" s="13">
        <f t="shared" si="89"/>
        <v>41658.833680555559</v>
      </c>
      <c r="U811" s="14">
        <f t="shared" si="90"/>
        <v>2013</v>
      </c>
      <c r="V811" s="15"/>
    </row>
    <row r="812" spans="1:22" ht="47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 s="8">
        <f t="shared" si="85"/>
        <v>58.333333333333336</v>
      </c>
      <c r="Q812" s="9" t="str">
        <f t="shared" si="86"/>
        <v>music</v>
      </c>
      <c r="R812" t="str">
        <f t="shared" si="87"/>
        <v>rock</v>
      </c>
      <c r="S812" s="13">
        <f t="shared" si="88"/>
        <v>41122.847939814812</v>
      </c>
      <c r="T812" s="13">
        <f t="shared" si="89"/>
        <v>41153.056273148148</v>
      </c>
      <c r="U812" s="14">
        <f t="shared" si="90"/>
        <v>2012</v>
      </c>
      <c r="V812" s="15"/>
    </row>
    <row r="813" spans="1:22" ht="3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 s="8">
        <f t="shared" si="85"/>
        <v>86.666666666666671</v>
      </c>
      <c r="Q813" s="9" t="str">
        <f t="shared" si="86"/>
        <v>music</v>
      </c>
      <c r="R813" t="str">
        <f t="shared" si="87"/>
        <v>rock</v>
      </c>
      <c r="S813" s="13">
        <f t="shared" si="88"/>
        <v>41443.435208333329</v>
      </c>
      <c r="T813" s="13">
        <f t="shared" si="89"/>
        <v>41465.702777777777</v>
      </c>
      <c r="U813" s="14">
        <f t="shared" si="90"/>
        <v>2013</v>
      </c>
      <c r="V813" s="15"/>
    </row>
    <row r="814" spans="1:22" ht="47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 s="8">
        <f t="shared" si="85"/>
        <v>27.606060606060606</v>
      </c>
      <c r="Q814" s="9" t="str">
        <f t="shared" si="86"/>
        <v>music</v>
      </c>
      <c r="R814" t="str">
        <f t="shared" si="87"/>
        <v>rock</v>
      </c>
      <c r="S814" s="13">
        <f t="shared" si="88"/>
        <v>41281.809629629628</v>
      </c>
      <c r="T814" s="13">
        <f t="shared" si="89"/>
        <v>41334.581944444442</v>
      </c>
      <c r="U814" s="14">
        <f t="shared" si="90"/>
        <v>2013</v>
      </c>
      <c r="V814" s="15"/>
    </row>
    <row r="815" spans="1:22" ht="3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 s="8">
        <f t="shared" si="85"/>
        <v>24.999375000000001</v>
      </c>
      <c r="Q815" s="9" t="str">
        <f t="shared" si="86"/>
        <v>music</v>
      </c>
      <c r="R815" t="str">
        <f t="shared" si="87"/>
        <v>rock</v>
      </c>
      <c r="S815" s="13">
        <f t="shared" si="88"/>
        <v>41080.751909722218</v>
      </c>
      <c r="T815" s="13">
        <f t="shared" si="89"/>
        <v>41110.960243055553</v>
      </c>
      <c r="U815" s="14">
        <f t="shared" si="90"/>
        <v>2012</v>
      </c>
      <c r="V815" s="15"/>
    </row>
    <row r="816" spans="1:22" ht="47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 s="8">
        <f t="shared" si="85"/>
        <v>45.464285714285715</v>
      </c>
      <c r="Q816" s="9" t="str">
        <f t="shared" si="86"/>
        <v>music</v>
      </c>
      <c r="R816" t="str">
        <f t="shared" si="87"/>
        <v>rock</v>
      </c>
      <c r="S816" s="13">
        <f t="shared" si="88"/>
        <v>40679.534733796296</v>
      </c>
      <c r="T816" s="13">
        <f t="shared" si="89"/>
        <v>40694.75277777778</v>
      </c>
      <c r="U816" s="14">
        <f t="shared" si="90"/>
        <v>2011</v>
      </c>
      <c r="V816" s="15"/>
    </row>
    <row r="817" spans="1:22" ht="3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 s="8">
        <f t="shared" si="85"/>
        <v>99.534883720930239</v>
      </c>
      <c r="Q817" s="9" t="str">
        <f t="shared" si="86"/>
        <v>music</v>
      </c>
      <c r="R817" t="str">
        <f t="shared" si="87"/>
        <v>rock</v>
      </c>
      <c r="S817" s="13">
        <f t="shared" si="88"/>
        <v>41914.70952546296</v>
      </c>
      <c r="T817" s="13">
        <f t="shared" si="89"/>
        <v>41944.917858796296</v>
      </c>
      <c r="U817" s="14">
        <f t="shared" si="90"/>
        <v>2014</v>
      </c>
      <c r="V817" s="15"/>
    </row>
    <row r="818" spans="1:22" ht="3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 s="8">
        <f t="shared" si="85"/>
        <v>39.31</v>
      </c>
      <c r="Q818" s="9" t="str">
        <f t="shared" si="86"/>
        <v>music</v>
      </c>
      <c r="R818" t="str">
        <f t="shared" si="87"/>
        <v>rock</v>
      </c>
      <c r="S818" s="13">
        <f t="shared" si="88"/>
        <v>41341.662534722222</v>
      </c>
      <c r="T818" s="13">
        <f t="shared" si="89"/>
        <v>41373.270833333336</v>
      </c>
      <c r="U818" s="14">
        <f t="shared" si="90"/>
        <v>2013</v>
      </c>
      <c r="V818" s="15"/>
    </row>
    <row r="819" spans="1:22" ht="47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 s="8">
        <f t="shared" si="85"/>
        <v>89.419999999999987</v>
      </c>
      <c r="Q819" s="9" t="str">
        <f t="shared" si="86"/>
        <v>music</v>
      </c>
      <c r="R819" t="str">
        <f t="shared" si="87"/>
        <v>rock</v>
      </c>
      <c r="S819" s="13">
        <f t="shared" si="88"/>
        <v>40925.391331018516</v>
      </c>
      <c r="T819" s="13">
        <f t="shared" si="89"/>
        <v>40979.207638888889</v>
      </c>
      <c r="U819" s="14">
        <f t="shared" si="90"/>
        <v>2012</v>
      </c>
      <c r="V819" s="15"/>
    </row>
    <row r="820" spans="1:22" ht="47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 s="8">
        <f t="shared" si="85"/>
        <v>28.684210526315791</v>
      </c>
      <c r="Q820" s="9" t="str">
        <f t="shared" si="86"/>
        <v>music</v>
      </c>
      <c r="R820" t="str">
        <f t="shared" si="87"/>
        <v>rock</v>
      </c>
      <c r="S820" s="13">
        <f t="shared" si="88"/>
        <v>41120.67454861111</v>
      </c>
      <c r="T820" s="13">
        <f t="shared" si="89"/>
        <v>41128.709027777775</v>
      </c>
      <c r="U820" s="14">
        <f t="shared" si="90"/>
        <v>2012</v>
      </c>
      <c r="V820" s="15"/>
    </row>
    <row r="821" spans="1:22" ht="3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 s="8">
        <f t="shared" si="85"/>
        <v>31.071428571428573</v>
      </c>
      <c r="Q821" s="9" t="str">
        <f t="shared" si="86"/>
        <v>music</v>
      </c>
      <c r="R821" t="str">
        <f t="shared" si="87"/>
        <v>rock</v>
      </c>
      <c r="S821" s="13">
        <f t="shared" si="88"/>
        <v>41619.789976851847</v>
      </c>
      <c r="T821" s="13">
        <f t="shared" si="89"/>
        <v>41629.197222222225</v>
      </c>
      <c r="U821" s="14">
        <f t="shared" si="90"/>
        <v>2013</v>
      </c>
      <c r="V821" s="15"/>
    </row>
    <row r="822" spans="1:22" ht="47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 s="8">
        <f t="shared" si="85"/>
        <v>70.55263157894737</v>
      </c>
      <c r="Q822" s="9" t="str">
        <f t="shared" si="86"/>
        <v>music</v>
      </c>
      <c r="R822" t="str">
        <f t="shared" si="87"/>
        <v>rock</v>
      </c>
      <c r="S822" s="13">
        <f t="shared" si="88"/>
        <v>41768.633587962962</v>
      </c>
      <c r="T822" s="13">
        <f t="shared" si="89"/>
        <v>41799.208333333336</v>
      </c>
      <c r="U822" s="14">
        <f t="shared" si="90"/>
        <v>2014</v>
      </c>
      <c r="V822" s="15"/>
    </row>
    <row r="823" spans="1:22" ht="47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 s="8">
        <f t="shared" si="85"/>
        <v>224.12820512820514</v>
      </c>
      <c r="Q823" s="9" t="str">
        <f t="shared" si="86"/>
        <v>music</v>
      </c>
      <c r="R823" t="str">
        <f t="shared" si="87"/>
        <v>rock</v>
      </c>
      <c r="S823" s="13">
        <f t="shared" si="88"/>
        <v>42093.71371527778</v>
      </c>
      <c r="T823" s="13">
        <f t="shared" si="89"/>
        <v>42128.167361111111</v>
      </c>
      <c r="U823" s="14">
        <f t="shared" si="90"/>
        <v>2015</v>
      </c>
      <c r="V823" s="15"/>
    </row>
    <row r="824" spans="1:22" ht="3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 s="8">
        <f t="shared" si="85"/>
        <v>51.811594202898547</v>
      </c>
      <c r="Q824" s="9" t="str">
        <f t="shared" si="86"/>
        <v>music</v>
      </c>
      <c r="R824" t="str">
        <f t="shared" si="87"/>
        <v>rock</v>
      </c>
      <c r="S824" s="13">
        <f t="shared" si="88"/>
        <v>41157.739004629628</v>
      </c>
      <c r="T824" s="13">
        <f t="shared" si="89"/>
        <v>41187.947337962964</v>
      </c>
      <c r="U824" s="14">
        <f t="shared" si="90"/>
        <v>2012</v>
      </c>
      <c r="V824" s="15"/>
    </row>
    <row r="825" spans="1:22" ht="47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 s="8">
        <f t="shared" si="85"/>
        <v>43.515151515151516</v>
      </c>
      <c r="Q825" s="9" t="str">
        <f t="shared" si="86"/>
        <v>music</v>
      </c>
      <c r="R825" t="str">
        <f t="shared" si="87"/>
        <v>rock</v>
      </c>
      <c r="S825" s="13">
        <f t="shared" si="88"/>
        <v>42055.764490740738</v>
      </c>
      <c r="T825" s="13">
        <f t="shared" si="89"/>
        <v>42085.931157407409</v>
      </c>
      <c r="U825" s="14">
        <f t="shared" si="90"/>
        <v>2015</v>
      </c>
      <c r="V825" s="15"/>
    </row>
    <row r="826" spans="1:22" ht="47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 s="8">
        <f t="shared" si="85"/>
        <v>39.816666666666663</v>
      </c>
      <c r="Q826" s="9" t="str">
        <f t="shared" si="86"/>
        <v>music</v>
      </c>
      <c r="R826" t="str">
        <f t="shared" si="87"/>
        <v>rock</v>
      </c>
      <c r="S826" s="13">
        <f t="shared" si="88"/>
        <v>40250.033773148149</v>
      </c>
      <c r="T826" s="13">
        <f t="shared" si="89"/>
        <v>40286.290972222225</v>
      </c>
      <c r="U826" s="14">
        <f t="shared" si="90"/>
        <v>2010</v>
      </c>
      <c r="V826" s="15"/>
    </row>
    <row r="827" spans="1:22" ht="32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 s="8">
        <f t="shared" si="85"/>
        <v>126.8080808080808</v>
      </c>
      <c r="Q827" s="9" t="str">
        <f t="shared" si="86"/>
        <v>music</v>
      </c>
      <c r="R827" t="str">
        <f t="shared" si="87"/>
        <v>rock</v>
      </c>
      <c r="S827" s="13">
        <f t="shared" si="88"/>
        <v>41186.098194444443</v>
      </c>
      <c r="T827" s="13">
        <f t="shared" si="89"/>
        <v>41211.306527777779</v>
      </c>
      <c r="U827" s="14">
        <f t="shared" si="90"/>
        <v>2012</v>
      </c>
      <c r="V827" s="15"/>
    </row>
    <row r="828" spans="1:22" ht="47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 s="8">
        <f t="shared" si="85"/>
        <v>113.87755102040816</v>
      </c>
      <c r="Q828" s="9" t="str">
        <f t="shared" si="86"/>
        <v>music</v>
      </c>
      <c r="R828" t="str">
        <f t="shared" si="87"/>
        <v>rock</v>
      </c>
      <c r="S828" s="13">
        <f t="shared" si="88"/>
        <v>40972.830208333333</v>
      </c>
      <c r="T828" s="13">
        <f t="shared" si="89"/>
        <v>40993.996874999997</v>
      </c>
      <c r="U828" s="14">
        <f t="shared" si="90"/>
        <v>2012</v>
      </c>
      <c r="V828" s="15"/>
    </row>
    <row r="829" spans="1:22" ht="47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 s="8">
        <f t="shared" si="85"/>
        <v>28.181818181818183</v>
      </c>
      <c r="Q829" s="9" t="str">
        <f t="shared" si="86"/>
        <v>music</v>
      </c>
      <c r="R829" t="str">
        <f t="shared" si="87"/>
        <v>rock</v>
      </c>
      <c r="S829" s="13">
        <f t="shared" si="88"/>
        <v>40927.265127314815</v>
      </c>
      <c r="T829" s="13">
        <f t="shared" si="89"/>
        <v>40953.825694444444</v>
      </c>
      <c r="U829" s="14">
        <f t="shared" si="90"/>
        <v>2012</v>
      </c>
      <c r="V829" s="15"/>
    </row>
    <row r="830" spans="1:22" ht="47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 s="8">
        <f t="shared" si="85"/>
        <v>36.60526315789474</v>
      </c>
      <c r="Q830" s="9" t="str">
        <f t="shared" si="86"/>
        <v>music</v>
      </c>
      <c r="R830" t="str">
        <f t="shared" si="87"/>
        <v>rock</v>
      </c>
      <c r="S830" s="13">
        <f t="shared" si="88"/>
        <v>41072.842384259253</v>
      </c>
      <c r="T830" s="13">
        <f t="shared" si="89"/>
        <v>41085.683333333334</v>
      </c>
      <c r="U830" s="14">
        <f t="shared" si="90"/>
        <v>2012</v>
      </c>
      <c r="V830" s="15"/>
    </row>
    <row r="831" spans="1:22" ht="47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 s="8">
        <f t="shared" si="85"/>
        <v>32.5</v>
      </c>
      <c r="Q831" s="9" t="str">
        <f t="shared" si="86"/>
        <v>music</v>
      </c>
      <c r="R831" t="str">
        <f t="shared" si="87"/>
        <v>rock</v>
      </c>
      <c r="S831" s="13">
        <f t="shared" si="88"/>
        <v>42504.593055555553</v>
      </c>
      <c r="T831" s="13">
        <f t="shared" si="89"/>
        <v>42564.801388888889</v>
      </c>
      <c r="U831" s="14">
        <f t="shared" si="90"/>
        <v>2016</v>
      </c>
      <c r="V831" s="15"/>
    </row>
    <row r="832" spans="1:22" ht="47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 s="8">
        <f t="shared" si="85"/>
        <v>60.65625</v>
      </c>
      <c r="Q832" s="9" t="str">
        <f t="shared" si="86"/>
        <v>music</v>
      </c>
      <c r="R832" t="str">
        <f t="shared" si="87"/>
        <v>rock</v>
      </c>
      <c r="S832" s="13">
        <f t="shared" si="88"/>
        <v>41325.317418981482</v>
      </c>
      <c r="T832" s="13">
        <f t="shared" si="89"/>
        <v>41355.484085648146</v>
      </c>
      <c r="U832" s="14">
        <f t="shared" si="90"/>
        <v>2013</v>
      </c>
      <c r="V832" s="15"/>
    </row>
    <row r="833" spans="1:22" ht="3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 s="8">
        <f t="shared" si="85"/>
        <v>175</v>
      </c>
      <c r="Q833" s="9" t="str">
        <f t="shared" si="86"/>
        <v>music</v>
      </c>
      <c r="R833" t="str">
        <f t="shared" si="87"/>
        <v>rock</v>
      </c>
      <c r="S833" s="13">
        <f t="shared" si="88"/>
        <v>40996.438587962963</v>
      </c>
      <c r="T833" s="13">
        <f t="shared" si="89"/>
        <v>41026.646921296298</v>
      </c>
      <c r="U833" s="14">
        <f t="shared" si="90"/>
        <v>2012</v>
      </c>
      <c r="V833" s="15"/>
    </row>
    <row r="834" spans="1:22" ht="47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 s="8">
        <f t="shared" si="85"/>
        <v>97.993896103896105</v>
      </c>
      <c r="Q834" s="9" t="str">
        <f t="shared" si="86"/>
        <v>music</v>
      </c>
      <c r="R834" t="str">
        <f t="shared" si="87"/>
        <v>rock</v>
      </c>
      <c r="S834" s="13">
        <f t="shared" si="88"/>
        <v>40869.466840277775</v>
      </c>
      <c r="T834" s="13">
        <f t="shared" si="89"/>
        <v>40929.342361111114</v>
      </c>
      <c r="U834" s="14">
        <f t="shared" si="90"/>
        <v>2011</v>
      </c>
      <c r="V834" s="15"/>
    </row>
    <row r="835" spans="1:22" ht="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 s="8">
        <f t="shared" ref="P835:P898" si="92">E835/L835</f>
        <v>148.78048780487805</v>
      </c>
      <c r="Q835" s="9" t="str">
        <f t="shared" ref="Q835:Q898" si="93">LEFT(N835, SEARCH("/", N835, 1)-1)</f>
        <v>music</v>
      </c>
      <c r="R835" t="str">
        <f t="shared" ref="R835:R898" si="94">RIGHT(N835,LEN(N835) -SEARCH("/", N835, 1))</f>
        <v>rock</v>
      </c>
      <c r="S835" s="13">
        <f t="shared" ref="S835:S898" si="95">(J835/86400)+25569+(-5/24)</f>
        <v>41718.669849537036</v>
      </c>
      <c r="T835" s="13">
        <f t="shared" ref="T835:T898" si="96">(((I835/60)/60)/24)+DATE(1970,1,1)</f>
        <v>41748.878182870372</v>
      </c>
      <c r="U835" s="14">
        <f t="shared" ref="U835:U898" si="97">YEAR(S835)</f>
        <v>2014</v>
      </c>
      <c r="V835" s="15"/>
    </row>
    <row r="836" spans="1:22" ht="47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 s="8">
        <f t="shared" si="92"/>
        <v>96.08</v>
      </c>
      <c r="Q836" s="9" t="str">
        <f t="shared" si="93"/>
        <v>music</v>
      </c>
      <c r="R836" t="str">
        <f t="shared" si="94"/>
        <v>rock</v>
      </c>
      <c r="S836" s="13">
        <f t="shared" si="95"/>
        <v>41422.614490740736</v>
      </c>
      <c r="T836" s="13">
        <f t="shared" si="96"/>
        <v>41456.165972222225</v>
      </c>
      <c r="U836" s="14">
        <f t="shared" si="97"/>
        <v>2013</v>
      </c>
      <c r="V836" s="15"/>
    </row>
    <row r="837" spans="1:22" ht="47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 s="8">
        <f t="shared" si="92"/>
        <v>58.625</v>
      </c>
      <c r="Q837" s="9" t="str">
        <f t="shared" si="93"/>
        <v>music</v>
      </c>
      <c r="R837" t="str">
        <f t="shared" si="94"/>
        <v>rock</v>
      </c>
      <c r="S837" s="13">
        <f t="shared" si="95"/>
        <v>41005.249513888884</v>
      </c>
      <c r="T837" s="13">
        <f t="shared" si="96"/>
        <v>41048.125</v>
      </c>
      <c r="U837" s="14">
        <f t="shared" si="97"/>
        <v>2012</v>
      </c>
      <c r="V837" s="15"/>
    </row>
    <row r="838" spans="1:22" ht="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 s="8">
        <f t="shared" si="92"/>
        <v>109.70695652173914</v>
      </c>
      <c r="Q838" s="9" t="str">
        <f t="shared" si="93"/>
        <v>music</v>
      </c>
      <c r="R838" t="str">
        <f t="shared" si="94"/>
        <v>rock</v>
      </c>
      <c r="S838" s="13">
        <f t="shared" si="95"/>
        <v>41523.848587962959</v>
      </c>
      <c r="T838" s="13">
        <f t="shared" si="96"/>
        <v>41554.056921296295</v>
      </c>
      <c r="U838" s="14">
        <f t="shared" si="97"/>
        <v>2013</v>
      </c>
      <c r="V838" s="15"/>
    </row>
    <row r="839" spans="1:22" ht="3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 s="8">
        <f t="shared" si="92"/>
        <v>49.112903225806448</v>
      </c>
      <c r="Q839" s="9" t="str">
        <f t="shared" si="93"/>
        <v>music</v>
      </c>
      <c r="R839" t="str">
        <f t="shared" si="94"/>
        <v>rock</v>
      </c>
      <c r="S839" s="13">
        <f t="shared" si="95"/>
        <v>41730.79006944444</v>
      </c>
      <c r="T839" s="13">
        <f t="shared" si="96"/>
        <v>41760.998402777775</v>
      </c>
      <c r="U839" s="14">
        <f t="shared" si="97"/>
        <v>2014</v>
      </c>
      <c r="V839" s="15"/>
    </row>
    <row r="840" spans="1:22" ht="47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 s="8">
        <f t="shared" si="92"/>
        <v>47.672131147540981</v>
      </c>
      <c r="Q840" s="9" t="str">
        <f t="shared" si="93"/>
        <v>music</v>
      </c>
      <c r="R840" t="str">
        <f t="shared" si="94"/>
        <v>rock</v>
      </c>
      <c r="S840" s="13">
        <f t="shared" si="95"/>
        <v>40895.689641203702</v>
      </c>
      <c r="T840" s="13">
        <f t="shared" si="96"/>
        <v>40925.897974537038</v>
      </c>
      <c r="U840" s="14">
        <f t="shared" si="97"/>
        <v>2011</v>
      </c>
      <c r="V840" s="15"/>
    </row>
    <row r="841" spans="1:22" ht="47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 s="8">
        <f t="shared" si="92"/>
        <v>60.737812499999997</v>
      </c>
      <c r="Q841" s="9" t="str">
        <f t="shared" si="93"/>
        <v>music</v>
      </c>
      <c r="R841" t="str">
        <f t="shared" si="94"/>
        <v>rock</v>
      </c>
      <c r="S841" s="13">
        <f t="shared" si="95"/>
        <v>41144.555046296293</v>
      </c>
      <c r="T841" s="13">
        <f t="shared" si="96"/>
        <v>41174.763379629629</v>
      </c>
      <c r="U841" s="14">
        <f t="shared" si="97"/>
        <v>2012</v>
      </c>
      <c r="V841" s="15"/>
    </row>
    <row r="842" spans="1:22" ht="3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 s="8">
        <f t="shared" si="92"/>
        <v>63.37715789473684</v>
      </c>
      <c r="Q842" s="9" t="str">
        <f t="shared" si="93"/>
        <v>music</v>
      </c>
      <c r="R842" t="str">
        <f t="shared" si="94"/>
        <v>metal</v>
      </c>
      <c r="S842" s="13">
        <f t="shared" si="95"/>
        <v>42607.018368055556</v>
      </c>
      <c r="T842" s="13">
        <f t="shared" si="96"/>
        <v>42637.226701388892</v>
      </c>
      <c r="U842" s="14">
        <f t="shared" si="97"/>
        <v>2016</v>
      </c>
      <c r="V842" s="15"/>
    </row>
    <row r="843" spans="1:22" ht="47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 s="8">
        <f t="shared" si="92"/>
        <v>53.893617021276597</v>
      </c>
      <c r="Q843" s="9" t="str">
        <f t="shared" si="93"/>
        <v>music</v>
      </c>
      <c r="R843" t="str">
        <f t="shared" si="94"/>
        <v>metal</v>
      </c>
      <c r="S843" s="13">
        <f t="shared" si="95"/>
        <v>41923.630358796298</v>
      </c>
      <c r="T843" s="13">
        <f t="shared" si="96"/>
        <v>41953.88035879629</v>
      </c>
      <c r="U843" s="14">
        <f t="shared" si="97"/>
        <v>2014</v>
      </c>
      <c r="V843" s="15"/>
    </row>
    <row r="844" spans="1:22" ht="47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 s="8">
        <f t="shared" si="92"/>
        <v>66.871794871794876</v>
      </c>
      <c r="Q844" s="9" t="str">
        <f t="shared" si="93"/>
        <v>music</v>
      </c>
      <c r="R844" t="str">
        <f t="shared" si="94"/>
        <v>metal</v>
      </c>
      <c r="S844" s="13">
        <f t="shared" si="95"/>
        <v>41526.384062499994</v>
      </c>
      <c r="T844" s="13">
        <f t="shared" si="96"/>
        <v>41561.165972222225</v>
      </c>
      <c r="U844" s="14">
        <f t="shared" si="97"/>
        <v>2013</v>
      </c>
      <c r="V844" s="15"/>
    </row>
    <row r="845" spans="1:22" ht="47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 s="8">
        <f t="shared" si="92"/>
        <v>63.102362204724407</v>
      </c>
      <c r="Q845" s="9" t="str">
        <f t="shared" si="93"/>
        <v>music</v>
      </c>
      <c r="R845" t="str">
        <f t="shared" si="94"/>
        <v>metal</v>
      </c>
      <c r="S845" s="13">
        <f t="shared" si="95"/>
        <v>42695.049537037034</v>
      </c>
      <c r="T845" s="13">
        <f t="shared" si="96"/>
        <v>42712.333333333328</v>
      </c>
      <c r="U845" s="14">
        <f t="shared" si="97"/>
        <v>2016</v>
      </c>
      <c r="V845" s="15"/>
    </row>
    <row r="846" spans="1:22" ht="47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 s="8">
        <f t="shared" si="92"/>
        <v>36.628930817610062</v>
      </c>
      <c r="Q846" s="9" t="str">
        <f t="shared" si="93"/>
        <v>music</v>
      </c>
      <c r="R846" t="str">
        <f t="shared" si="94"/>
        <v>metal</v>
      </c>
      <c r="S846" s="13">
        <f t="shared" si="95"/>
        <v>41905.476296296292</v>
      </c>
      <c r="T846" s="13">
        <f t="shared" si="96"/>
        <v>41944.207638888889</v>
      </c>
      <c r="U846" s="14">
        <f t="shared" si="97"/>
        <v>2014</v>
      </c>
      <c r="V846" s="15"/>
    </row>
    <row r="847" spans="1:22" ht="47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 s="8">
        <f t="shared" si="92"/>
        <v>34.005706214689269</v>
      </c>
      <c r="Q847" s="9" t="str">
        <f t="shared" si="93"/>
        <v>music</v>
      </c>
      <c r="R847" t="str">
        <f t="shared" si="94"/>
        <v>metal</v>
      </c>
      <c r="S847" s="13">
        <f t="shared" si="95"/>
        <v>42577.997638888883</v>
      </c>
      <c r="T847" s="13">
        <f t="shared" si="96"/>
        <v>42618.165972222225</v>
      </c>
      <c r="U847" s="14">
        <f t="shared" si="97"/>
        <v>2016</v>
      </c>
      <c r="V847" s="15"/>
    </row>
    <row r="848" spans="1:22" ht="3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 s="8">
        <f t="shared" si="92"/>
        <v>28.553404255319148</v>
      </c>
      <c r="Q848" s="9" t="str">
        <f t="shared" si="93"/>
        <v>music</v>
      </c>
      <c r="R848" t="str">
        <f t="shared" si="94"/>
        <v>metal</v>
      </c>
      <c r="S848" s="13">
        <f t="shared" si="95"/>
        <v>41694.183506944442</v>
      </c>
      <c r="T848" s="13">
        <f t="shared" si="96"/>
        <v>41708.583333333336</v>
      </c>
      <c r="U848" s="14">
        <f t="shared" si="97"/>
        <v>2014</v>
      </c>
      <c r="V848" s="15"/>
    </row>
    <row r="849" spans="1:22" ht="2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 s="8">
        <f t="shared" si="92"/>
        <v>10</v>
      </c>
      <c r="Q849" s="9" t="str">
        <f t="shared" si="93"/>
        <v>music</v>
      </c>
      <c r="R849" t="str">
        <f t="shared" si="94"/>
        <v>metal</v>
      </c>
      <c r="S849" s="13">
        <f t="shared" si="95"/>
        <v>42165.59</v>
      </c>
      <c r="T849" s="13">
        <f t="shared" si="96"/>
        <v>42195.79833333334</v>
      </c>
      <c r="U849" s="14">
        <f t="shared" si="97"/>
        <v>2015</v>
      </c>
      <c r="V849" s="15"/>
    </row>
    <row r="850" spans="1:22" ht="47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 s="8">
        <f t="shared" si="92"/>
        <v>18.75</v>
      </c>
      <c r="Q850" s="9" t="str">
        <f t="shared" si="93"/>
        <v>music</v>
      </c>
      <c r="R850" t="str">
        <f t="shared" si="94"/>
        <v>metal</v>
      </c>
      <c r="S850" s="13">
        <f t="shared" si="95"/>
        <v>42078.583715277775</v>
      </c>
      <c r="T850" s="13">
        <f t="shared" si="96"/>
        <v>42108.792048611111</v>
      </c>
      <c r="U850" s="14">
        <f t="shared" si="97"/>
        <v>2015</v>
      </c>
      <c r="V850" s="15"/>
    </row>
    <row r="851" spans="1:22" ht="62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 s="8">
        <f t="shared" si="92"/>
        <v>41.704347826086959</v>
      </c>
      <c r="Q851" s="9" t="str">
        <f t="shared" si="93"/>
        <v>music</v>
      </c>
      <c r="R851" t="str">
        <f t="shared" si="94"/>
        <v>metal</v>
      </c>
      <c r="S851" s="13">
        <f t="shared" si="95"/>
        <v>42050.94055555555</v>
      </c>
      <c r="T851" s="13">
        <f t="shared" si="96"/>
        <v>42079.107222222221</v>
      </c>
      <c r="U851" s="14">
        <f t="shared" si="97"/>
        <v>2015</v>
      </c>
      <c r="V851" s="15"/>
    </row>
    <row r="852" spans="1:22" ht="47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 s="8">
        <f t="shared" si="92"/>
        <v>46.669172932330824</v>
      </c>
      <c r="Q852" s="9" t="str">
        <f t="shared" si="93"/>
        <v>music</v>
      </c>
      <c r="R852" t="str">
        <f t="shared" si="94"/>
        <v>metal</v>
      </c>
      <c r="S852" s="13">
        <f t="shared" si="95"/>
        <v>42452.619409722225</v>
      </c>
      <c r="T852" s="13">
        <f t="shared" si="96"/>
        <v>42485.207638888889</v>
      </c>
      <c r="U852" s="14">
        <f t="shared" si="97"/>
        <v>2016</v>
      </c>
      <c r="V852" s="15"/>
    </row>
    <row r="853" spans="1:22" ht="3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 s="8">
        <f t="shared" si="92"/>
        <v>37.271428571428572</v>
      </c>
      <c r="Q853" s="9" t="str">
        <f t="shared" si="93"/>
        <v>music</v>
      </c>
      <c r="R853" t="str">
        <f t="shared" si="94"/>
        <v>metal</v>
      </c>
      <c r="S853" s="13">
        <f t="shared" si="95"/>
        <v>42522.671909722216</v>
      </c>
      <c r="T853" s="13">
        <f t="shared" si="96"/>
        <v>42582.822916666672</v>
      </c>
      <c r="U853" s="14">
        <f t="shared" si="97"/>
        <v>2016</v>
      </c>
      <c r="V853" s="15"/>
    </row>
    <row r="854" spans="1:22" ht="3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 s="8">
        <f t="shared" si="92"/>
        <v>59.258064516129032</v>
      </c>
      <c r="Q854" s="9" t="str">
        <f t="shared" si="93"/>
        <v>music</v>
      </c>
      <c r="R854" t="str">
        <f t="shared" si="94"/>
        <v>metal</v>
      </c>
      <c r="S854" s="13">
        <f t="shared" si="95"/>
        <v>42656.59716435185</v>
      </c>
      <c r="T854" s="13">
        <f t="shared" si="96"/>
        <v>42667.875</v>
      </c>
      <c r="U854" s="14">
        <f t="shared" si="97"/>
        <v>2016</v>
      </c>
      <c r="V854" s="15"/>
    </row>
    <row r="855" spans="1:22" ht="47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 s="8">
        <f t="shared" si="92"/>
        <v>30</v>
      </c>
      <c r="Q855" s="9" t="str">
        <f t="shared" si="93"/>
        <v>music</v>
      </c>
      <c r="R855" t="str">
        <f t="shared" si="94"/>
        <v>metal</v>
      </c>
      <c r="S855" s="13">
        <f t="shared" si="95"/>
        <v>42021.62394675926</v>
      </c>
      <c r="T855" s="13">
        <f t="shared" si="96"/>
        <v>42051.832280092596</v>
      </c>
      <c r="U855" s="14">
        <f t="shared" si="97"/>
        <v>2015</v>
      </c>
      <c r="V855" s="15"/>
    </row>
    <row r="856" spans="1:22" ht="47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 s="8">
        <f t="shared" si="92"/>
        <v>65.8623246492986</v>
      </c>
      <c r="Q856" s="9" t="str">
        <f t="shared" si="93"/>
        <v>music</v>
      </c>
      <c r="R856" t="str">
        <f t="shared" si="94"/>
        <v>metal</v>
      </c>
      <c r="S856" s="13">
        <f t="shared" si="95"/>
        <v>42702.004004629627</v>
      </c>
      <c r="T856" s="13">
        <f t="shared" si="96"/>
        <v>42732.212337962963</v>
      </c>
      <c r="U856" s="14">
        <f t="shared" si="97"/>
        <v>2016</v>
      </c>
      <c r="V856" s="15"/>
    </row>
    <row r="857" spans="1:22" ht="3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 s="8">
        <f t="shared" si="92"/>
        <v>31.914893617021278</v>
      </c>
      <c r="Q857" s="9" t="str">
        <f t="shared" si="93"/>
        <v>music</v>
      </c>
      <c r="R857" t="str">
        <f t="shared" si="94"/>
        <v>metal</v>
      </c>
      <c r="S857" s="13">
        <f t="shared" si="95"/>
        <v>42544.916863425919</v>
      </c>
      <c r="T857" s="13">
        <f t="shared" si="96"/>
        <v>42575.125196759262</v>
      </c>
      <c r="U857" s="14">
        <f t="shared" si="97"/>
        <v>2016</v>
      </c>
      <c r="V857" s="15"/>
    </row>
    <row r="858" spans="1:22" ht="47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 s="8">
        <f t="shared" si="92"/>
        <v>19.464285714285715</v>
      </c>
      <c r="Q858" s="9" t="str">
        <f t="shared" si="93"/>
        <v>music</v>
      </c>
      <c r="R858" t="str">
        <f t="shared" si="94"/>
        <v>metal</v>
      </c>
      <c r="S858" s="13">
        <f t="shared" si="95"/>
        <v>42609.103657407402</v>
      </c>
      <c r="T858" s="13">
        <f t="shared" si="96"/>
        <v>42668.791666666672</v>
      </c>
      <c r="U858" s="14">
        <f t="shared" si="97"/>
        <v>2016</v>
      </c>
      <c r="V858" s="15"/>
    </row>
    <row r="859" spans="1:22" ht="3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 s="8">
        <f t="shared" si="92"/>
        <v>50</v>
      </c>
      <c r="Q859" s="9" t="str">
        <f t="shared" si="93"/>
        <v>music</v>
      </c>
      <c r="R859" t="str">
        <f t="shared" si="94"/>
        <v>metal</v>
      </c>
      <c r="S859" s="13">
        <f t="shared" si="95"/>
        <v>42291.373043981475</v>
      </c>
      <c r="T859" s="13">
        <f t="shared" si="96"/>
        <v>42333.623043981483</v>
      </c>
      <c r="U859" s="14">
        <f t="shared" si="97"/>
        <v>2015</v>
      </c>
      <c r="V859" s="15"/>
    </row>
    <row r="860" spans="1:22" ht="47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 s="8">
        <f t="shared" si="92"/>
        <v>22.737763157894737</v>
      </c>
      <c r="Q860" s="9" t="str">
        <f t="shared" si="93"/>
        <v>music</v>
      </c>
      <c r="R860" t="str">
        <f t="shared" si="94"/>
        <v>metal</v>
      </c>
      <c r="S860" s="13">
        <f t="shared" si="95"/>
        <v>42079.537245370368</v>
      </c>
      <c r="T860" s="13">
        <f t="shared" si="96"/>
        <v>42109.957638888889</v>
      </c>
      <c r="U860" s="14">
        <f t="shared" si="97"/>
        <v>2015</v>
      </c>
      <c r="V860" s="15"/>
    </row>
    <row r="861" spans="1:22" ht="3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 s="8">
        <f t="shared" si="92"/>
        <v>42.724489795918366</v>
      </c>
      <c r="Q861" s="9" t="str">
        <f t="shared" si="93"/>
        <v>music</v>
      </c>
      <c r="R861" t="str">
        <f t="shared" si="94"/>
        <v>metal</v>
      </c>
      <c r="S861" s="13">
        <f t="shared" si="95"/>
        <v>42128.611898148149</v>
      </c>
      <c r="T861" s="13">
        <f t="shared" si="96"/>
        <v>42159</v>
      </c>
      <c r="U861" s="14">
        <f t="shared" si="97"/>
        <v>2015</v>
      </c>
      <c r="V861" s="15"/>
    </row>
    <row r="862" spans="1:22" ht="47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 s="8">
        <f t="shared" si="92"/>
        <v>52.916666666666664</v>
      </c>
      <c r="Q862" s="9" t="str">
        <f t="shared" si="93"/>
        <v>music</v>
      </c>
      <c r="R862" t="str">
        <f t="shared" si="94"/>
        <v>jazz</v>
      </c>
      <c r="S862" s="13">
        <f t="shared" si="95"/>
        <v>41570.274456018517</v>
      </c>
      <c r="T862" s="13">
        <f t="shared" si="96"/>
        <v>41600.524456018517</v>
      </c>
      <c r="U862" s="14">
        <f t="shared" si="97"/>
        <v>2013</v>
      </c>
      <c r="V862" s="15"/>
    </row>
    <row r="863" spans="1:22" ht="47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 s="8">
        <f t="shared" si="92"/>
        <v>50.5</v>
      </c>
      <c r="Q863" s="9" t="str">
        <f t="shared" si="93"/>
        <v>music</v>
      </c>
      <c r="R863" t="str">
        <f t="shared" si="94"/>
        <v>jazz</v>
      </c>
      <c r="S863" s="13">
        <f t="shared" si="95"/>
        <v>42599.756990740738</v>
      </c>
      <c r="T863" s="13">
        <f t="shared" si="96"/>
        <v>42629.965324074074</v>
      </c>
      <c r="U863" s="14">
        <f t="shared" si="97"/>
        <v>2016</v>
      </c>
      <c r="V863" s="15"/>
    </row>
    <row r="864" spans="1:22" ht="47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 s="8">
        <f t="shared" si="92"/>
        <v>42.5</v>
      </c>
      <c r="Q864" s="9" t="str">
        <f t="shared" si="93"/>
        <v>music</v>
      </c>
      <c r="R864" t="str">
        <f t="shared" si="94"/>
        <v>jazz</v>
      </c>
      <c r="S864" s="13">
        <f t="shared" si="95"/>
        <v>41559.346620370365</v>
      </c>
      <c r="T864" s="13">
        <f t="shared" si="96"/>
        <v>41589.596620370372</v>
      </c>
      <c r="U864" s="14">
        <f t="shared" si="97"/>
        <v>2013</v>
      </c>
      <c r="V864" s="15"/>
    </row>
    <row r="865" spans="1:22" ht="47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 s="8">
        <f t="shared" si="92"/>
        <v>18</v>
      </c>
      <c r="Q865" s="9" t="str">
        <f t="shared" si="93"/>
        <v>music</v>
      </c>
      <c r="R865" t="str">
        <f t="shared" si="94"/>
        <v>jazz</v>
      </c>
      <c r="S865" s="13">
        <f t="shared" si="95"/>
        <v>40920.909328703703</v>
      </c>
      <c r="T865" s="13">
        <f t="shared" si="96"/>
        <v>40951.117662037039</v>
      </c>
      <c r="U865" s="14">
        <f t="shared" si="97"/>
        <v>2012</v>
      </c>
      <c r="V865" s="15"/>
    </row>
    <row r="866" spans="1:22" ht="47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 s="8">
        <f t="shared" si="92"/>
        <v>34.177215189873415</v>
      </c>
      <c r="Q866" s="9" t="str">
        <f t="shared" si="93"/>
        <v>music</v>
      </c>
      <c r="R866" t="str">
        <f t="shared" si="94"/>
        <v>jazz</v>
      </c>
      <c r="S866" s="13">
        <f t="shared" si="95"/>
        <v>41540.898587962962</v>
      </c>
      <c r="T866" s="13">
        <f t="shared" si="96"/>
        <v>41563.415972222225</v>
      </c>
      <c r="U866" s="14">
        <f t="shared" si="97"/>
        <v>2013</v>
      </c>
      <c r="V866" s="15"/>
    </row>
    <row r="867" spans="1:22" ht="47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 s="8">
        <f t="shared" si="92"/>
        <v>22.5</v>
      </c>
      <c r="Q867" s="9" t="str">
        <f t="shared" si="93"/>
        <v>music</v>
      </c>
      <c r="R867" t="str">
        <f t="shared" si="94"/>
        <v>jazz</v>
      </c>
      <c r="S867" s="13">
        <f t="shared" si="95"/>
        <v>41230.564780092587</v>
      </c>
      <c r="T867" s="13">
        <f t="shared" si="96"/>
        <v>41290.77311342593</v>
      </c>
      <c r="U867" s="14">
        <f t="shared" si="97"/>
        <v>2012</v>
      </c>
      <c r="V867" s="15"/>
    </row>
    <row r="868" spans="1:22" ht="47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 s="8">
        <f t="shared" si="92"/>
        <v>58.18181818181818</v>
      </c>
      <c r="Q868" s="9" t="str">
        <f t="shared" si="93"/>
        <v>music</v>
      </c>
      <c r="R868" t="str">
        <f t="shared" si="94"/>
        <v>jazz</v>
      </c>
      <c r="S868" s="13">
        <f t="shared" si="95"/>
        <v>42025.429606481477</v>
      </c>
      <c r="T868" s="13">
        <f t="shared" si="96"/>
        <v>42063.631944444445</v>
      </c>
      <c r="U868" s="14">
        <f t="shared" si="97"/>
        <v>2015</v>
      </c>
      <c r="V868" s="15"/>
    </row>
    <row r="869" spans="1:22" ht="47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 s="8">
        <f t="shared" si="92"/>
        <v>109.18181818181819</v>
      </c>
      <c r="Q869" s="9" t="str">
        <f t="shared" si="93"/>
        <v>music</v>
      </c>
      <c r="R869" t="str">
        <f t="shared" si="94"/>
        <v>jazz</v>
      </c>
      <c r="S869" s="13">
        <f t="shared" si="95"/>
        <v>40087.897060185183</v>
      </c>
      <c r="T869" s="13">
        <f t="shared" si="96"/>
        <v>40148.207638888889</v>
      </c>
      <c r="U869" s="14">
        <f t="shared" si="97"/>
        <v>2009</v>
      </c>
      <c r="V869" s="15"/>
    </row>
    <row r="870" spans="1:22" ht="6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 s="8">
        <f t="shared" si="92"/>
        <v>50</v>
      </c>
      <c r="Q870" s="9" t="str">
        <f t="shared" si="93"/>
        <v>music</v>
      </c>
      <c r="R870" t="str">
        <f t="shared" si="94"/>
        <v>jazz</v>
      </c>
      <c r="S870" s="13">
        <f t="shared" si="95"/>
        <v>41615.819421296292</v>
      </c>
      <c r="T870" s="13">
        <f t="shared" si="96"/>
        <v>41646.027754629627</v>
      </c>
      <c r="U870" s="14">
        <f t="shared" si="97"/>
        <v>2013</v>
      </c>
      <c r="V870" s="15"/>
    </row>
    <row r="871" spans="1:22" ht="47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 s="8">
        <f t="shared" si="92"/>
        <v>346.66666666666669</v>
      </c>
      <c r="Q871" s="9" t="str">
        <f t="shared" si="93"/>
        <v>music</v>
      </c>
      <c r="R871" t="str">
        <f t="shared" si="94"/>
        <v>jazz</v>
      </c>
      <c r="S871" s="13">
        <f t="shared" si="95"/>
        <v>41342.637233796289</v>
      </c>
      <c r="T871" s="13">
        <f t="shared" si="96"/>
        <v>41372.803900462961</v>
      </c>
      <c r="U871" s="14">
        <f t="shared" si="97"/>
        <v>2013</v>
      </c>
      <c r="V871" s="15"/>
    </row>
    <row r="872" spans="1:22" ht="47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 s="8">
        <f t="shared" si="92"/>
        <v>12.4</v>
      </c>
      <c r="Q872" s="9" t="str">
        <f t="shared" si="93"/>
        <v>music</v>
      </c>
      <c r="R872" t="str">
        <f t="shared" si="94"/>
        <v>jazz</v>
      </c>
      <c r="S872" s="13">
        <f t="shared" si="95"/>
        <v>41487.813923611109</v>
      </c>
      <c r="T872" s="13">
        <f t="shared" si="96"/>
        <v>41518.022256944445</v>
      </c>
      <c r="U872" s="14">
        <f t="shared" si="97"/>
        <v>2013</v>
      </c>
      <c r="V872" s="15"/>
    </row>
    <row r="873" spans="1:22" ht="47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 s="8">
        <f t="shared" si="92"/>
        <v>27.083333333333332</v>
      </c>
      <c r="Q873" s="9" t="str">
        <f t="shared" si="93"/>
        <v>music</v>
      </c>
      <c r="R873" t="str">
        <f t="shared" si="94"/>
        <v>jazz</v>
      </c>
      <c r="S873" s="13">
        <f t="shared" si="95"/>
        <v>41577.352951388886</v>
      </c>
      <c r="T873" s="13">
        <f t="shared" si="96"/>
        <v>41607.602951388886</v>
      </c>
      <c r="U873" s="14">
        <f t="shared" si="97"/>
        <v>2013</v>
      </c>
      <c r="V873" s="15"/>
    </row>
    <row r="874" spans="1:22" ht="47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 s="8">
        <f t="shared" si="92"/>
        <v>32.5</v>
      </c>
      <c r="Q874" s="9" t="str">
        <f t="shared" si="93"/>
        <v>music</v>
      </c>
      <c r="R874" t="str">
        <f t="shared" si="94"/>
        <v>jazz</v>
      </c>
      <c r="S874" s="13">
        <f t="shared" si="95"/>
        <v>40567.617210648146</v>
      </c>
      <c r="T874" s="13">
        <f t="shared" si="96"/>
        <v>40612.825543981482</v>
      </c>
      <c r="U874" s="14">
        <f t="shared" si="97"/>
        <v>2011</v>
      </c>
      <c r="V874" s="15"/>
    </row>
    <row r="875" spans="1:22" ht="3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 s="8">
        <f t="shared" si="92"/>
        <v>9</v>
      </c>
      <c r="Q875" s="9" t="str">
        <f t="shared" si="93"/>
        <v>music</v>
      </c>
      <c r="R875" t="str">
        <f t="shared" si="94"/>
        <v>jazz</v>
      </c>
      <c r="S875" s="13">
        <f t="shared" si="95"/>
        <v>41183.958796296291</v>
      </c>
      <c r="T875" s="13">
        <f t="shared" si="96"/>
        <v>41224.208796296298</v>
      </c>
      <c r="U875" s="14">
        <f t="shared" si="97"/>
        <v>2012</v>
      </c>
      <c r="V875" s="15"/>
    </row>
    <row r="876" spans="1:22" ht="47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 s="8">
        <f t="shared" si="92"/>
        <v>34.761904761904759</v>
      </c>
      <c r="Q876" s="9" t="str">
        <f t="shared" si="93"/>
        <v>music</v>
      </c>
      <c r="R876" t="str">
        <f t="shared" si="94"/>
        <v>jazz</v>
      </c>
      <c r="S876" s="13">
        <f t="shared" si="95"/>
        <v>41368.375393518516</v>
      </c>
      <c r="T876" s="13">
        <f t="shared" si="96"/>
        <v>41398.583726851852</v>
      </c>
      <c r="U876" s="14">
        <f t="shared" si="97"/>
        <v>2013</v>
      </c>
      <c r="V876" s="15"/>
    </row>
    <row r="877" spans="1:22" ht="6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8" t="e">
        <f t="shared" si="92"/>
        <v>#DIV/0!</v>
      </c>
      <c r="Q877" s="9" t="str">
        <f t="shared" si="93"/>
        <v>music</v>
      </c>
      <c r="R877" t="str">
        <f t="shared" si="94"/>
        <v>jazz</v>
      </c>
      <c r="S877" s="13">
        <f t="shared" si="95"/>
        <v>42248.515405092585</v>
      </c>
      <c r="T877" s="13">
        <f t="shared" si="96"/>
        <v>42268.723738425921</v>
      </c>
      <c r="U877" s="14">
        <f t="shared" si="97"/>
        <v>2015</v>
      </c>
      <c r="V877" s="15"/>
    </row>
    <row r="878" spans="1:22" ht="2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 s="8">
        <f t="shared" si="92"/>
        <v>28.577777777777779</v>
      </c>
      <c r="Q878" s="9" t="str">
        <f t="shared" si="93"/>
        <v>music</v>
      </c>
      <c r="R878" t="str">
        <f t="shared" si="94"/>
        <v>jazz</v>
      </c>
      <c r="S878" s="13">
        <f t="shared" si="95"/>
        <v>41276.288506944438</v>
      </c>
      <c r="T878" s="13">
        <f t="shared" si="96"/>
        <v>41309.496840277774</v>
      </c>
      <c r="U878" s="14">
        <f t="shared" si="97"/>
        <v>2013</v>
      </c>
      <c r="V878" s="15"/>
    </row>
    <row r="879" spans="1:22" ht="47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 s="8">
        <f t="shared" si="92"/>
        <v>46.586206896551722</v>
      </c>
      <c r="Q879" s="9" t="str">
        <f t="shared" si="93"/>
        <v>music</v>
      </c>
      <c r="R879" t="str">
        <f t="shared" si="94"/>
        <v>jazz</v>
      </c>
      <c r="S879" s="13">
        <f t="shared" si="95"/>
        <v>41597.580555555549</v>
      </c>
      <c r="T879" s="13">
        <f t="shared" si="96"/>
        <v>41627.788888888892</v>
      </c>
      <c r="U879" s="14">
        <f t="shared" si="97"/>
        <v>2013</v>
      </c>
      <c r="V879" s="15"/>
    </row>
    <row r="880" spans="1:22" ht="47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 s="8">
        <f t="shared" si="92"/>
        <v>32.5</v>
      </c>
      <c r="Q880" s="9" t="str">
        <f t="shared" si="93"/>
        <v>music</v>
      </c>
      <c r="R880" t="str">
        <f t="shared" si="94"/>
        <v>jazz</v>
      </c>
      <c r="S880" s="13">
        <f t="shared" si="95"/>
        <v>40505.024583333332</v>
      </c>
      <c r="T880" s="13">
        <f t="shared" si="96"/>
        <v>40535.232916666668</v>
      </c>
      <c r="U880" s="14">
        <f t="shared" si="97"/>
        <v>2010</v>
      </c>
      <c r="V880" s="15"/>
    </row>
    <row r="881" spans="1:22" ht="47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 s="8">
        <f t="shared" si="92"/>
        <v>21.466666666666665</v>
      </c>
      <c r="Q881" s="9" t="str">
        <f t="shared" si="93"/>
        <v>music</v>
      </c>
      <c r="R881" t="str">
        <f t="shared" si="94"/>
        <v>jazz</v>
      </c>
      <c r="S881" s="13">
        <f t="shared" si="95"/>
        <v>41037.621585648143</v>
      </c>
      <c r="T881" s="13">
        <f t="shared" si="96"/>
        <v>41058.829918981479</v>
      </c>
      <c r="U881" s="14">
        <f t="shared" si="97"/>
        <v>2012</v>
      </c>
      <c r="V881" s="15"/>
    </row>
    <row r="882" spans="1:22" ht="47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 s="8">
        <f t="shared" si="92"/>
        <v>14.125</v>
      </c>
      <c r="Q882" s="9" t="str">
        <f t="shared" si="93"/>
        <v>music</v>
      </c>
      <c r="R882" t="str">
        <f t="shared" si="94"/>
        <v>indie rock</v>
      </c>
      <c r="S882" s="13">
        <f t="shared" si="95"/>
        <v>41179.112708333334</v>
      </c>
      <c r="T882" s="13">
        <f t="shared" si="96"/>
        <v>41212.32104166667</v>
      </c>
      <c r="U882" s="14">
        <f t="shared" si="97"/>
        <v>2012</v>
      </c>
      <c r="V882" s="15"/>
    </row>
    <row r="883" spans="1:22" ht="47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 s="8">
        <f t="shared" si="92"/>
        <v>30</v>
      </c>
      <c r="Q883" s="9" t="str">
        <f t="shared" si="93"/>
        <v>music</v>
      </c>
      <c r="R883" t="str">
        <f t="shared" si="94"/>
        <v>indie rock</v>
      </c>
      <c r="S883" s="13">
        <f t="shared" si="95"/>
        <v>40877.042662037034</v>
      </c>
      <c r="T883" s="13">
        <f t="shared" si="96"/>
        <v>40922.25099537037</v>
      </c>
      <c r="U883" s="14">
        <f t="shared" si="97"/>
        <v>2011</v>
      </c>
      <c r="V883" s="15"/>
    </row>
    <row r="884" spans="1:22" ht="47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 s="8">
        <f t="shared" si="92"/>
        <v>21.571428571428573</v>
      </c>
      <c r="Q884" s="9" t="str">
        <f t="shared" si="93"/>
        <v>music</v>
      </c>
      <c r="R884" t="str">
        <f t="shared" si="94"/>
        <v>indie rock</v>
      </c>
      <c r="S884" s="13">
        <f t="shared" si="95"/>
        <v>40759.652199074073</v>
      </c>
      <c r="T884" s="13">
        <f t="shared" si="96"/>
        <v>40792.860532407409</v>
      </c>
      <c r="U884" s="14">
        <f t="shared" si="97"/>
        <v>2011</v>
      </c>
      <c r="V884" s="15"/>
    </row>
    <row r="885" spans="1:22" ht="47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 s="8">
        <f t="shared" si="92"/>
        <v>83.375</v>
      </c>
      <c r="Q885" s="9" t="str">
        <f t="shared" si="93"/>
        <v>music</v>
      </c>
      <c r="R885" t="str">
        <f t="shared" si="94"/>
        <v>indie rock</v>
      </c>
      <c r="S885" s="13">
        <f t="shared" si="95"/>
        <v>42371.727256944439</v>
      </c>
      <c r="T885" s="13">
        <f t="shared" si="96"/>
        <v>42431.935590277775</v>
      </c>
      <c r="U885" s="14">
        <f t="shared" si="97"/>
        <v>2016</v>
      </c>
      <c r="V885" s="15"/>
    </row>
    <row r="886" spans="1:22" ht="47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 s="8">
        <f t="shared" si="92"/>
        <v>10</v>
      </c>
      <c r="Q886" s="9" t="str">
        <f t="shared" si="93"/>
        <v>music</v>
      </c>
      <c r="R886" t="str">
        <f t="shared" si="94"/>
        <v>indie rock</v>
      </c>
      <c r="S886" s="13">
        <f t="shared" si="95"/>
        <v>40981.594282407408</v>
      </c>
      <c r="T886" s="13">
        <f t="shared" si="96"/>
        <v>41041.104861111111</v>
      </c>
      <c r="U886" s="14">
        <f t="shared" si="97"/>
        <v>2012</v>
      </c>
      <c r="V886" s="15"/>
    </row>
    <row r="887" spans="1:22" ht="47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 s="8">
        <f t="shared" si="92"/>
        <v>35.714285714285715</v>
      </c>
      <c r="Q887" s="9" t="str">
        <f t="shared" si="93"/>
        <v>music</v>
      </c>
      <c r="R887" t="str">
        <f t="shared" si="94"/>
        <v>indie rock</v>
      </c>
      <c r="S887" s="13">
        <f t="shared" si="95"/>
        <v>42713.732766203706</v>
      </c>
      <c r="T887" s="13">
        <f t="shared" si="96"/>
        <v>42734.941099537042</v>
      </c>
      <c r="U887" s="14">
        <f t="shared" si="97"/>
        <v>2016</v>
      </c>
      <c r="V887" s="15"/>
    </row>
    <row r="888" spans="1:22" ht="47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 s="8">
        <f t="shared" si="92"/>
        <v>29.285714285714285</v>
      </c>
      <c r="Q888" s="9" t="str">
        <f t="shared" si="93"/>
        <v>music</v>
      </c>
      <c r="R888" t="str">
        <f t="shared" si="94"/>
        <v>indie rock</v>
      </c>
      <c r="S888" s="13">
        <f t="shared" si="95"/>
        <v>42603.662187499998</v>
      </c>
      <c r="T888" s="13">
        <f t="shared" si="96"/>
        <v>42628.870520833334</v>
      </c>
      <c r="U888" s="14">
        <f t="shared" si="97"/>
        <v>2016</v>
      </c>
      <c r="V888" s="15"/>
    </row>
    <row r="889" spans="1:22" ht="47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8" t="e">
        <f t="shared" si="92"/>
        <v>#DIV/0!</v>
      </c>
      <c r="Q889" s="9" t="str">
        <f t="shared" si="93"/>
        <v>music</v>
      </c>
      <c r="R889" t="str">
        <f t="shared" si="94"/>
        <v>indie rock</v>
      </c>
      <c r="S889" s="13">
        <f t="shared" si="95"/>
        <v>41026.75063657407</v>
      </c>
      <c r="T889" s="13">
        <f t="shared" si="96"/>
        <v>41056.958969907406</v>
      </c>
      <c r="U889" s="14">
        <f t="shared" si="97"/>
        <v>2012</v>
      </c>
      <c r="V889" s="15"/>
    </row>
    <row r="890" spans="1:22" ht="47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 s="8">
        <f t="shared" si="92"/>
        <v>18</v>
      </c>
      <c r="Q890" s="9" t="str">
        <f t="shared" si="93"/>
        <v>music</v>
      </c>
      <c r="R890" t="str">
        <f t="shared" si="94"/>
        <v>indie rock</v>
      </c>
      <c r="S890" s="13">
        <f t="shared" si="95"/>
        <v>40751.544965277775</v>
      </c>
      <c r="T890" s="13">
        <f t="shared" si="96"/>
        <v>40787.25</v>
      </c>
      <c r="U890" s="14">
        <f t="shared" si="97"/>
        <v>2011</v>
      </c>
      <c r="V890" s="15"/>
    </row>
    <row r="891" spans="1:22" ht="47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 s="8">
        <f t="shared" si="92"/>
        <v>73.760000000000005</v>
      </c>
      <c r="Q891" s="9" t="str">
        <f t="shared" si="93"/>
        <v>music</v>
      </c>
      <c r="R891" t="str">
        <f t="shared" si="94"/>
        <v>indie rock</v>
      </c>
      <c r="S891" s="13">
        <f t="shared" si="95"/>
        <v>41887.575729166667</v>
      </c>
      <c r="T891" s="13">
        <f t="shared" si="96"/>
        <v>41917.784062500003</v>
      </c>
      <c r="U891" s="14">
        <f t="shared" si="97"/>
        <v>2014</v>
      </c>
      <c r="V891" s="15"/>
    </row>
    <row r="892" spans="1:22" ht="47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 s="8">
        <f t="shared" si="92"/>
        <v>31.25</v>
      </c>
      <c r="Q892" s="9" t="str">
        <f t="shared" si="93"/>
        <v>music</v>
      </c>
      <c r="R892" t="str">
        <f t="shared" si="94"/>
        <v>indie rock</v>
      </c>
      <c r="S892" s="13">
        <f t="shared" si="95"/>
        <v>41569.490497685183</v>
      </c>
      <c r="T892" s="13">
        <f t="shared" si="96"/>
        <v>41599.740497685183</v>
      </c>
      <c r="U892" s="14">
        <f t="shared" si="97"/>
        <v>2013</v>
      </c>
      <c r="V892" s="15"/>
    </row>
    <row r="893" spans="1:22" ht="47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 s="8">
        <f t="shared" si="92"/>
        <v>28.888888888888889</v>
      </c>
      <c r="Q893" s="9" t="str">
        <f t="shared" si="93"/>
        <v>music</v>
      </c>
      <c r="R893" t="str">
        <f t="shared" si="94"/>
        <v>indie rock</v>
      </c>
      <c r="S893" s="13">
        <f t="shared" si="95"/>
        <v>41841.823263888888</v>
      </c>
      <c r="T893" s="13">
        <f t="shared" si="96"/>
        <v>41872.031597222223</v>
      </c>
      <c r="U893" s="14">
        <f t="shared" si="97"/>
        <v>2014</v>
      </c>
      <c r="V893" s="15"/>
    </row>
    <row r="894" spans="1:22" ht="47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 s="8">
        <f t="shared" si="92"/>
        <v>143.8235294117647</v>
      </c>
      <c r="Q894" s="9" t="str">
        <f t="shared" si="93"/>
        <v>music</v>
      </c>
      <c r="R894" t="str">
        <f t="shared" si="94"/>
        <v>indie rock</v>
      </c>
      <c r="S894" s="13">
        <f t="shared" si="95"/>
        <v>40303.991701388884</v>
      </c>
      <c r="T894" s="13">
        <f t="shared" si="96"/>
        <v>40391.166666666664</v>
      </c>
      <c r="U894" s="14">
        <f t="shared" si="97"/>
        <v>2010</v>
      </c>
      <c r="V894" s="15"/>
    </row>
    <row r="895" spans="1:22" ht="47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 s="8">
        <f t="shared" si="92"/>
        <v>40</v>
      </c>
      <c r="Q895" s="9" t="str">
        <f t="shared" si="93"/>
        <v>music</v>
      </c>
      <c r="R895" t="str">
        <f t="shared" si="94"/>
        <v>indie rock</v>
      </c>
      <c r="S895" s="13">
        <f t="shared" si="95"/>
        <v>42065.689386574071</v>
      </c>
      <c r="T895" s="13">
        <f t="shared" si="96"/>
        <v>42095.856053240743</v>
      </c>
      <c r="U895" s="14">
        <f t="shared" si="97"/>
        <v>2015</v>
      </c>
      <c r="V895" s="15"/>
    </row>
    <row r="896" spans="1:22" ht="47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 s="8">
        <f t="shared" si="92"/>
        <v>147.81132075471697</v>
      </c>
      <c r="Q896" s="9" t="str">
        <f t="shared" si="93"/>
        <v>music</v>
      </c>
      <c r="R896" t="str">
        <f t="shared" si="94"/>
        <v>indie rock</v>
      </c>
      <c r="S896" s="13">
        <f t="shared" si="95"/>
        <v>42496.773263888885</v>
      </c>
      <c r="T896" s="13">
        <f t="shared" si="96"/>
        <v>42526.981597222228</v>
      </c>
      <c r="U896" s="14">
        <f t="shared" si="97"/>
        <v>2016</v>
      </c>
      <c r="V896" s="15"/>
    </row>
    <row r="897" spans="1:22" ht="47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 s="8">
        <f t="shared" si="92"/>
        <v>27.857142857142858</v>
      </c>
      <c r="Q897" s="9" t="str">
        <f t="shared" si="93"/>
        <v>music</v>
      </c>
      <c r="R897" t="str">
        <f t="shared" si="94"/>
        <v>indie rock</v>
      </c>
      <c r="S897" s="13">
        <f t="shared" si="95"/>
        <v>40430.919317129628</v>
      </c>
      <c r="T897" s="13">
        <f t="shared" si="96"/>
        <v>40476.127650462964</v>
      </c>
      <c r="U897" s="14">
        <f t="shared" si="97"/>
        <v>2010</v>
      </c>
      <c r="V897" s="15"/>
    </row>
    <row r="898" spans="1:22" ht="47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 s="8">
        <f t="shared" si="92"/>
        <v>44.444444444444443</v>
      </c>
      <c r="Q898" s="9" t="str">
        <f t="shared" si="93"/>
        <v>music</v>
      </c>
      <c r="R898" t="str">
        <f t="shared" si="94"/>
        <v>indie rock</v>
      </c>
      <c r="S898" s="13">
        <f t="shared" si="95"/>
        <v>42218.66465277777</v>
      </c>
      <c r="T898" s="13">
        <f t="shared" si="96"/>
        <v>42244.166666666672</v>
      </c>
      <c r="U898" s="14">
        <f t="shared" si="97"/>
        <v>2015</v>
      </c>
      <c r="V898" s="15"/>
    </row>
    <row r="899" spans="1:22" ht="47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 s="8" t="e">
        <f t="shared" ref="P899:P962" si="99">E899/L899</f>
        <v>#DIV/0!</v>
      </c>
      <c r="Q899" s="9" t="str">
        <f t="shared" ref="Q899:Q962" si="100">LEFT(N899, SEARCH("/", N899, 1)-1)</f>
        <v>music</v>
      </c>
      <c r="R899" t="str">
        <f t="shared" ref="R899:R962" si="101">RIGHT(N899,LEN(N899) -SEARCH("/", N899, 1))</f>
        <v>indie rock</v>
      </c>
      <c r="S899" s="13">
        <f t="shared" ref="S899:S962" si="102">(J899/86400)+25569+(-5/24)</f>
        <v>41211.480416666665</v>
      </c>
      <c r="T899" s="13">
        <f t="shared" ref="T899:T962" si="103">(((I899/60)/60)/24)+DATE(1970,1,1)</f>
        <v>41241.730416666665</v>
      </c>
      <c r="U899" s="14">
        <f t="shared" ref="U899:U962" si="104">YEAR(S899)</f>
        <v>2012</v>
      </c>
      <c r="V899" s="15"/>
    </row>
    <row r="900" spans="1:22" ht="47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 s="8">
        <f t="shared" si="99"/>
        <v>35</v>
      </c>
      <c r="Q900" s="9" t="str">
        <f t="shared" si="100"/>
        <v>music</v>
      </c>
      <c r="R900" t="str">
        <f t="shared" si="101"/>
        <v>indie rock</v>
      </c>
      <c r="S900" s="13">
        <f t="shared" si="102"/>
        <v>40878.549884259257</v>
      </c>
      <c r="T900" s="13">
        <f t="shared" si="103"/>
        <v>40923.758217592593</v>
      </c>
      <c r="U900" s="14">
        <f t="shared" si="104"/>
        <v>2011</v>
      </c>
      <c r="V900" s="15"/>
    </row>
    <row r="901" spans="1:22" ht="47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 s="8">
        <f t="shared" si="99"/>
        <v>35</v>
      </c>
      <c r="Q901" s="9" t="str">
        <f t="shared" si="100"/>
        <v>music</v>
      </c>
      <c r="R901" t="str">
        <f t="shared" si="101"/>
        <v>indie rock</v>
      </c>
      <c r="S901" s="13">
        <f t="shared" si="102"/>
        <v>40645.890763888885</v>
      </c>
      <c r="T901" s="13">
        <f t="shared" si="103"/>
        <v>40691.099097222221</v>
      </c>
      <c r="U901" s="14">
        <f t="shared" si="104"/>
        <v>2011</v>
      </c>
      <c r="V901" s="15"/>
    </row>
    <row r="902" spans="1:22" ht="3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 s="8">
        <f t="shared" si="99"/>
        <v>10.5</v>
      </c>
      <c r="Q902" s="9" t="str">
        <f t="shared" si="100"/>
        <v>music</v>
      </c>
      <c r="R902" t="str">
        <f t="shared" si="101"/>
        <v>jazz</v>
      </c>
      <c r="S902" s="13">
        <f t="shared" si="102"/>
        <v>42429.641226851854</v>
      </c>
      <c r="T902" s="13">
        <f t="shared" si="103"/>
        <v>42459.807893518519</v>
      </c>
      <c r="U902" s="14">
        <f t="shared" si="104"/>
        <v>2016</v>
      </c>
      <c r="V902" s="15"/>
    </row>
    <row r="903" spans="1:22" ht="6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8" t="e">
        <f t="shared" si="99"/>
        <v>#DIV/0!</v>
      </c>
      <c r="Q903" s="9" t="str">
        <f t="shared" si="100"/>
        <v>music</v>
      </c>
      <c r="R903" t="str">
        <f t="shared" si="101"/>
        <v>jazz</v>
      </c>
      <c r="S903" s="13">
        <f t="shared" si="102"/>
        <v>40291.603171296294</v>
      </c>
      <c r="T903" s="13">
        <f t="shared" si="103"/>
        <v>40337.799305555556</v>
      </c>
      <c r="U903" s="14">
        <f t="shared" si="104"/>
        <v>2010</v>
      </c>
      <c r="V903" s="15"/>
    </row>
    <row r="904" spans="1:22" ht="47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 s="8">
        <f t="shared" si="99"/>
        <v>30</v>
      </c>
      <c r="Q904" s="9" t="str">
        <f t="shared" si="100"/>
        <v>music</v>
      </c>
      <c r="R904" t="str">
        <f t="shared" si="101"/>
        <v>jazz</v>
      </c>
      <c r="S904" s="13">
        <f t="shared" si="102"/>
        <v>41829.757199074069</v>
      </c>
      <c r="T904" s="13">
        <f t="shared" si="103"/>
        <v>41881.645833333336</v>
      </c>
      <c r="U904" s="14">
        <f t="shared" si="104"/>
        <v>2014</v>
      </c>
      <c r="V904" s="15"/>
    </row>
    <row r="905" spans="1:22" ht="47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 s="8">
        <f t="shared" si="99"/>
        <v>40</v>
      </c>
      <c r="Q905" s="9" t="str">
        <f t="shared" si="100"/>
        <v>music</v>
      </c>
      <c r="R905" t="str">
        <f t="shared" si="101"/>
        <v>jazz</v>
      </c>
      <c r="S905" s="13">
        <f t="shared" si="102"/>
        <v>41149.587731481479</v>
      </c>
      <c r="T905" s="13">
        <f t="shared" si="103"/>
        <v>41175.100694444445</v>
      </c>
      <c r="U905" s="14">
        <f t="shared" si="104"/>
        <v>2012</v>
      </c>
      <c r="V905" s="15"/>
    </row>
    <row r="906" spans="1:22" ht="47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 s="8">
        <f t="shared" si="99"/>
        <v>50.333333333333336</v>
      </c>
      <c r="Q906" s="9" t="str">
        <f t="shared" si="100"/>
        <v>music</v>
      </c>
      <c r="R906" t="str">
        <f t="shared" si="101"/>
        <v>jazz</v>
      </c>
      <c r="S906" s="13">
        <f t="shared" si="102"/>
        <v>42341.87195601852</v>
      </c>
      <c r="T906" s="13">
        <f t="shared" si="103"/>
        <v>42372.080289351856</v>
      </c>
      <c r="U906" s="14">
        <f t="shared" si="104"/>
        <v>2015</v>
      </c>
      <c r="V906" s="15"/>
    </row>
    <row r="907" spans="1:22" ht="47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 s="8">
        <f t="shared" si="99"/>
        <v>32.666666666666664</v>
      </c>
      <c r="Q907" s="9" t="str">
        <f t="shared" si="100"/>
        <v>music</v>
      </c>
      <c r="R907" t="str">
        <f t="shared" si="101"/>
        <v>jazz</v>
      </c>
      <c r="S907" s="13">
        <f t="shared" si="102"/>
        <v>40507.031550925924</v>
      </c>
      <c r="T907" s="13">
        <f t="shared" si="103"/>
        <v>40567.239884259259</v>
      </c>
      <c r="U907" s="14">
        <f t="shared" si="104"/>
        <v>2010</v>
      </c>
      <c r="V907" s="15"/>
    </row>
    <row r="908" spans="1:22" ht="3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8" t="e">
        <f t="shared" si="99"/>
        <v>#DIV/0!</v>
      </c>
      <c r="Q908" s="9" t="str">
        <f t="shared" si="100"/>
        <v>music</v>
      </c>
      <c r="R908" t="str">
        <f t="shared" si="101"/>
        <v>jazz</v>
      </c>
      <c r="S908" s="13">
        <f t="shared" si="102"/>
        <v>41680.981365740736</v>
      </c>
      <c r="T908" s="13">
        <f t="shared" si="103"/>
        <v>41711.148032407407</v>
      </c>
      <c r="U908" s="14">
        <f t="shared" si="104"/>
        <v>2014</v>
      </c>
      <c r="V908" s="15"/>
    </row>
    <row r="909" spans="1:22" ht="3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8" t="e">
        <f t="shared" si="99"/>
        <v>#DIV/0!</v>
      </c>
      <c r="Q909" s="9" t="str">
        <f t="shared" si="100"/>
        <v>music</v>
      </c>
      <c r="R909" t="str">
        <f t="shared" si="101"/>
        <v>jazz</v>
      </c>
      <c r="S909" s="13">
        <f t="shared" si="102"/>
        <v>40766.9840625</v>
      </c>
      <c r="T909" s="13">
        <f t="shared" si="103"/>
        <v>40797.192395833335</v>
      </c>
      <c r="U909" s="14">
        <f t="shared" si="104"/>
        <v>2011</v>
      </c>
      <c r="V909" s="15"/>
    </row>
    <row r="910" spans="1:22" ht="47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8" t="e">
        <f t="shared" si="99"/>
        <v>#DIV/0!</v>
      </c>
      <c r="Q910" s="9" t="str">
        <f t="shared" si="100"/>
        <v>music</v>
      </c>
      <c r="R910" t="str">
        <f t="shared" si="101"/>
        <v>jazz</v>
      </c>
      <c r="S910" s="13">
        <f t="shared" si="102"/>
        <v>40340.593229166661</v>
      </c>
      <c r="T910" s="13">
        <f t="shared" si="103"/>
        <v>40386.207638888889</v>
      </c>
      <c r="U910" s="14">
        <f t="shared" si="104"/>
        <v>2010</v>
      </c>
      <c r="V910" s="15"/>
    </row>
    <row r="911" spans="1:22" ht="47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 s="8">
        <f t="shared" si="99"/>
        <v>65</v>
      </c>
      <c r="Q911" s="9" t="str">
        <f t="shared" si="100"/>
        <v>music</v>
      </c>
      <c r="R911" t="str">
        <f t="shared" si="101"/>
        <v>jazz</v>
      </c>
      <c r="S911" s="13">
        <f t="shared" si="102"/>
        <v>41081.481944444444</v>
      </c>
      <c r="T911" s="13">
        <f t="shared" si="103"/>
        <v>41113.166666666664</v>
      </c>
      <c r="U911" s="14">
        <f t="shared" si="104"/>
        <v>2012</v>
      </c>
      <c r="V911" s="15"/>
    </row>
    <row r="912" spans="1:22" ht="47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 s="8">
        <f t="shared" si="99"/>
        <v>24.6</v>
      </c>
      <c r="Q912" s="9" t="str">
        <f t="shared" si="100"/>
        <v>music</v>
      </c>
      <c r="R912" t="str">
        <f t="shared" si="101"/>
        <v>jazz</v>
      </c>
      <c r="S912" s="13">
        <f t="shared" si="102"/>
        <v>42737.337025462963</v>
      </c>
      <c r="T912" s="13">
        <f t="shared" si="103"/>
        <v>42797.545358796298</v>
      </c>
      <c r="U912" s="14">
        <f t="shared" si="104"/>
        <v>2017</v>
      </c>
      <c r="V912" s="15"/>
    </row>
    <row r="913" spans="1:22" ht="47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8" t="e">
        <f t="shared" si="99"/>
        <v>#DIV/0!</v>
      </c>
      <c r="Q913" s="9" t="str">
        <f t="shared" si="100"/>
        <v>music</v>
      </c>
      <c r="R913" t="str">
        <f t="shared" si="101"/>
        <v>jazz</v>
      </c>
      <c r="S913" s="13">
        <f t="shared" si="102"/>
        <v>41641.796817129631</v>
      </c>
      <c r="T913" s="13">
        <f t="shared" si="103"/>
        <v>41663.005150462966</v>
      </c>
      <c r="U913" s="14">
        <f t="shared" si="104"/>
        <v>2014</v>
      </c>
      <c r="V913" s="15"/>
    </row>
    <row r="914" spans="1:22" ht="47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 s="8">
        <f t="shared" si="99"/>
        <v>15</v>
      </c>
      <c r="Q914" s="9" t="str">
        <f t="shared" si="100"/>
        <v>music</v>
      </c>
      <c r="R914" t="str">
        <f t="shared" si="101"/>
        <v>jazz</v>
      </c>
      <c r="S914" s="13">
        <f t="shared" si="102"/>
        <v>41193.901006944441</v>
      </c>
      <c r="T914" s="13">
        <f t="shared" si="103"/>
        <v>41254.151006944441</v>
      </c>
      <c r="U914" s="14">
        <f t="shared" si="104"/>
        <v>2012</v>
      </c>
      <c r="V914" s="15"/>
    </row>
    <row r="915" spans="1:22" ht="47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 s="8">
        <f t="shared" si="99"/>
        <v>82.583333333333329</v>
      </c>
      <c r="Q915" s="9" t="str">
        <f t="shared" si="100"/>
        <v>music</v>
      </c>
      <c r="R915" t="str">
        <f t="shared" si="101"/>
        <v>jazz</v>
      </c>
      <c r="S915" s="13">
        <f t="shared" si="102"/>
        <v>41003.930775462963</v>
      </c>
      <c r="T915" s="13">
        <f t="shared" si="103"/>
        <v>41034.139108796298</v>
      </c>
      <c r="U915" s="14">
        <f t="shared" si="104"/>
        <v>2012</v>
      </c>
      <c r="V915" s="15"/>
    </row>
    <row r="916" spans="1:22" ht="47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8" t="e">
        <f t="shared" si="99"/>
        <v>#DIV/0!</v>
      </c>
      <c r="Q916" s="9" t="str">
        <f t="shared" si="100"/>
        <v>music</v>
      </c>
      <c r="R916" t="str">
        <f t="shared" si="101"/>
        <v>jazz</v>
      </c>
      <c r="S916" s="13">
        <f t="shared" si="102"/>
        <v>41116.554942129624</v>
      </c>
      <c r="T916" s="13">
        <f t="shared" si="103"/>
        <v>41146.763275462967</v>
      </c>
      <c r="U916" s="14">
        <f t="shared" si="104"/>
        <v>2012</v>
      </c>
      <c r="V916" s="15"/>
    </row>
    <row r="917" spans="1:22" ht="47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 s="8">
        <f t="shared" si="99"/>
        <v>41.666666666666664</v>
      </c>
      <c r="Q917" s="9" t="str">
        <f t="shared" si="100"/>
        <v>music</v>
      </c>
      <c r="R917" t="str">
        <f t="shared" si="101"/>
        <v>jazz</v>
      </c>
      <c r="S917" s="13">
        <f t="shared" si="102"/>
        <v>40937.471226851849</v>
      </c>
      <c r="T917" s="13">
        <f t="shared" si="103"/>
        <v>40969.207638888889</v>
      </c>
      <c r="U917" s="14">
        <f t="shared" si="104"/>
        <v>2012</v>
      </c>
      <c r="V917" s="15"/>
    </row>
    <row r="918" spans="1:22" ht="47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8" t="e">
        <f t="shared" si="99"/>
        <v>#DIV/0!</v>
      </c>
      <c r="Q918" s="9" t="str">
        <f t="shared" si="100"/>
        <v>music</v>
      </c>
      <c r="R918" t="str">
        <f t="shared" si="101"/>
        <v>jazz</v>
      </c>
      <c r="S918" s="13">
        <f t="shared" si="102"/>
        <v>40434.645069444443</v>
      </c>
      <c r="T918" s="13">
        <f t="shared" si="103"/>
        <v>40473.208333333336</v>
      </c>
      <c r="U918" s="14">
        <f t="shared" si="104"/>
        <v>2010</v>
      </c>
      <c r="V918" s="15"/>
    </row>
    <row r="919" spans="1:22" ht="47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 s="8">
        <f t="shared" si="99"/>
        <v>30</v>
      </c>
      <c r="Q919" s="9" t="str">
        <f t="shared" si="100"/>
        <v>music</v>
      </c>
      <c r="R919" t="str">
        <f t="shared" si="101"/>
        <v>jazz</v>
      </c>
      <c r="S919" s="13">
        <f t="shared" si="102"/>
        <v>41802.735300925924</v>
      </c>
      <c r="T919" s="13">
        <f t="shared" si="103"/>
        <v>41834.104166666664</v>
      </c>
      <c r="U919" s="14">
        <f t="shared" si="104"/>
        <v>2014</v>
      </c>
      <c r="V919" s="15"/>
    </row>
    <row r="920" spans="1:22" ht="47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 s="8">
        <f t="shared" si="99"/>
        <v>19.600000000000001</v>
      </c>
      <c r="Q920" s="9" t="str">
        <f t="shared" si="100"/>
        <v>music</v>
      </c>
      <c r="R920" t="str">
        <f t="shared" si="101"/>
        <v>jazz</v>
      </c>
      <c r="S920" s="13">
        <f t="shared" si="102"/>
        <v>41944.707881944443</v>
      </c>
      <c r="T920" s="13">
        <f t="shared" si="103"/>
        <v>41974.957881944443</v>
      </c>
      <c r="U920" s="14">
        <f t="shared" si="104"/>
        <v>2014</v>
      </c>
      <c r="V920" s="15"/>
    </row>
    <row r="921" spans="1:22" ht="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 s="8">
        <f t="shared" si="99"/>
        <v>100</v>
      </c>
      <c r="Q921" s="9" t="str">
        <f t="shared" si="100"/>
        <v>music</v>
      </c>
      <c r="R921" t="str">
        <f t="shared" si="101"/>
        <v>jazz</v>
      </c>
      <c r="S921" s="13">
        <f t="shared" si="102"/>
        <v>41227.433391203704</v>
      </c>
      <c r="T921" s="13">
        <f t="shared" si="103"/>
        <v>41262.641724537039</v>
      </c>
      <c r="U921" s="14">
        <f t="shared" si="104"/>
        <v>2012</v>
      </c>
      <c r="V921" s="15"/>
    </row>
    <row r="922" spans="1:22" ht="47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8" t="e">
        <f t="shared" si="99"/>
        <v>#DIV/0!</v>
      </c>
      <c r="Q922" s="9" t="str">
        <f t="shared" si="100"/>
        <v>music</v>
      </c>
      <c r="R922" t="str">
        <f t="shared" si="101"/>
        <v>jazz</v>
      </c>
      <c r="S922" s="13">
        <f t="shared" si="102"/>
        <v>41562.463217592587</v>
      </c>
      <c r="T922" s="13">
        <f t="shared" si="103"/>
        <v>41592.713217592594</v>
      </c>
      <c r="U922" s="14">
        <f t="shared" si="104"/>
        <v>2013</v>
      </c>
      <c r="V922" s="15"/>
    </row>
    <row r="923" spans="1:22" ht="47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 s="8">
        <f t="shared" si="99"/>
        <v>231.75</v>
      </c>
      <c r="Q923" s="9" t="str">
        <f t="shared" si="100"/>
        <v>music</v>
      </c>
      <c r="R923" t="str">
        <f t="shared" si="101"/>
        <v>jazz</v>
      </c>
      <c r="S923" s="13">
        <f t="shared" si="102"/>
        <v>40846.962685185186</v>
      </c>
      <c r="T923" s="13">
        <f t="shared" si="103"/>
        <v>40889.212685185186</v>
      </c>
      <c r="U923" s="14">
        <f t="shared" si="104"/>
        <v>2011</v>
      </c>
      <c r="V923" s="15"/>
    </row>
    <row r="924" spans="1:22" ht="47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 s="8">
        <f t="shared" si="99"/>
        <v>189.33333333333334</v>
      </c>
      <c r="Q924" s="9" t="str">
        <f t="shared" si="100"/>
        <v>music</v>
      </c>
      <c r="R924" t="str">
        <f t="shared" si="101"/>
        <v>jazz</v>
      </c>
      <c r="S924" s="13">
        <f t="shared" si="102"/>
        <v>41878.32167824074</v>
      </c>
      <c r="T924" s="13">
        <f t="shared" si="103"/>
        <v>41913.530011574076</v>
      </c>
      <c r="U924" s="14">
        <f t="shared" si="104"/>
        <v>2014</v>
      </c>
      <c r="V924" s="15"/>
    </row>
    <row r="925" spans="1:22" ht="47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 s="8">
        <f t="shared" si="99"/>
        <v>55</v>
      </c>
      <c r="Q925" s="9" t="str">
        <f t="shared" si="100"/>
        <v>music</v>
      </c>
      <c r="R925" t="str">
        <f t="shared" si="101"/>
        <v>jazz</v>
      </c>
      <c r="S925" s="13">
        <f t="shared" si="102"/>
        <v>41934.751423611109</v>
      </c>
      <c r="T925" s="13">
        <f t="shared" si="103"/>
        <v>41965.001423611116</v>
      </c>
      <c r="U925" s="14">
        <f t="shared" si="104"/>
        <v>2014</v>
      </c>
      <c r="V925" s="15"/>
    </row>
    <row r="926" spans="1:22" ht="47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 s="8">
        <f t="shared" si="99"/>
        <v>21.8</v>
      </c>
      <c r="Q926" s="9" t="str">
        <f t="shared" si="100"/>
        <v>music</v>
      </c>
      <c r="R926" t="str">
        <f t="shared" si="101"/>
        <v>jazz</v>
      </c>
      <c r="S926" s="13">
        <f t="shared" si="102"/>
        <v>41288.734594907401</v>
      </c>
      <c r="T926" s="13">
        <f t="shared" si="103"/>
        <v>41318.942928240744</v>
      </c>
      <c r="U926" s="14">
        <f t="shared" si="104"/>
        <v>2013</v>
      </c>
      <c r="V926" s="15"/>
    </row>
    <row r="927" spans="1:22" ht="47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 s="8">
        <f t="shared" si="99"/>
        <v>32</v>
      </c>
      <c r="Q927" s="9" t="str">
        <f t="shared" si="100"/>
        <v>music</v>
      </c>
      <c r="R927" t="str">
        <f t="shared" si="101"/>
        <v>jazz</v>
      </c>
      <c r="S927" s="13">
        <f t="shared" si="102"/>
        <v>41575.672581018516</v>
      </c>
      <c r="T927" s="13">
        <f t="shared" si="103"/>
        <v>41605.922581018516</v>
      </c>
      <c r="U927" s="14">
        <f t="shared" si="104"/>
        <v>2013</v>
      </c>
      <c r="V927" s="15"/>
    </row>
    <row r="928" spans="1:22" ht="6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8" t="e">
        <f t="shared" si="99"/>
        <v>#DIV/0!</v>
      </c>
      <c r="Q928" s="9" t="str">
        <f t="shared" si="100"/>
        <v>music</v>
      </c>
      <c r="R928" t="str">
        <f t="shared" si="101"/>
        <v>jazz</v>
      </c>
      <c r="S928" s="13">
        <f t="shared" si="102"/>
        <v>40337.811689814815</v>
      </c>
      <c r="T928" s="13">
        <f t="shared" si="103"/>
        <v>40367.944444444445</v>
      </c>
      <c r="U928" s="14">
        <f t="shared" si="104"/>
        <v>2010</v>
      </c>
      <c r="V928" s="15"/>
    </row>
    <row r="929" spans="1:22" ht="3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8" t="e">
        <f t="shared" si="99"/>
        <v>#DIV/0!</v>
      </c>
      <c r="Q929" s="9" t="str">
        <f t="shared" si="100"/>
        <v>music</v>
      </c>
      <c r="R929" t="str">
        <f t="shared" si="101"/>
        <v>jazz</v>
      </c>
      <c r="S929" s="13">
        <f t="shared" si="102"/>
        <v>41013.614525462959</v>
      </c>
      <c r="T929" s="13">
        <f t="shared" si="103"/>
        <v>41043.822858796295</v>
      </c>
      <c r="U929" s="14">
        <f t="shared" si="104"/>
        <v>2012</v>
      </c>
      <c r="V929" s="15"/>
    </row>
    <row r="930" spans="1:22" ht="47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 s="8">
        <f t="shared" si="99"/>
        <v>56.25</v>
      </c>
      <c r="Q930" s="9" t="str">
        <f t="shared" si="100"/>
        <v>music</v>
      </c>
      <c r="R930" t="str">
        <f t="shared" si="101"/>
        <v>jazz</v>
      </c>
      <c r="S930" s="13">
        <f t="shared" si="102"/>
        <v>41180.654085648144</v>
      </c>
      <c r="T930" s="13">
        <f t="shared" si="103"/>
        <v>41231</v>
      </c>
      <c r="U930" s="14">
        <f t="shared" si="104"/>
        <v>2012</v>
      </c>
      <c r="V930" s="15"/>
    </row>
    <row r="931" spans="1:22" ht="47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8" t="e">
        <f t="shared" si="99"/>
        <v>#DIV/0!</v>
      </c>
      <c r="Q931" s="9" t="str">
        <f t="shared" si="100"/>
        <v>music</v>
      </c>
      <c r="R931" t="str">
        <f t="shared" si="101"/>
        <v>jazz</v>
      </c>
      <c r="S931" s="13">
        <f t="shared" si="102"/>
        <v>40978.029733796291</v>
      </c>
      <c r="T931" s="13">
        <f t="shared" si="103"/>
        <v>41008.196400462963</v>
      </c>
      <c r="U931" s="14">
        <f t="shared" si="104"/>
        <v>2012</v>
      </c>
      <c r="V931" s="15"/>
    </row>
    <row r="932" spans="1:22" ht="47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 s="8">
        <f t="shared" si="99"/>
        <v>69</v>
      </c>
      <c r="Q932" s="9" t="str">
        <f t="shared" si="100"/>
        <v>music</v>
      </c>
      <c r="R932" t="str">
        <f t="shared" si="101"/>
        <v>jazz</v>
      </c>
      <c r="S932" s="13">
        <f t="shared" si="102"/>
        <v>40312.707245370366</v>
      </c>
      <c r="T932" s="13">
        <f t="shared" si="103"/>
        <v>40354.897222222222</v>
      </c>
      <c r="U932" s="14">
        <f t="shared" si="104"/>
        <v>2010</v>
      </c>
      <c r="V932" s="15"/>
    </row>
    <row r="933" spans="1:22" ht="47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 s="8">
        <f t="shared" si="99"/>
        <v>18.714285714285715</v>
      </c>
      <c r="Q933" s="9" t="str">
        <f t="shared" si="100"/>
        <v>music</v>
      </c>
      <c r="R933" t="str">
        <f t="shared" si="101"/>
        <v>jazz</v>
      </c>
      <c r="S933" s="13">
        <f t="shared" si="102"/>
        <v>41680.151643518519</v>
      </c>
      <c r="T933" s="13">
        <f t="shared" si="103"/>
        <v>41714.916666666664</v>
      </c>
      <c r="U933" s="14">
        <f t="shared" si="104"/>
        <v>2014</v>
      </c>
      <c r="V933" s="15"/>
    </row>
    <row r="934" spans="1:22" ht="3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 s="8">
        <f t="shared" si="99"/>
        <v>46.033333333333331</v>
      </c>
      <c r="Q934" s="9" t="str">
        <f t="shared" si="100"/>
        <v>music</v>
      </c>
      <c r="R934" t="str">
        <f t="shared" si="101"/>
        <v>jazz</v>
      </c>
      <c r="S934" s="13">
        <f t="shared" si="102"/>
        <v>41310.760937499996</v>
      </c>
      <c r="T934" s="13">
        <f t="shared" si="103"/>
        <v>41355.927604166667</v>
      </c>
      <c r="U934" s="14">
        <f t="shared" si="104"/>
        <v>2013</v>
      </c>
      <c r="V934" s="15"/>
    </row>
    <row r="935" spans="1:22" ht="47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 s="8">
        <f t="shared" si="99"/>
        <v>60</v>
      </c>
      <c r="Q935" s="9" t="str">
        <f t="shared" si="100"/>
        <v>music</v>
      </c>
      <c r="R935" t="str">
        <f t="shared" si="101"/>
        <v>jazz</v>
      </c>
      <c r="S935" s="13">
        <f t="shared" si="102"/>
        <v>41710.960752314808</v>
      </c>
      <c r="T935" s="13">
        <f t="shared" si="103"/>
        <v>41771.169085648151</v>
      </c>
      <c r="U935" s="14">
        <f t="shared" si="104"/>
        <v>2014</v>
      </c>
      <c r="V935" s="15"/>
    </row>
    <row r="936" spans="1:22" ht="47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 s="8">
        <f t="shared" si="99"/>
        <v>50.666666666666664</v>
      </c>
      <c r="Q936" s="9" t="str">
        <f t="shared" si="100"/>
        <v>music</v>
      </c>
      <c r="R936" t="str">
        <f t="shared" si="101"/>
        <v>jazz</v>
      </c>
      <c r="S936" s="13">
        <f t="shared" si="102"/>
        <v>41733.528749999998</v>
      </c>
      <c r="T936" s="13">
        <f t="shared" si="103"/>
        <v>41763.25</v>
      </c>
      <c r="U936" s="14">
        <f t="shared" si="104"/>
        <v>2014</v>
      </c>
      <c r="V936" s="15"/>
    </row>
    <row r="937" spans="1:22" ht="47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 s="8">
        <f t="shared" si="99"/>
        <v>25</v>
      </c>
      <c r="Q937" s="9" t="str">
        <f t="shared" si="100"/>
        <v>music</v>
      </c>
      <c r="R937" t="str">
        <f t="shared" si="101"/>
        <v>jazz</v>
      </c>
      <c r="S937" s="13">
        <f t="shared" si="102"/>
        <v>42368.125335648147</v>
      </c>
      <c r="T937" s="13">
        <f t="shared" si="103"/>
        <v>42398.333668981482</v>
      </c>
      <c r="U937" s="14">
        <f t="shared" si="104"/>
        <v>2015</v>
      </c>
      <c r="V937" s="15"/>
    </row>
    <row r="938" spans="1:22" ht="47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8" t="e">
        <f t="shared" si="99"/>
        <v>#DIV/0!</v>
      </c>
      <c r="Q938" s="9" t="str">
        <f t="shared" si="100"/>
        <v>music</v>
      </c>
      <c r="R938" t="str">
        <f t="shared" si="101"/>
        <v>jazz</v>
      </c>
      <c r="S938" s="13">
        <f t="shared" si="102"/>
        <v>40882.815844907404</v>
      </c>
      <c r="T938" s="13">
        <f t="shared" si="103"/>
        <v>40926.833333333336</v>
      </c>
      <c r="U938" s="14">
        <f t="shared" si="104"/>
        <v>2011</v>
      </c>
      <c r="V938" s="15"/>
    </row>
    <row r="939" spans="1:22" ht="47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 s="8">
        <f t="shared" si="99"/>
        <v>20</v>
      </c>
      <c r="Q939" s="9" t="str">
        <f t="shared" si="100"/>
        <v>music</v>
      </c>
      <c r="R939" t="str">
        <f t="shared" si="101"/>
        <v>jazz</v>
      </c>
      <c r="S939" s="13">
        <f t="shared" si="102"/>
        <v>41551.589780092589</v>
      </c>
      <c r="T939" s="13">
        <f t="shared" si="103"/>
        <v>41581.839780092596</v>
      </c>
      <c r="U939" s="14">
        <f t="shared" si="104"/>
        <v>2013</v>
      </c>
      <c r="V939" s="15"/>
    </row>
    <row r="940" spans="1:22" ht="47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 s="8">
        <f t="shared" si="99"/>
        <v>25</v>
      </c>
      <c r="Q940" s="9" t="str">
        <f t="shared" si="100"/>
        <v>music</v>
      </c>
      <c r="R940" t="str">
        <f t="shared" si="101"/>
        <v>jazz</v>
      </c>
      <c r="S940" s="13">
        <f t="shared" si="102"/>
        <v>41124.27138888889</v>
      </c>
      <c r="T940" s="13">
        <f t="shared" si="103"/>
        <v>41154.479722222226</v>
      </c>
      <c r="U940" s="14">
        <f t="shared" si="104"/>
        <v>2012</v>
      </c>
      <c r="V940" s="15"/>
    </row>
    <row r="941" spans="1:22" ht="47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 s="8">
        <f t="shared" si="99"/>
        <v>20</v>
      </c>
      <c r="Q941" s="9" t="str">
        <f t="shared" si="100"/>
        <v>music</v>
      </c>
      <c r="R941" t="str">
        <f t="shared" si="101"/>
        <v>jazz</v>
      </c>
      <c r="S941" s="13">
        <f t="shared" si="102"/>
        <v>41416.554837962962</v>
      </c>
      <c r="T941" s="13">
        <f t="shared" si="103"/>
        <v>41455.831944444442</v>
      </c>
      <c r="U941" s="14">
        <f t="shared" si="104"/>
        <v>2013</v>
      </c>
      <c r="V941" s="15"/>
    </row>
    <row r="942" spans="1:22" ht="47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 s="8">
        <f t="shared" si="99"/>
        <v>110.28571428571429</v>
      </c>
      <c r="Q942" s="9" t="str">
        <f t="shared" si="100"/>
        <v>technology</v>
      </c>
      <c r="R942" t="str">
        <f t="shared" si="101"/>
        <v>wearables</v>
      </c>
      <c r="S942" s="13">
        <f t="shared" si="102"/>
        <v>42181.800069444442</v>
      </c>
      <c r="T942" s="13">
        <f t="shared" si="103"/>
        <v>42227.008402777778</v>
      </c>
      <c r="U942" s="14">
        <f t="shared" si="104"/>
        <v>2015</v>
      </c>
      <c r="V942" s="15"/>
    </row>
    <row r="943" spans="1:22" ht="47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 s="8">
        <f t="shared" si="99"/>
        <v>37.451612903225808</v>
      </c>
      <c r="Q943" s="9" t="str">
        <f t="shared" si="100"/>
        <v>technology</v>
      </c>
      <c r="R943" t="str">
        <f t="shared" si="101"/>
        <v>wearables</v>
      </c>
      <c r="S943" s="13">
        <f t="shared" si="102"/>
        <v>42745.888252314813</v>
      </c>
      <c r="T943" s="13">
        <f t="shared" si="103"/>
        <v>42776.096585648149</v>
      </c>
      <c r="U943" s="14">
        <f t="shared" si="104"/>
        <v>2017</v>
      </c>
      <c r="V943" s="15"/>
    </row>
    <row r="944" spans="1:22" ht="47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 s="8">
        <f t="shared" si="99"/>
        <v>41.75</v>
      </c>
      <c r="Q944" s="9" t="str">
        <f t="shared" si="100"/>
        <v>technology</v>
      </c>
      <c r="R944" t="str">
        <f t="shared" si="101"/>
        <v>wearables</v>
      </c>
      <c r="S944" s="13">
        <f t="shared" si="102"/>
        <v>42382.634953703702</v>
      </c>
      <c r="T944" s="13">
        <f t="shared" si="103"/>
        <v>42418.843287037031</v>
      </c>
      <c r="U944" s="14">
        <f t="shared" si="104"/>
        <v>2016</v>
      </c>
      <c r="V944" s="15"/>
    </row>
    <row r="945" spans="1:22" ht="3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 s="8">
        <f t="shared" si="99"/>
        <v>24.083333333333332</v>
      </c>
      <c r="Q945" s="9" t="str">
        <f t="shared" si="100"/>
        <v>technology</v>
      </c>
      <c r="R945" t="str">
        <f t="shared" si="101"/>
        <v>wearables</v>
      </c>
      <c r="S945" s="13">
        <f t="shared" si="102"/>
        <v>42673.459548611114</v>
      </c>
      <c r="T945" s="13">
        <f t="shared" si="103"/>
        <v>42703.709548611107</v>
      </c>
      <c r="U945" s="14">
        <f t="shared" si="104"/>
        <v>2016</v>
      </c>
      <c r="V945" s="15"/>
    </row>
    <row r="946" spans="1:22" ht="47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 s="8">
        <f t="shared" si="99"/>
        <v>69.40625</v>
      </c>
      <c r="Q946" s="9" t="str">
        <f t="shared" si="100"/>
        <v>technology</v>
      </c>
      <c r="R946" t="str">
        <f t="shared" si="101"/>
        <v>wearables</v>
      </c>
      <c r="S946" s="13">
        <f t="shared" si="102"/>
        <v>42444.375578703701</v>
      </c>
      <c r="T946" s="13">
        <f t="shared" si="103"/>
        <v>42478.583333333328</v>
      </c>
      <c r="U946" s="14">
        <f t="shared" si="104"/>
        <v>2016</v>
      </c>
      <c r="V946" s="15"/>
    </row>
    <row r="947" spans="1:22" ht="47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 s="8">
        <f t="shared" si="99"/>
        <v>155.25</v>
      </c>
      <c r="Q947" s="9" t="str">
        <f t="shared" si="100"/>
        <v>technology</v>
      </c>
      <c r="R947" t="str">
        <f t="shared" si="101"/>
        <v>wearables</v>
      </c>
      <c r="S947" s="13">
        <f t="shared" si="102"/>
        <v>42732.66465277777</v>
      </c>
      <c r="T947" s="13">
        <f t="shared" si="103"/>
        <v>42784.999305555553</v>
      </c>
      <c r="U947" s="14">
        <f t="shared" si="104"/>
        <v>2016</v>
      </c>
      <c r="V947" s="15"/>
    </row>
    <row r="948" spans="1:22" ht="3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 s="8">
        <f t="shared" si="99"/>
        <v>57.2</v>
      </c>
      <c r="Q948" s="9" t="str">
        <f t="shared" si="100"/>
        <v>technology</v>
      </c>
      <c r="R948" t="str">
        <f t="shared" si="101"/>
        <v>wearables</v>
      </c>
      <c r="S948" s="13">
        <f t="shared" si="102"/>
        <v>42592.542222222219</v>
      </c>
      <c r="T948" s="13">
        <f t="shared" si="103"/>
        <v>42622.750555555554</v>
      </c>
      <c r="U948" s="14">
        <f t="shared" si="104"/>
        <v>2016</v>
      </c>
      <c r="V948" s="15"/>
    </row>
    <row r="949" spans="1:22" ht="47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8" t="e">
        <f t="shared" si="99"/>
        <v>#DIV/0!</v>
      </c>
      <c r="Q949" s="9" t="str">
        <f t="shared" si="100"/>
        <v>technology</v>
      </c>
      <c r="R949" t="str">
        <f t="shared" si="101"/>
        <v>wearables</v>
      </c>
      <c r="S949" s="13">
        <f t="shared" si="102"/>
        <v>42491.57298611111</v>
      </c>
      <c r="T949" s="13">
        <f t="shared" si="103"/>
        <v>42551.781319444446</v>
      </c>
      <c r="U949" s="14">
        <f t="shared" si="104"/>
        <v>2016</v>
      </c>
      <c r="V949" s="15"/>
    </row>
    <row r="950" spans="1:22" ht="47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 s="8">
        <f t="shared" si="99"/>
        <v>60</v>
      </c>
      <c r="Q950" s="9" t="str">
        <f t="shared" si="100"/>
        <v>technology</v>
      </c>
      <c r="R950" t="str">
        <f t="shared" si="101"/>
        <v>wearables</v>
      </c>
      <c r="S950" s="13">
        <f t="shared" si="102"/>
        <v>42411.619953703703</v>
      </c>
      <c r="T950" s="13">
        <f t="shared" si="103"/>
        <v>42441.828287037039</v>
      </c>
      <c r="U950" s="14">
        <f t="shared" si="104"/>
        <v>2016</v>
      </c>
      <c r="V950" s="15"/>
    </row>
    <row r="951" spans="1:22" ht="47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 s="8">
        <f t="shared" si="99"/>
        <v>39</v>
      </c>
      <c r="Q951" s="9" t="str">
        <f t="shared" si="100"/>
        <v>technology</v>
      </c>
      <c r="R951" t="str">
        <f t="shared" si="101"/>
        <v>wearables</v>
      </c>
      <c r="S951" s="13">
        <f t="shared" si="102"/>
        <v>42360.835370370369</v>
      </c>
      <c r="T951" s="13">
        <f t="shared" si="103"/>
        <v>42421.043703703705</v>
      </c>
      <c r="U951" s="14">
        <f t="shared" si="104"/>
        <v>2015</v>
      </c>
      <c r="V951" s="15"/>
    </row>
    <row r="952" spans="1:22" ht="47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 s="8">
        <f t="shared" si="99"/>
        <v>58.416666666666664</v>
      </c>
      <c r="Q952" s="9" t="str">
        <f t="shared" si="100"/>
        <v>technology</v>
      </c>
      <c r="R952" t="str">
        <f t="shared" si="101"/>
        <v>wearables</v>
      </c>
      <c r="S952" s="13">
        <f t="shared" si="102"/>
        <v>42356.54237268518</v>
      </c>
      <c r="T952" s="13">
        <f t="shared" si="103"/>
        <v>42386.750706018516</v>
      </c>
      <c r="U952" s="14">
        <f t="shared" si="104"/>
        <v>2015</v>
      </c>
      <c r="V952" s="15"/>
    </row>
    <row r="953" spans="1:22" ht="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 s="8">
        <f t="shared" si="99"/>
        <v>158.63636363636363</v>
      </c>
      <c r="Q953" s="9" t="str">
        <f t="shared" si="100"/>
        <v>technology</v>
      </c>
      <c r="R953" t="str">
        <f t="shared" si="101"/>
        <v>wearables</v>
      </c>
      <c r="S953" s="13">
        <f t="shared" si="102"/>
        <v>42480.445277777777</v>
      </c>
      <c r="T953" s="13">
        <f t="shared" si="103"/>
        <v>42525.653611111105</v>
      </c>
      <c r="U953" s="14">
        <f t="shared" si="104"/>
        <v>2016</v>
      </c>
      <c r="V953" s="15"/>
    </row>
    <row r="954" spans="1:22" ht="3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 s="8">
        <f t="shared" si="99"/>
        <v>99.857142857142861</v>
      </c>
      <c r="Q954" s="9" t="str">
        <f t="shared" si="100"/>
        <v>technology</v>
      </c>
      <c r="R954" t="str">
        <f t="shared" si="101"/>
        <v>wearables</v>
      </c>
      <c r="S954" s="13">
        <f t="shared" si="102"/>
        <v>42662.405231481483</v>
      </c>
      <c r="T954" s="13">
        <f t="shared" si="103"/>
        <v>42692.655231481483</v>
      </c>
      <c r="U954" s="14">
        <f t="shared" si="104"/>
        <v>2016</v>
      </c>
      <c r="V954" s="15"/>
    </row>
    <row r="955" spans="1:22" ht="47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 s="8">
        <f t="shared" si="99"/>
        <v>25.2</v>
      </c>
      <c r="Q955" s="9" t="str">
        <f t="shared" si="100"/>
        <v>technology</v>
      </c>
      <c r="R955" t="str">
        <f t="shared" si="101"/>
        <v>wearables</v>
      </c>
      <c r="S955" s="13">
        <f t="shared" si="102"/>
        <v>41998.956006944441</v>
      </c>
      <c r="T955" s="13">
        <f t="shared" si="103"/>
        <v>42029.164340277777</v>
      </c>
      <c r="U955" s="14">
        <f t="shared" si="104"/>
        <v>2014</v>
      </c>
      <c r="V955" s="15"/>
    </row>
    <row r="956" spans="1:22" ht="47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 s="8">
        <f t="shared" si="99"/>
        <v>89.191780821917803</v>
      </c>
      <c r="Q956" s="9" t="str">
        <f t="shared" si="100"/>
        <v>technology</v>
      </c>
      <c r="R956" t="str">
        <f t="shared" si="101"/>
        <v>wearables</v>
      </c>
      <c r="S956" s="13">
        <f t="shared" si="102"/>
        <v>42194.625451388885</v>
      </c>
      <c r="T956" s="13">
        <f t="shared" si="103"/>
        <v>42236.833784722221</v>
      </c>
      <c r="U956" s="14">
        <f t="shared" si="104"/>
        <v>2015</v>
      </c>
      <c r="V956" s="15"/>
    </row>
    <row r="957" spans="1:22" ht="47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 s="8">
        <f t="shared" si="99"/>
        <v>182.6236559139785</v>
      </c>
      <c r="Q957" s="9" t="str">
        <f t="shared" si="100"/>
        <v>technology</v>
      </c>
      <c r="R957" t="str">
        <f t="shared" si="101"/>
        <v>wearables</v>
      </c>
      <c r="S957" s="13">
        <f t="shared" si="102"/>
        <v>42586.086805555555</v>
      </c>
      <c r="T957" s="13">
        <f t="shared" si="103"/>
        <v>42626.295138888891</v>
      </c>
      <c r="U957" s="14">
        <f t="shared" si="104"/>
        <v>2016</v>
      </c>
      <c r="V957" s="15"/>
    </row>
    <row r="958" spans="1:22" ht="6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 s="8">
        <f t="shared" si="99"/>
        <v>50.647058823529413</v>
      </c>
      <c r="Q958" s="9" t="str">
        <f t="shared" si="100"/>
        <v>technology</v>
      </c>
      <c r="R958" t="str">
        <f t="shared" si="101"/>
        <v>wearables</v>
      </c>
      <c r="S958" s="13">
        <f t="shared" si="102"/>
        <v>42060.705543981479</v>
      </c>
      <c r="T958" s="13">
        <f t="shared" si="103"/>
        <v>42120.872210648144</v>
      </c>
      <c r="U958" s="14">
        <f t="shared" si="104"/>
        <v>2015</v>
      </c>
      <c r="V958" s="15"/>
    </row>
    <row r="959" spans="1:22" ht="3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 s="8">
        <f t="shared" si="99"/>
        <v>33.285714285714285</v>
      </c>
      <c r="Q959" s="9" t="str">
        <f t="shared" si="100"/>
        <v>technology</v>
      </c>
      <c r="R959" t="str">
        <f t="shared" si="101"/>
        <v>wearables</v>
      </c>
      <c r="S959" s="13">
        <f t="shared" si="102"/>
        <v>42660.344131944446</v>
      </c>
      <c r="T959" s="13">
        <f t="shared" si="103"/>
        <v>42691.594131944439</v>
      </c>
      <c r="U959" s="14">
        <f t="shared" si="104"/>
        <v>2016</v>
      </c>
      <c r="V959" s="15"/>
    </row>
    <row r="960" spans="1:22" ht="47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 s="8">
        <f t="shared" si="99"/>
        <v>51.823529411764703</v>
      </c>
      <c r="Q960" s="9" t="str">
        <f t="shared" si="100"/>
        <v>technology</v>
      </c>
      <c r="R960" t="str">
        <f t="shared" si="101"/>
        <v>wearables</v>
      </c>
      <c r="S960" s="13">
        <f t="shared" si="102"/>
        <v>42082.594479166662</v>
      </c>
      <c r="T960" s="13">
        <f t="shared" si="103"/>
        <v>42104.207638888889</v>
      </c>
      <c r="U960" s="14">
        <f t="shared" si="104"/>
        <v>2015</v>
      </c>
      <c r="V960" s="15"/>
    </row>
    <row r="961" spans="1:22" ht="47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 s="8">
        <f t="shared" si="99"/>
        <v>113.62573099415205</v>
      </c>
      <c r="Q961" s="9" t="str">
        <f t="shared" si="100"/>
        <v>technology</v>
      </c>
      <c r="R961" t="str">
        <f t="shared" si="101"/>
        <v>wearables</v>
      </c>
      <c r="S961" s="13">
        <f t="shared" si="102"/>
        <v>41992.96603009259</v>
      </c>
      <c r="T961" s="13">
        <f t="shared" si="103"/>
        <v>42023.174363425926</v>
      </c>
      <c r="U961" s="14">
        <f t="shared" si="104"/>
        <v>2014</v>
      </c>
      <c r="V961" s="15"/>
    </row>
    <row r="962" spans="1:22" ht="47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 s="8">
        <f t="shared" si="99"/>
        <v>136.46276595744681</v>
      </c>
      <c r="Q962" s="9" t="str">
        <f t="shared" si="100"/>
        <v>technology</v>
      </c>
      <c r="R962" t="str">
        <f t="shared" si="101"/>
        <v>wearables</v>
      </c>
      <c r="S962" s="13">
        <f t="shared" si="102"/>
        <v>42766.41846064815</v>
      </c>
      <c r="T962" s="13">
        <f t="shared" si="103"/>
        <v>42808.585127314815</v>
      </c>
      <c r="U962" s="14">
        <f t="shared" si="104"/>
        <v>2017</v>
      </c>
      <c r="V962" s="15"/>
    </row>
    <row r="963" spans="1:22" ht="47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 s="8">
        <f t="shared" ref="P963:P1026" si="106">E963/L963</f>
        <v>364.35454545454547</v>
      </c>
      <c r="Q963" s="9" t="str">
        <f t="shared" ref="Q963:Q1026" si="107">LEFT(N963, SEARCH("/", N963, 1)-1)</f>
        <v>technology</v>
      </c>
      <c r="R963" t="str">
        <f t="shared" ref="R963:R1026" si="108">RIGHT(N963,LEN(N963) -SEARCH("/", N963, 1))</f>
        <v>wearables</v>
      </c>
      <c r="S963" s="13">
        <f t="shared" ref="S963:S1026" si="109">(J963/86400)+25569+(-5/24)</f>
        <v>42740.485358796293</v>
      </c>
      <c r="T963" s="13">
        <f t="shared" ref="T963:T1026" si="110">(((I963/60)/60)/24)+DATE(1970,1,1)</f>
        <v>42786.791666666672</v>
      </c>
      <c r="U963" s="14">
        <f t="shared" ref="U963:U1026" si="111">YEAR(S963)</f>
        <v>2017</v>
      </c>
      <c r="V963" s="15"/>
    </row>
    <row r="964" spans="1:22" ht="47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 s="8">
        <f t="shared" si="106"/>
        <v>19.243243243243242</v>
      </c>
      <c r="Q964" s="9" t="str">
        <f t="shared" si="107"/>
        <v>technology</v>
      </c>
      <c r="R964" t="str">
        <f t="shared" si="108"/>
        <v>wearables</v>
      </c>
      <c r="S964" s="13">
        <f t="shared" si="109"/>
        <v>42373.504085648143</v>
      </c>
      <c r="T964" s="13">
        <f t="shared" si="110"/>
        <v>42411.712418981479</v>
      </c>
      <c r="U964" s="14">
        <f t="shared" si="111"/>
        <v>2016</v>
      </c>
      <c r="V964" s="15"/>
    </row>
    <row r="965" spans="1:22" ht="3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 s="8">
        <f t="shared" si="106"/>
        <v>41.888888888888886</v>
      </c>
      <c r="Q965" s="9" t="str">
        <f t="shared" si="107"/>
        <v>technology</v>
      </c>
      <c r="R965" t="str">
        <f t="shared" si="108"/>
        <v>wearables</v>
      </c>
      <c r="S965" s="13">
        <f t="shared" si="109"/>
        <v>42625.427303240744</v>
      </c>
      <c r="T965" s="13">
        <f t="shared" si="110"/>
        <v>42660.635636574079</v>
      </c>
      <c r="U965" s="14">
        <f t="shared" si="111"/>
        <v>2016</v>
      </c>
      <c r="V965" s="15"/>
    </row>
    <row r="966" spans="1:22" ht="47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 s="8">
        <f t="shared" si="106"/>
        <v>30.310344827586206</v>
      </c>
      <c r="Q966" s="9" t="str">
        <f t="shared" si="107"/>
        <v>technology</v>
      </c>
      <c r="R966" t="str">
        <f t="shared" si="108"/>
        <v>wearables</v>
      </c>
      <c r="S966" s="13">
        <f t="shared" si="109"/>
        <v>42208.420358796291</v>
      </c>
      <c r="T966" s="13">
        <f t="shared" si="110"/>
        <v>42248.628692129627</v>
      </c>
      <c r="U966" s="14">
        <f t="shared" si="111"/>
        <v>2015</v>
      </c>
      <c r="V966" s="15"/>
    </row>
    <row r="967" spans="1:22" ht="47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 s="8">
        <f t="shared" si="106"/>
        <v>49.666666666666664</v>
      </c>
      <c r="Q967" s="9" t="str">
        <f t="shared" si="107"/>
        <v>technology</v>
      </c>
      <c r="R967" t="str">
        <f t="shared" si="108"/>
        <v>wearables</v>
      </c>
      <c r="S967" s="13">
        <f t="shared" si="109"/>
        <v>42636.808402777773</v>
      </c>
      <c r="T967" s="13">
        <f t="shared" si="110"/>
        <v>42669.165972222225</v>
      </c>
      <c r="U967" s="14">
        <f t="shared" si="111"/>
        <v>2016</v>
      </c>
      <c r="V967" s="15"/>
    </row>
    <row r="968" spans="1:22" ht="47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 s="8">
        <f t="shared" si="106"/>
        <v>59.2</v>
      </c>
      <c r="Q968" s="9" t="str">
        <f t="shared" si="107"/>
        <v>technology</v>
      </c>
      <c r="R968" t="str">
        <f t="shared" si="108"/>
        <v>wearables</v>
      </c>
      <c r="S968" s="13">
        <f t="shared" si="109"/>
        <v>42619.427453703705</v>
      </c>
      <c r="T968" s="13">
        <f t="shared" si="110"/>
        <v>42649.635787037041</v>
      </c>
      <c r="U968" s="14">
        <f t="shared" si="111"/>
        <v>2016</v>
      </c>
      <c r="V968" s="15"/>
    </row>
    <row r="969" spans="1:22" ht="47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 s="8">
        <f t="shared" si="106"/>
        <v>43.97530864197531</v>
      </c>
      <c r="Q969" s="9" t="str">
        <f t="shared" si="107"/>
        <v>technology</v>
      </c>
      <c r="R969" t="str">
        <f t="shared" si="108"/>
        <v>wearables</v>
      </c>
      <c r="S969" s="13">
        <f t="shared" si="109"/>
        <v>42422.045995370368</v>
      </c>
      <c r="T969" s="13">
        <f t="shared" si="110"/>
        <v>42482.21266203704</v>
      </c>
      <c r="U969" s="14">
        <f t="shared" si="111"/>
        <v>2016</v>
      </c>
      <c r="V969" s="15"/>
    </row>
    <row r="970" spans="1:22" ht="47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 s="8">
        <f t="shared" si="106"/>
        <v>26.5</v>
      </c>
      <c r="Q970" s="9" t="str">
        <f t="shared" si="107"/>
        <v>technology</v>
      </c>
      <c r="R970" t="str">
        <f t="shared" si="108"/>
        <v>wearables</v>
      </c>
      <c r="S970" s="13">
        <f t="shared" si="109"/>
        <v>41836.639282407406</v>
      </c>
      <c r="T970" s="13">
        <f t="shared" si="110"/>
        <v>41866.847615740742</v>
      </c>
      <c r="U970" s="14">
        <f t="shared" si="111"/>
        <v>2014</v>
      </c>
      <c r="V970" s="15"/>
    </row>
    <row r="971" spans="1:22" ht="3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 s="8">
        <f t="shared" si="106"/>
        <v>1272.7272727272727</v>
      </c>
      <c r="Q971" s="9" t="str">
        <f t="shared" si="107"/>
        <v>technology</v>
      </c>
      <c r="R971" t="str">
        <f t="shared" si="108"/>
        <v>wearables</v>
      </c>
      <c r="S971" s="13">
        <f t="shared" si="109"/>
        <v>42742.094988425924</v>
      </c>
      <c r="T971" s="13">
        <f t="shared" si="110"/>
        <v>42775.30332175926</v>
      </c>
      <c r="U971" s="14">
        <f t="shared" si="111"/>
        <v>2017</v>
      </c>
      <c r="V971" s="15"/>
    </row>
    <row r="972" spans="1:22" ht="47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 s="8">
        <f t="shared" si="106"/>
        <v>164</v>
      </c>
      <c r="Q972" s="9" t="str">
        <f t="shared" si="107"/>
        <v>technology</v>
      </c>
      <c r="R972" t="str">
        <f t="shared" si="108"/>
        <v>wearables</v>
      </c>
      <c r="S972" s="13">
        <f t="shared" si="109"/>
        <v>42721.012187499997</v>
      </c>
      <c r="T972" s="13">
        <f t="shared" si="110"/>
        <v>42758.207638888889</v>
      </c>
      <c r="U972" s="14">
        <f t="shared" si="111"/>
        <v>2016</v>
      </c>
      <c r="V972" s="15"/>
    </row>
    <row r="973" spans="1:22" ht="47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 s="8">
        <f t="shared" si="106"/>
        <v>45.2</v>
      </c>
      <c r="Q973" s="9" t="str">
        <f t="shared" si="107"/>
        <v>technology</v>
      </c>
      <c r="R973" t="str">
        <f t="shared" si="108"/>
        <v>wearables</v>
      </c>
      <c r="S973" s="13">
        <f t="shared" si="109"/>
        <v>42111.500694444439</v>
      </c>
      <c r="T973" s="13">
        <f t="shared" si="110"/>
        <v>42156.709027777775</v>
      </c>
      <c r="U973" s="14">
        <f t="shared" si="111"/>
        <v>2015</v>
      </c>
      <c r="V973" s="15"/>
    </row>
    <row r="974" spans="1:22" ht="47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 s="8">
        <f t="shared" si="106"/>
        <v>153.88888888888889</v>
      </c>
      <c r="Q974" s="9" t="str">
        <f t="shared" si="107"/>
        <v>technology</v>
      </c>
      <c r="R974" t="str">
        <f t="shared" si="108"/>
        <v>wearables</v>
      </c>
      <c r="S974" s="13">
        <f t="shared" si="109"/>
        <v>41856.657384259255</v>
      </c>
      <c r="T974" s="13">
        <f t="shared" si="110"/>
        <v>41886.290972222225</v>
      </c>
      <c r="U974" s="14">
        <f t="shared" si="111"/>
        <v>2014</v>
      </c>
      <c r="V974" s="15"/>
    </row>
    <row r="975" spans="1:22" ht="47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 s="8">
        <f t="shared" si="106"/>
        <v>51.375</v>
      </c>
      <c r="Q975" s="9" t="str">
        <f t="shared" si="107"/>
        <v>technology</v>
      </c>
      <c r="R975" t="str">
        <f t="shared" si="108"/>
        <v>wearables</v>
      </c>
      <c r="S975" s="13">
        <f t="shared" si="109"/>
        <v>42256.806631944441</v>
      </c>
      <c r="T975" s="13">
        <f t="shared" si="110"/>
        <v>42317.056631944448</v>
      </c>
      <c r="U975" s="14">
        <f t="shared" si="111"/>
        <v>2015</v>
      </c>
      <c r="V975" s="15"/>
    </row>
    <row r="976" spans="1:22" ht="47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 s="8">
        <f t="shared" si="106"/>
        <v>93.333333333333329</v>
      </c>
      <c r="Q976" s="9" t="str">
        <f t="shared" si="107"/>
        <v>technology</v>
      </c>
      <c r="R976" t="str">
        <f t="shared" si="108"/>
        <v>wearables</v>
      </c>
      <c r="S976" s="13">
        <f t="shared" si="109"/>
        <v>42424.541157407402</v>
      </c>
      <c r="T976" s="13">
        <f t="shared" si="110"/>
        <v>42454.707824074074</v>
      </c>
      <c r="U976" s="14">
        <f t="shared" si="111"/>
        <v>2016</v>
      </c>
      <c r="V976" s="15"/>
    </row>
    <row r="977" spans="1:22" ht="47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 s="8">
        <f t="shared" si="106"/>
        <v>108.625</v>
      </c>
      <c r="Q977" s="9" t="str">
        <f t="shared" si="107"/>
        <v>technology</v>
      </c>
      <c r="R977" t="str">
        <f t="shared" si="108"/>
        <v>wearables</v>
      </c>
      <c r="S977" s="13">
        <f t="shared" si="109"/>
        <v>42489.488252314812</v>
      </c>
      <c r="T977" s="13">
        <f t="shared" si="110"/>
        <v>42549.696585648147</v>
      </c>
      <c r="U977" s="14">
        <f t="shared" si="111"/>
        <v>2016</v>
      </c>
      <c r="V977" s="15"/>
    </row>
    <row r="978" spans="1:22" ht="47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 s="8">
        <f t="shared" si="106"/>
        <v>160.5</v>
      </c>
      <c r="Q978" s="9" t="str">
        <f t="shared" si="107"/>
        <v>technology</v>
      </c>
      <c r="R978" t="str">
        <f t="shared" si="108"/>
        <v>wearables</v>
      </c>
      <c r="S978" s="13">
        <f t="shared" si="109"/>
        <v>42184.850659722222</v>
      </c>
      <c r="T978" s="13">
        <f t="shared" si="110"/>
        <v>42230.058993055558</v>
      </c>
      <c r="U978" s="14">
        <f t="shared" si="111"/>
        <v>2015</v>
      </c>
      <c r="V978" s="15"/>
    </row>
    <row r="979" spans="1:22" ht="47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 s="8">
        <f t="shared" si="106"/>
        <v>75.75</v>
      </c>
      <c r="Q979" s="9" t="str">
        <f t="shared" si="107"/>
        <v>technology</v>
      </c>
      <c r="R979" t="str">
        <f t="shared" si="108"/>
        <v>wearables</v>
      </c>
      <c r="S979" s="13">
        <f t="shared" si="109"/>
        <v>42391.733761574076</v>
      </c>
      <c r="T979" s="13">
        <f t="shared" si="110"/>
        <v>42421.942094907412</v>
      </c>
      <c r="U979" s="14">
        <f t="shared" si="111"/>
        <v>2016</v>
      </c>
      <c r="V979" s="15"/>
    </row>
    <row r="980" spans="1:22" ht="47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 s="8">
        <f t="shared" si="106"/>
        <v>790.83739837398377</v>
      </c>
      <c r="Q980" s="9" t="str">
        <f t="shared" si="107"/>
        <v>technology</v>
      </c>
      <c r="R980" t="str">
        <f t="shared" si="108"/>
        <v>wearables</v>
      </c>
      <c r="S980" s="13">
        <f t="shared" si="109"/>
        <v>42395.100706018515</v>
      </c>
      <c r="T980" s="13">
        <f t="shared" si="110"/>
        <v>42425.309039351851</v>
      </c>
      <c r="U980" s="14">
        <f t="shared" si="111"/>
        <v>2016</v>
      </c>
      <c r="V980" s="15"/>
    </row>
    <row r="981" spans="1:22" ht="47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 s="8">
        <f t="shared" si="106"/>
        <v>301.93916666666667</v>
      </c>
      <c r="Q981" s="9" t="str">
        <f t="shared" si="107"/>
        <v>technology</v>
      </c>
      <c r="R981" t="str">
        <f t="shared" si="108"/>
        <v>wearables</v>
      </c>
      <c r="S981" s="13">
        <f t="shared" si="109"/>
        <v>42506.208657407406</v>
      </c>
      <c r="T981" s="13">
        <f t="shared" si="110"/>
        <v>42541.790972222225</v>
      </c>
      <c r="U981" s="14">
        <f t="shared" si="111"/>
        <v>2016</v>
      </c>
      <c r="V981" s="15"/>
    </row>
    <row r="982" spans="1:22" ht="47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 s="8">
        <f t="shared" si="106"/>
        <v>47.935483870967744</v>
      </c>
      <c r="Q982" s="9" t="str">
        <f t="shared" si="107"/>
        <v>technology</v>
      </c>
      <c r="R982" t="str">
        <f t="shared" si="108"/>
        <v>wearables</v>
      </c>
      <c r="S982" s="13">
        <f t="shared" si="109"/>
        <v>41928.695856481478</v>
      </c>
      <c r="T982" s="13">
        <f t="shared" si="110"/>
        <v>41973.945856481485</v>
      </c>
      <c r="U982" s="14">
        <f t="shared" si="111"/>
        <v>2014</v>
      </c>
      <c r="V982" s="15"/>
    </row>
    <row r="983" spans="1:22" ht="47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 s="8">
        <f t="shared" si="106"/>
        <v>2.75</v>
      </c>
      <c r="Q983" s="9" t="str">
        <f t="shared" si="107"/>
        <v>technology</v>
      </c>
      <c r="R983" t="str">
        <f t="shared" si="108"/>
        <v>wearables</v>
      </c>
      <c r="S983" s="13">
        <f t="shared" si="109"/>
        <v>41830.738680555551</v>
      </c>
      <c r="T983" s="13">
        <f t="shared" si="110"/>
        <v>41860.947013888886</v>
      </c>
      <c r="U983" s="14">
        <f t="shared" si="111"/>
        <v>2014</v>
      </c>
      <c r="V983" s="15"/>
    </row>
    <row r="984" spans="1:22" ht="3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 s="8">
        <f t="shared" si="106"/>
        <v>1</v>
      </c>
      <c r="Q984" s="9" t="str">
        <f t="shared" si="107"/>
        <v>technology</v>
      </c>
      <c r="R984" t="str">
        <f t="shared" si="108"/>
        <v>wearables</v>
      </c>
      <c r="S984" s="13">
        <f t="shared" si="109"/>
        <v>42615.544976851852</v>
      </c>
      <c r="T984" s="13">
        <f t="shared" si="110"/>
        <v>42645.753310185188</v>
      </c>
      <c r="U984" s="14">
        <f t="shared" si="111"/>
        <v>2016</v>
      </c>
      <c r="V984" s="15"/>
    </row>
    <row r="985" spans="1:22" ht="47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 s="8">
        <f t="shared" si="106"/>
        <v>171.79329608938548</v>
      </c>
      <c r="Q985" s="9" t="str">
        <f t="shared" si="107"/>
        <v>technology</v>
      </c>
      <c r="R985" t="str">
        <f t="shared" si="108"/>
        <v>wearables</v>
      </c>
      <c r="S985" s="13">
        <f t="shared" si="109"/>
        <v>42574.459317129622</v>
      </c>
      <c r="T985" s="13">
        <f t="shared" si="110"/>
        <v>42605.870833333334</v>
      </c>
      <c r="U985" s="14">
        <f t="shared" si="111"/>
        <v>2016</v>
      </c>
      <c r="V985" s="15"/>
    </row>
    <row r="986" spans="1:22" ht="77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 s="8">
        <f t="shared" si="106"/>
        <v>35.333333333333336</v>
      </c>
      <c r="Q986" s="9" t="str">
        <f t="shared" si="107"/>
        <v>technology</v>
      </c>
      <c r="R986" t="str">
        <f t="shared" si="108"/>
        <v>wearables</v>
      </c>
      <c r="S986" s="13">
        <f t="shared" si="109"/>
        <v>42060.907499999994</v>
      </c>
      <c r="T986" s="13">
        <f t="shared" si="110"/>
        <v>42091.074166666673</v>
      </c>
      <c r="U986" s="14">
        <f t="shared" si="111"/>
        <v>2015</v>
      </c>
      <c r="V986" s="15"/>
    </row>
    <row r="987" spans="1:22" ht="47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 s="8">
        <f t="shared" si="106"/>
        <v>82.086956521739125</v>
      </c>
      <c r="Q987" s="9" t="str">
        <f t="shared" si="107"/>
        <v>technology</v>
      </c>
      <c r="R987" t="str">
        <f t="shared" si="108"/>
        <v>wearables</v>
      </c>
      <c r="S987" s="13">
        <f t="shared" si="109"/>
        <v>42339.759375000001</v>
      </c>
      <c r="T987" s="13">
        <f t="shared" si="110"/>
        <v>42369.958333333328</v>
      </c>
      <c r="U987" s="14">
        <f t="shared" si="111"/>
        <v>2015</v>
      </c>
      <c r="V987" s="15"/>
    </row>
    <row r="988" spans="1:22" ht="47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 s="8">
        <f t="shared" si="106"/>
        <v>110.8695652173913</v>
      </c>
      <c r="Q988" s="9" t="str">
        <f t="shared" si="107"/>
        <v>technology</v>
      </c>
      <c r="R988" t="str">
        <f t="shared" si="108"/>
        <v>wearables</v>
      </c>
      <c r="S988" s="13">
        <f t="shared" si="109"/>
        <v>42324.559027777774</v>
      </c>
      <c r="T988" s="13">
        <f t="shared" si="110"/>
        <v>42379</v>
      </c>
      <c r="U988" s="14">
        <f t="shared" si="111"/>
        <v>2015</v>
      </c>
      <c r="V988" s="15"/>
    </row>
    <row r="989" spans="1:22" ht="47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 s="8">
        <f t="shared" si="106"/>
        <v>161.21951219512195</v>
      </c>
      <c r="Q989" s="9" t="str">
        <f t="shared" si="107"/>
        <v>technology</v>
      </c>
      <c r="R989" t="str">
        <f t="shared" si="108"/>
        <v>wearables</v>
      </c>
      <c r="S989" s="13">
        <f t="shared" si="109"/>
        <v>41773.086226851847</v>
      </c>
      <c r="T989" s="13">
        <f t="shared" si="110"/>
        <v>41813.294560185182</v>
      </c>
      <c r="U989" s="14">
        <f t="shared" si="111"/>
        <v>2014</v>
      </c>
      <c r="V989" s="15"/>
    </row>
    <row r="990" spans="1:22" ht="47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8" t="e">
        <f t="shared" si="106"/>
        <v>#DIV/0!</v>
      </c>
      <c r="Q990" s="9" t="str">
        <f t="shared" si="107"/>
        <v>technology</v>
      </c>
      <c r="R990" t="str">
        <f t="shared" si="108"/>
        <v>wearables</v>
      </c>
      <c r="S990" s="13">
        <f t="shared" si="109"/>
        <v>42614.148437499993</v>
      </c>
      <c r="T990" s="13">
        <f t="shared" si="110"/>
        <v>42644.356770833328</v>
      </c>
      <c r="U990" s="14">
        <f t="shared" si="111"/>
        <v>2016</v>
      </c>
      <c r="V990" s="15"/>
    </row>
    <row r="991" spans="1:22" ht="2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 s="8">
        <f t="shared" si="106"/>
        <v>52.40625</v>
      </c>
      <c r="Q991" s="9" t="str">
        <f t="shared" si="107"/>
        <v>technology</v>
      </c>
      <c r="R991" t="str">
        <f t="shared" si="108"/>
        <v>wearables</v>
      </c>
      <c r="S991" s="13">
        <f t="shared" si="109"/>
        <v>42611.725636574069</v>
      </c>
      <c r="T991" s="13">
        <f t="shared" si="110"/>
        <v>42641.933969907404</v>
      </c>
      <c r="U991" s="14">
        <f t="shared" si="111"/>
        <v>2016</v>
      </c>
      <c r="V991" s="15"/>
    </row>
    <row r="992" spans="1:22" ht="47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 s="8">
        <f t="shared" si="106"/>
        <v>13</v>
      </c>
      <c r="Q992" s="9" t="str">
        <f t="shared" si="107"/>
        <v>technology</v>
      </c>
      <c r="R992" t="str">
        <f t="shared" si="108"/>
        <v>wearables</v>
      </c>
      <c r="S992" s="13">
        <f t="shared" si="109"/>
        <v>41855.575972222221</v>
      </c>
      <c r="T992" s="13">
        <f t="shared" si="110"/>
        <v>41885.784305555557</v>
      </c>
      <c r="U992" s="14">
        <f t="shared" si="111"/>
        <v>2014</v>
      </c>
      <c r="V992" s="15"/>
    </row>
    <row r="993" spans="1:22" ht="77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 s="8">
        <f t="shared" si="106"/>
        <v>30.285714285714285</v>
      </c>
      <c r="Q993" s="9" t="str">
        <f t="shared" si="107"/>
        <v>technology</v>
      </c>
      <c r="R993" t="str">
        <f t="shared" si="108"/>
        <v>wearables</v>
      </c>
      <c r="S993" s="13">
        <f t="shared" si="109"/>
        <v>42538.548472222225</v>
      </c>
      <c r="T993" s="13">
        <f t="shared" si="110"/>
        <v>42563.785416666666</v>
      </c>
      <c r="U993" s="14">
        <f t="shared" si="111"/>
        <v>2016</v>
      </c>
      <c r="V993" s="15"/>
    </row>
    <row r="994" spans="1:22" ht="47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 s="8">
        <f t="shared" si="106"/>
        <v>116.75</v>
      </c>
      <c r="Q994" s="9" t="str">
        <f t="shared" si="107"/>
        <v>technology</v>
      </c>
      <c r="R994" t="str">
        <f t="shared" si="108"/>
        <v>wearables</v>
      </c>
      <c r="S994" s="13">
        <f t="shared" si="109"/>
        <v>42437.71665509259</v>
      </c>
      <c r="T994" s="13">
        <f t="shared" si="110"/>
        <v>42497.883321759262</v>
      </c>
      <c r="U994" s="14">
        <f t="shared" si="111"/>
        <v>2016</v>
      </c>
      <c r="V994" s="15"/>
    </row>
    <row r="995" spans="1:22" ht="47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 s="8">
        <f t="shared" si="106"/>
        <v>89.59693877551021</v>
      </c>
      <c r="Q995" s="9" t="str">
        <f t="shared" si="107"/>
        <v>technology</v>
      </c>
      <c r="R995" t="str">
        <f t="shared" si="108"/>
        <v>wearables</v>
      </c>
      <c r="S995" s="13">
        <f t="shared" si="109"/>
        <v>42652.756574074076</v>
      </c>
      <c r="T995" s="13">
        <f t="shared" si="110"/>
        <v>42686.208333333328</v>
      </c>
      <c r="U995" s="14">
        <f t="shared" si="111"/>
        <v>2016</v>
      </c>
      <c r="V995" s="15"/>
    </row>
    <row r="996" spans="1:22" ht="62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 s="8">
        <f t="shared" si="106"/>
        <v>424.45454545454544</v>
      </c>
      <c r="Q996" s="9" t="str">
        <f t="shared" si="107"/>
        <v>technology</v>
      </c>
      <c r="R996" t="str">
        <f t="shared" si="108"/>
        <v>wearables</v>
      </c>
      <c r="S996" s="13">
        <f t="shared" si="109"/>
        <v>41921.054745370369</v>
      </c>
      <c r="T996" s="13">
        <f t="shared" si="110"/>
        <v>41973.957638888889</v>
      </c>
      <c r="U996" s="14">
        <f t="shared" si="111"/>
        <v>2014</v>
      </c>
      <c r="V996" s="15"/>
    </row>
    <row r="997" spans="1:22" ht="47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 s="8">
        <f t="shared" si="106"/>
        <v>80.666666666666671</v>
      </c>
      <c r="Q997" s="9" t="str">
        <f t="shared" si="107"/>
        <v>technology</v>
      </c>
      <c r="R997" t="str">
        <f t="shared" si="108"/>
        <v>wearables</v>
      </c>
      <c r="S997" s="13">
        <f t="shared" si="109"/>
        <v>41947.732407407406</v>
      </c>
      <c r="T997" s="13">
        <f t="shared" si="110"/>
        <v>41972.666666666672</v>
      </c>
      <c r="U997" s="14">
        <f t="shared" si="111"/>
        <v>2014</v>
      </c>
      <c r="V997" s="15"/>
    </row>
    <row r="998" spans="1:22" ht="3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 s="8">
        <f t="shared" si="106"/>
        <v>13</v>
      </c>
      <c r="Q998" s="9" t="str">
        <f t="shared" si="107"/>
        <v>technology</v>
      </c>
      <c r="R998" t="str">
        <f t="shared" si="108"/>
        <v>wearables</v>
      </c>
      <c r="S998" s="13">
        <f t="shared" si="109"/>
        <v>41817.658101851848</v>
      </c>
      <c r="T998" s="13">
        <f t="shared" si="110"/>
        <v>41847.643750000003</v>
      </c>
      <c r="U998" s="14">
        <f t="shared" si="111"/>
        <v>2014</v>
      </c>
      <c r="V998" s="15"/>
    </row>
    <row r="999" spans="1:22" ht="3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 s="8">
        <f t="shared" si="106"/>
        <v>8.125</v>
      </c>
      <c r="Q999" s="9" t="str">
        <f t="shared" si="107"/>
        <v>technology</v>
      </c>
      <c r="R999" t="str">
        <f t="shared" si="108"/>
        <v>wearables</v>
      </c>
      <c r="S999" s="13">
        <f t="shared" si="109"/>
        <v>41940.894641203704</v>
      </c>
      <c r="T999" s="13">
        <f t="shared" si="110"/>
        <v>41971.144641203704</v>
      </c>
      <c r="U999" s="14">
        <f t="shared" si="111"/>
        <v>2014</v>
      </c>
      <c r="V999" s="15"/>
    </row>
    <row r="1000" spans="1:22" ht="3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 s="8">
        <f t="shared" si="106"/>
        <v>153.42794759825327</v>
      </c>
      <c r="Q1000" s="9" t="str">
        <f t="shared" si="107"/>
        <v>technology</v>
      </c>
      <c r="R1000" t="str">
        <f t="shared" si="108"/>
        <v>wearables</v>
      </c>
      <c r="S1000" s="13">
        <f t="shared" si="109"/>
        <v>42281.960659722223</v>
      </c>
      <c r="T1000" s="13">
        <f t="shared" si="110"/>
        <v>42327.210659722223</v>
      </c>
      <c r="U1000" s="14">
        <f t="shared" si="111"/>
        <v>2015</v>
      </c>
      <c r="V1000" s="15"/>
    </row>
    <row r="1001" spans="1:22" ht="47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 s="8">
        <f t="shared" si="106"/>
        <v>292.07499999999999</v>
      </c>
      <c r="Q1001" s="9" t="str">
        <f t="shared" si="107"/>
        <v>technology</v>
      </c>
      <c r="R1001" t="str">
        <f t="shared" si="108"/>
        <v>wearables</v>
      </c>
      <c r="S1001" s="13">
        <f t="shared" si="109"/>
        <v>41926.091319444444</v>
      </c>
      <c r="T1001" s="13">
        <f t="shared" si="110"/>
        <v>41956.334722222222</v>
      </c>
      <c r="U1001" s="14">
        <f t="shared" si="111"/>
        <v>2014</v>
      </c>
      <c r="V1001" s="15"/>
    </row>
    <row r="1002" spans="1:22" ht="47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 s="8">
        <f t="shared" si="106"/>
        <v>3304</v>
      </c>
      <c r="Q1002" s="9" t="str">
        <f t="shared" si="107"/>
        <v>technology</v>
      </c>
      <c r="R1002" t="str">
        <f t="shared" si="108"/>
        <v>wearables</v>
      </c>
      <c r="S1002" s="13">
        <f t="shared" si="109"/>
        <v>42748.851388888885</v>
      </c>
      <c r="T1002" s="13">
        <f t="shared" si="110"/>
        <v>42809.018055555556</v>
      </c>
      <c r="U1002" s="14">
        <f t="shared" si="111"/>
        <v>2017</v>
      </c>
      <c r="V1002" s="15"/>
    </row>
    <row r="1003" spans="1:22" ht="47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 s="8">
        <f t="shared" si="106"/>
        <v>1300</v>
      </c>
      <c r="Q1003" s="9" t="str">
        <f t="shared" si="107"/>
        <v>technology</v>
      </c>
      <c r="R1003" t="str">
        <f t="shared" si="108"/>
        <v>wearables</v>
      </c>
      <c r="S1003" s="13">
        <f t="shared" si="109"/>
        <v>42720.511724537035</v>
      </c>
      <c r="T1003" s="13">
        <f t="shared" si="110"/>
        <v>42765.720057870371</v>
      </c>
      <c r="U1003" s="14">
        <f t="shared" si="111"/>
        <v>2016</v>
      </c>
      <c r="V1003" s="15"/>
    </row>
    <row r="1004" spans="1:22" ht="47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 s="8">
        <f t="shared" si="106"/>
        <v>134.54545454545453</v>
      </c>
      <c r="Q1004" s="9" t="str">
        <f t="shared" si="107"/>
        <v>technology</v>
      </c>
      <c r="R1004" t="str">
        <f t="shared" si="108"/>
        <v>wearables</v>
      </c>
      <c r="S1004" s="13">
        <f t="shared" si="109"/>
        <v>42325.475856481477</v>
      </c>
      <c r="T1004" s="13">
        <f t="shared" si="110"/>
        <v>42355.249305555553</v>
      </c>
      <c r="U1004" s="14">
        <f t="shared" si="111"/>
        <v>2015</v>
      </c>
      <c r="V1004" s="15"/>
    </row>
    <row r="1005" spans="1:22" ht="47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 s="8">
        <f t="shared" si="106"/>
        <v>214.06666666666666</v>
      </c>
      <c r="Q1005" s="9" t="str">
        <f t="shared" si="107"/>
        <v>technology</v>
      </c>
      <c r="R1005" t="str">
        <f t="shared" si="108"/>
        <v>wearables</v>
      </c>
      <c r="S1005" s="13">
        <f t="shared" si="109"/>
        <v>42780.500706018516</v>
      </c>
      <c r="T1005" s="13">
        <f t="shared" si="110"/>
        <v>42810.667372685188</v>
      </c>
      <c r="U1005" s="14">
        <f t="shared" si="111"/>
        <v>2017</v>
      </c>
      <c r="V1005" s="15"/>
    </row>
    <row r="1006" spans="1:22" ht="32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 s="8">
        <f t="shared" si="106"/>
        <v>216.33684210526314</v>
      </c>
      <c r="Q1006" s="9" t="str">
        <f t="shared" si="107"/>
        <v>technology</v>
      </c>
      <c r="R1006" t="str">
        <f t="shared" si="108"/>
        <v>wearables</v>
      </c>
      <c r="S1006" s="13">
        <f t="shared" si="109"/>
        <v>42388.5003125</v>
      </c>
      <c r="T1006" s="13">
        <f t="shared" si="110"/>
        <v>42418.708645833336</v>
      </c>
      <c r="U1006" s="14">
        <f t="shared" si="111"/>
        <v>2016</v>
      </c>
      <c r="V1006" s="15"/>
    </row>
    <row r="1007" spans="1:22" ht="3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 s="8">
        <f t="shared" si="106"/>
        <v>932.31055900621118</v>
      </c>
      <c r="Q1007" s="9" t="str">
        <f t="shared" si="107"/>
        <v>technology</v>
      </c>
      <c r="R1007" t="str">
        <f t="shared" si="108"/>
        <v>wearables</v>
      </c>
      <c r="S1007" s="13">
        <f t="shared" si="109"/>
        <v>42276.41646990741</v>
      </c>
      <c r="T1007" s="13">
        <f t="shared" si="110"/>
        <v>42307.624803240738</v>
      </c>
      <c r="U1007" s="14">
        <f t="shared" si="111"/>
        <v>2015</v>
      </c>
      <c r="V1007" s="15"/>
    </row>
    <row r="1008" spans="1:22" ht="47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 s="8">
        <f t="shared" si="106"/>
        <v>29.25</v>
      </c>
      <c r="Q1008" s="9" t="str">
        <f t="shared" si="107"/>
        <v>technology</v>
      </c>
      <c r="R1008" t="str">
        <f t="shared" si="108"/>
        <v>wearables</v>
      </c>
      <c r="S1008" s="13">
        <f t="shared" si="109"/>
        <v>41976.83185185185</v>
      </c>
      <c r="T1008" s="13">
        <f t="shared" si="110"/>
        <v>41985.299305555556</v>
      </c>
      <c r="U1008" s="14">
        <f t="shared" si="111"/>
        <v>2014</v>
      </c>
      <c r="V1008" s="15"/>
    </row>
    <row r="1009" spans="1:22" ht="47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 s="8">
        <f t="shared" si="106"/>
        <v>174.94736842105263</v>
      </c>
      <c r="Q1009" s="9" t="str">
        <f t="shared" si="107"/>
        <v>technology</v>
      </c>
      <c r="R1009" t="str">
        <f t="shared" si="108"/>
        <v>wearables</v>
      </c>
      <c r="S1009" s="13">
        <f t="shared" si="109"/>
        <v>42676.3752662037</v>
      </c>
      <c r="T1009" s="13">
        <f t="shared" si="110"/>
        <v>42718.6252662037</v>
      </c>
      <c r="U1009" s="14">
        <f t="shared" si="111"/>
        <v>2016</v>
      </c>
      <c r="V1009" s="15"/>
    </row>
    <row r="1010" spans="1:22" ht="47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 s="8">
        <f t="shared" si="106"/>
        <v>250</v>
      </c>
      <c r="Q1010" s="9" t="str">
        <f t="shared" si="107"/>
        <v>technology</v>
      </c>
      <c r="R1010" t="str">
        <f t="shared" si="108"/>
        <v>wearables</v>
      </c>
      <c r="S1010" s="13">
        <f t="shared" si="109"/>
        <v>42702.600868055553</v>
      </c>
      <c r="T1010" s="13">
        <f t="shared" si="110"/>
        <v>42732.809201388889</v>
      </c>
      <c r="U1010" s="14">
        <f t="shared" si="111"/>
        <v>2016</v>
      </c>
      <c r="V1010" s="15"/>
    </row>
    <row r="1011" spans="1:22" ht="47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 s="8">
        <f t="shared" si="106"/>
        <v>65</v>
      </c>
      <c r="Q1011" s="9" t="str">
        <f t="shared" si="107"/>
        <v>technology</v>
      </c>
      <c r="R1011" t="str">
        <f t="shared" si="108"/>
        <v>wearables</v>
      </c>
      <c r="S1011" s="13">
        <f t="shared" si="109"/>
        <v>42510.396365740737</v>
      </c>
      <c r="T1011" s="13">
        <f t="shared" si="110"/>
        <v>42540.604699074072</v>
      </c>
      <c r="U1011" s="14">
        <f t="shared" si="111"/>
        <v>2016</v>
      </c>
      <c r="V1011" s="15"/>
    </row>
    <row r="1012" spans="1:22" ht="47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 s="8">
        <f t="shared" si="106"/>
        <v>55</v>
      </c>
      <c r="Q1012" s="9" t="str">
        <f t="shared" si="107"/>
        <v>technology</v>
      </c>
      <c r="R1012" t="str">
        <f t="shared" si="108"/>
        <v>wearables</v>
      </c>
      <c r="S1012" s="13">
        <f t="shared" si="109"/>
        <v>42561.621087962958</v>
      </c>
      <c r="T1012" s="13">
        <f t="shared" si="110"/>
        <v>42618.124305555553</v>
      </c>
      <c r="U1012" s="14">
        <f t="shared" si="111"/>
        <v>2016</v>
      </c>
      <c r="V1012" s="15"/>
    </row>
    <row r="1013" spans="1:22" ht="47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 s="8">
        <f t="shared" si="106"/>
        <v>75</v>
      </c>
      <c r="Q1013" s="9" t="str">
        <f t="shared" si="107"/>
        <v>technology</v>
      </c>
      <c r="R1013" t="str">
        <f t="shared" si="108"/>
        <v>wearables</v>
      </c>
      <c r="S1013" s="13">
        <f t="shared" si="109"/>
        <v>41946.689756944441</v>
      </c>
      <c r="T1013" s="13">
        <f t="shared" si="110"/>
        <v>41991.898090277777</v>
      </c>
      <c r="U1013" s="14">
        <f t="shared" si="111"/>
        <v>2014</v>
      </c>
      <c r="V1013" s="15"/>
    </row>
    <row r="1014" spans="1:22" ht="47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 s="8">
        <f t="shared" si="106"/>
        <v>1389.3561935483872</v>
      </c>
      <c r="Q1014" s="9" t="str">
        <f t="shared" si="107"/>
        <v>technology</v>
      </c>
      <c r="R1014" t="str">
        <f t="shared" si="108"/>
        <v>wearables</v>
      </c>
      <c r="S1014" s="13">
        <f t="shared" si="109"/>
        <v>42714.232083333329</v>
      </c>
      <c r="T1014" s="13">
        <f t="shared" si="110"/>
        <v>42759.440416666665</v>
      </c>
      <c r="U1014" s="14">
        <f t="shared" si="111"/>
        <v>2016</v>
      </c>
      <c r="V1014" s="15"/>
    </row>
    <row r="1015" spans="1:22" ht="47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 s="8">
        <f t="shared" si="106"/>
        <v>95.911111111111111</v>
      </c>
      <c r="Q1015" s="9" t="str">
        <f t="shared" si="107"/>
        <v>technology</v>
      </c>
      <c r="R1015" t="str">
        <f t="shared" si="108"/>
        <v>wearables</v>
      </c>
      <c r="S1015" s="13">
        <f t="shared" si="109"/>
        <v>42339.625648148147</v>
      </c>
      <c r="T1015" s="13">
        <f t="shared" si="110"/>
        <v>42367.833333333328</v>
      </c>
      <c r="U1015" s="14">
        <f t="shared" si="111"/>
        <v>2015</v>
      </c>
      <c r="V1015" s="15"/>
    </row>
    <row r="1016" spans="1:22" ht="3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 s="8">
        <f t="shared" si="106"/>
        <v>191.25</v>
      </c>
      <c r="Q1016" s="9" t="str">
        <f t="shared" si="107"/>
        <v>technology</v>
      </c>
      <c r="R1016" t="str">
        <f t="shared" si="108"/>
        <v>wearables</v>
      </c>
      <c r="S1016" s="13">
        <f t="shared" si="109"/>
        <v>41954.79415509259</v>
      </c>
      <c r="T1016" s="13">
        <f t="shared" si="110"/>
        <v>42005.002488425926</v>
      </c>
      <c r="U1016" s="14">
        <f t="shared" si="111"/>
        <v>2014</v>
      </c>
      <c r="V1016" s="15"/>
    </row>
    <row r="1017" spans="1:22" ht="3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 s="8">
        <f t="shared" si="106"/>
        <v>40</v>
      </c>
      <c r="Q1017" s="9" t="str">
        <f t="shared" si="107"/>
        <v>technology</v>
      </c>
      <c r="R1017" t="str">
        <f t="shared" si="108"/>
        <v>wearables</v>
      </c>
      <c r="S1017" s="13">
        <f t="shared" si="109"/>
        <v>42303.670081018521</v>
      </c>
      <c r="T1017" s="13">
        <f t="shared" si="110"/>
        <v>42333.920081018514</v>
      </c>
      <c r="U1017" s="14">
        <f t="shared" si="111"/>
        <v>2015</v>
      </c>
      <c r="V1017" s="15"/>
    </row>
    <row r="1018" spans="1:22" ht="47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 s="8">
        <f t="shared" si="106"/>
        <v>74.78947368421052</v>
      </c>
      <c r="Q1018" s="9" t="str">
        <f t="shared" si="107"/>
        <v>technology</v>
      </c>
      <c r="R1018" t="str">
        <f t="shared" si="108"/>
        <v>wearables</v>
      </c>
      <c r="S1018" s="13">
        <f t="shared" si="109"/>
        <v>42421.898796296293</v>
      </c>
      <c r="T1018" s="13">
        <f t="shared" si="110"/>
        <v>42467.065462962957</v>
      </c>
      <c r="U1018" s="14">
        <f t="shared" si="111"/>
        <v>2016</v>
      </c>
      <c r="V1018" s="15"/>
    </row>
    <row r="1019" spans="1:22" ht="47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 s="8">
        <f t="shared" si="106"/>
        <v>161.11830985915492</v>
      </c>
      <c r="Q1019" s="9" t="str">
        <f t="shared" si="107"/>
        <v>technology</v>
      </c>
      <c r="R1019" t="str">
        <f t="shared" si="108"/>
        <v>wearables</v>
      </c>
      <c r="S1019" s="13">
        <f t="shared" si="109"/>
        <v>42289.466840277775</v>
      </c>
      <c r="T1019" s="13">
        <f t="shared" si="110"/>
        <v>42329.716840277775</v>
      </c>
      <c r="U1019" s="14">
        <f t="shared" si="111"/>
        <v>2015</v>
      </c>
      <c r="V1019" s="15"/>
    </row>
    <row r="1020" spans="1:22" ht="47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 s="8">
        <f t="shared" si="106"/>
        <v>88.714285714285708</v>
      </c>
      <c r="Q1020" s="9" t="str">
        <f t="shared" si="107"/>
        <v>technology</v>
      </c>
      <c r="R1020" t="str">
        <f t="shared" si="108"/>
        <v>wearables</v>
      </c>
      <c r="S1020" s="13">
        <f t="shared" si="109"/>
        <v>42535.283946759257</v>
      </c>
      <c r="T1020" s="13">
        <f t="shared" si="110"/>
        <v>42565.492280092592</v>
      </c>
      <c r="U1020" s="14">
        <f t="shared" si="111"/>
        <v>2016</v>
      </c>
      <c r="V1020" s="15"/>
    </row>
    <row r="1021" spans="1:22" ht="3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 s="8">
        <f t="shared" si="106"/>
        <v>53.25</v>
      </c>
      <c r="Q1021" s="9" t="str">
        <f t="shared" si="107"/>
        <v>technology</v>
      </c>
      <c r="R1021" t="str">
        <f t="shared" si="108"/>
        <v>wearables</v>
      </c>
      <c r="S1021" s="13">
        <f t="shared" si="109"/>
        <v>42009.765613425923</v>
      </c>
      <c r="T1021" s="13">
        <f t="shared" si="110"/>
        <v>42039.973946759259</v>
      </c>
      <c r="U1021" s="14">
        <f t="shared" si="111"/>
        <v>2015</v>
      </c>
      <c r="V1021" s="15"/>
    </row>
    <row r="1022" spans="1:22" ht="47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 s="8">
        <f t="shared" si="106"/>
        <v>106.2</v>
      </c>
      <c r="Q1022" s="9" t="str">
        <f t="shared" si="107"/>
        <v>music</v>
      </c>
      <c r="R1022" t="str">
        <f t="shared" si="108"/>
        <v>electronic music</v>
      </c>
      <c r="S1022" s="13">
        <f t="shared" si="109"/>
        <v>42126.861215277771</v>
      </c>
      <c r="T1022" s="13">
        <f t="shared" si="110"/>
        <v>42157.032638888893</v>
      </c>
      <c r="U1022" s="14">
        <f t="shared" si="111"/>
        <v>2015</v>
      </c>
      <c r="V1022" s="15"/>
    </row>
    <row r="1023" spans="1:22" ht="47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 s="8">
        <f t="shared" si="106"/>
        <v>22.079728033472804</v>
      </c>
      <c r="Q1023" s="9" t="str">
        <f t="shared" si="107"/>
        <v>music</v>
      </c>
      <c r="R1023" t="str">
        <f t="shared" si="108"/>
        <v>electronic music</v>
      </c>
      <c r="S1023" s="13">
        <f t="shared" si="109"/>
        <v>42271.043645833335</v>
      </c>
      <c r="T1023" s="13">
        <f t="shared" si="110"/>
        <v>42294.166666666672</v>
      </c>
      <c r="U1023" s="14">
        <f t="shared" si="111"/>
        <v>2015</v>
      </c>
      <c r="V1023" s="15"/>
    </row>
    <row r="1024" spans="1:22" ht="3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 s="8">
        <f t="shared" si="106"/>
        <v>31.054054054054053</v>
      </c>
      <c r="Q1024" s="9" t="str">
        <f t="shared" si="107"/>
        <v>music</v>
      </c>
      <c r="R1024" t="str">
        <f t="shared" si="108"/>
        <v>electronic music</v>
      </c>
      <c r="S1024" s="13">
        <f t="shared" si="109"/>
        <v>42111.438391203701</v>
      </c>
      <c r="T1024" s="13">
        <f t="shared" si="110"/>
        <v>42141.646724537044</v>
      </c>
      <c r="U1024" s="14">
        <f t="shared" si="111"/>
        <v>2015</v>
      </c>
      <c r="V1024" s="15"/>
    </row>
    <row r="1025" spans="1:22" ht="47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 s="8">
        <f t="shared" si="106"/>
        <v>36.206106870229007</v>
      </c>
      <c r="Q1025" s="9" t="str">
        <f t="shared" si="107"/>
        <v>music</v>
      </c>
      <c r="R1025" t="str">
        <f t="shared" si="108"/>
        <v>electronic music</v>
      </c>
      <c r="S1025" s="13">
        <f t="shared" si="109"/>
        <v>42145.711354166669</v>
      </c>
      <c r="T1025" s="13">
        <f t="shared" si="110"/>
        <v>42175.919687500005</v>
      </c>
      <c r="U1025" s="14">
        <f t="shared" si="111"/>
        <v>2015</v>
      </c>
      <c r="V1025" s="15"/>
    </row>
    <row r="1026" spans="1:22" ht="47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 s="8">
        <f t="shared" si="106"/>
        <v>388.9762295081967</v>
      </c>
      <c r="Q1026" s="9" t="str">
        <f t="shared" si="107"/>
        <v>music</v>
      </c>
      <c r="R1026" t="str">
        <f t="shared" si="108"/>
        <v>electronic music</v>
      </c>
      <c r="S1026" s="13">
        <f t="shared" si="109"/>
        <v>42370.372256944444</v>
      </c>
      <c r="T1026" s="13">
        <f t="shared" si="110"/>
        <v>42400.580590277779</v>
      </c>
      <c r="U1026" s="14">
        <f t="shared" si="111"/>
        <v>2016</v>
      </c>
      <c r="V1026" s="15"/>
    </row>
    <row r="1027" spans="1:22" ht="3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 s="8">
        <f t="shared" ref="P1027:P1090" si="113">E1027/L1027</f>
        <v>71.848571428571432</v>
      </c>
      <c r="Q1027" s="9" t="str">
        <f t="shared" ref="Q1027:Q1090" si="114">LEFT(N1027, SEARCH("/", N1027, 1)-1)</f>
        <v>music</v>
      </c>
      <c r="R1027" t="str">
        <f t="shared" ref="R1027:R1090" si="115">RIGHT(N1027,LEN(N1027) -SEARCH("/", N1027, 1))</f>
        <v>electronic music</v>
      </c>
      <c r="S1027" s="13">
        <f t="shared" ref="S1027:S1090" si="116">(J1027/86400)+25569+(-5/24)</f>
        <v>42049.625428240739</v>
      </c>
      <c r="T1027" s="13">
        <f t="shared" ref="T1027:T1090" si="117">(((I1027/60)/60)/24)+DATE(1970,1,1)</f>
        <v>42079.792094907403</v>
      </c>
      <c r="U1027" s="14">
        <f t="shared" ref="U1027:U1090" si="118">YEAR(S1027)</f>
        <v>2015</v>
      </c>
      <c r="V1027" s="15"/>
    </row>
    <row r="1028" spans="1:22" ht="47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 s="8">
        <f t="shared" si="113"/>
        <v>57.381803278688523</v>
      </c>
      <c r="Q1028" s="9" t="str">
        <f t="shared" si="114"/>
        <v>music</v>
      </c>
      <c r="R1028" t="str">
        <f t="shared" si="115"/>
        <v>electronic music</v>
      </c>
      <c r="S1028" s="13">
        <f t="shared" si="116"/>
        <v>42426.199259259258</v>
      </c>
      <c r="T1028" s="13">
        <f t="shared" si="117"/>
        <v>42460.365925925929</v>
      </c>
      <c r="U1028" s="14">
        <f t="shared" si="118"/>
        <v>2016</v>
      </c>
      <c r="V1028" s="15"/>
    </row>
    <row r="1029" spans="1:22" ht="47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 s="8">
        <f t="shared" si="113"/>
        <v>69.666666666666671</v>
      </c>
      <c r="Q1029" s="9" t="str">
        <f t="shared" si="114"/>
        <v>music</v>
      </c>
      <c r="R1029" t="str">
        <f t="shared" si="115"/>
        <v>electronic music</v>
      </c>
      <c r="S1029" s="13">
        <f t="shared" si="116"/>
        <v>41904.825775462959</v>
      </c>
      <c r="T1029" s="13">
        <f t="shared" si="117"/>
        <v>41935.034108796295</v>
      </c>
      <c r="U1029" s="14">
        <f t="shared" si="118"/>
        <v>2014</v>
      </c>
      <c r="V1029" s="15"/>
    </row>
    <row r="1030" spans="1:22" ht="47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 s="8">
        <f t="shared" si="113"/>
        <v>45.988235294117644</v>
      </c>
      <c r="Q1030" s="9" t="str">
        <f t="shared" si="114"/>
        <v>music</v>
      </c>
      <c r="R1030" t="str">
        <f t="shared" si="115"/>
        <v>electronic music</v>
      </c>
      <c r="S1030" s="13">
        <f t="shared" si="116"/>
        <v>42755.419039351851</v>
      </c>
      <c r="T1030" s="13">
        <f t="shared" si="117"/>
        <v>42800.833333333328</v>
      </c>
      <c r="U1030" s="14">
        <f t="shared" si="118"/>
        <v>2017</v>
      </c>
      <c r="V1030" s="15"/>
    </row>
    <row r="1031" spans="1:22" ht="3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 s="8">
        <f t="shared" si="113"/>
        <v>79.262411347517727</v>
      </c>
      <c r="Q1031" s="9" t="str">
        <f t="shared" si="114"/>
        <v>music</v>
      </c>
      <c r="R1031" t="str">
        <f t="shared" si="115"/>
        <v>electronic music</v>
      </c>
      <c r="S1031" s="13">
        <f t="shared" si="116"/>
        <v>42044.503553240742</v>
      </c>
      <c r="T1031" s="13">
        <f t="shared" si="117"/>
        <v>42098.915972222225</v>
      </c>
      <c r="U1031" s="14">
        <f t="shared" si="118"/>
        <v>2015</v>
      </c>
      <c r="V1031" s="15"/>
    </row>
    <row r="1032" spans="1:22" ht="3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 s="8">
        <f t="shared" si="113"/>
        <v>43.031446540880502</v>
      </c>
      <c r="Q1032" s="9" t="str">
        <f t="shared" si="114"/>
        <v>music</v>
      </c>
      <c r="R1032" t="str">
        <f t="shared" si="115"/>
        <v>electronic music</v>
      </c>
      <c r="S1032" s="13">
        <f t="shared" si="116"/>
        <v>42611.274872685179</v>
      </c>
      <c r="T1032" s="13">
        <f t="shared" si="117"/>
        <v>42625.483206018514</v>
      </c>
      <c r="U1032" s="14">
        <f t="shared" si="118"/>
        <v>2016</v>
      </c>
      <c r="V1032" s="15"/>
    </row>
    <row r="1033" spans="1:22" ht="47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 s="8">
        <f t="shared" si="113"/>
        <v>108.48484848484848</v>
      </c>
      <c r="Q1033" s="9" t="str">
        <f t="shared" si="114"/>
        <v>music</v>
      </c>
      <c r="R1033" t="str">
        <f t="shared" si="115"/>
        <v>electronic music</v>
      </c>
      <c r="S1033" s="13">
        <f t="shared" si="116"/>
        <v>42324.555671296293</v>
      </c>
      <c r="T1033" s="13">
        <f t="shared" si="117"/>
        <v>42354.764004629629</v>
      </c>
      <c r="U1033" s="14">
        <f t="shared" si="118"/>
        <v>2015</v>
      </c>
      <c r="V1033" s="15"/>
    </row>
    <row r="1034" spans="1:22" ht="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 s="8">
        <f t="shared" si="113"/>
        <v>61.029583333333335</v>
      </c>
      <c r="Q1034" s="9" t="str">
        <f t="shared" si="114"/>
        <v>music</v>
      </c>
      <c r="R1034" t="str">
        <f t="shared" si="115"/>
        <v>electronic music</v>
      </c>
      <c r="S1034" s="13">
        <f t="shared" si="116"/>
        <v>42514.458622685182</v>
      </c>
      <c r="T1034" s="13">
        <f t="shared" si="117"/>
        <v>42544.666956018518</v>
      </c>
      <c r="U1034" s="14">
        <f t="shared" si="118"/>
        <v>2016</v>
      </c>
      <c r="V1034" s="15"/>
    </row>
    <row r="1035" spans="1:22" ht="47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 s="8">
        <f t="shared" si="113"/>
        <v>50.592592592592595</v>
      </c>
      <c r="Q1035" s="9" t="str">
        <f t="shared" si="114"/>
        <v>music</v>
      </c>
      <c r="R1035" t="str">
        <f t="shared" si="115"/>
        <v>electronic music</v>
      </c>
      <c r="S1035" s="13">
        <f t="shared" si="116"/>
        <v>42688.52407407407</v>
      </c>
      <c r="T1035" s="13">
        <f t="shared" si="117"/>
        <v>42716.732407407413</v>
      </c>
      <c r="U1035" s="14">
        <f t="shared" si="118"/>
        <v>2016</v>
      </c>
      <c r="V1035" s="15"/>
    </row>
    <row r="1036" spans="1:22" ht="47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 s="8">
        <f t="shared" si="113"/>
        <v>39.157168674698795</v>
      </c>
      <c r="Q1036" s="9" t="str">
        <f t="shared" si="114"/>
        <v>music</v>
      </c>
      <c r="R1036" t="str">
        <f t="shared" si="115"/>
        <v>electronic music</v>
      </c>
      <c r="S1036" s="13">
        <f t="shared" si="116"/>
        <v>42554.958379629628</v>
      </c>
      <c r="T1036" s="13">
        <f t="shared" si="117"/>
        <v>42587.165972222225</v>
      </c>
      <c r="U1036" s="14">
        <f t="shared" si="118"/>
        <v>2016</v>
      </c>
      <c r="V1036" s="15"/>
    </row>
    <row r="1037" spans="1:22" ht="47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 s="8">
        <f t="shared" si="113"/>
        <v>65.15789473684211</v>
      </c>
      <c r="Q1037" s="9" t="str">
        <f t="shared" si="114"/>
        <v>music</v>
      </c>
      <c r="R1037" t="str">
        <f t="shared" si="115"/>
        <v>electronic music</v>
      </c>
      <c r="S1037" s="13">
        <f t="shared" si="116"/>
        <v>42016.43310185185</v>
      </c>
      <c r="T1037" s="13">
        <f t="shared" si="117"/>
        <v>42046.641435185185</v>
      </c>
      <c r="U1037" s="14">
        <f t="shared" si="118"/>
        <v>2015</v>
      </c>
      <c r="V1037" s="15"/>
    </row>
    <row r="1038" spans="1:22" ht="47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 s="8">
        <f t="shared" si="113"/>
        <v>23.963127962085309</v>
      </c>
      <c r="Q1038" s="9" t="str">
        <f t="shared" si="114"/>
        <v>music</v>
      </c>
      <c r="R1038" t="str">
        <f t="shared" si="115"/>
        <v>electronic music</v>
      </c>
      <c r="S1038" s="13">
        <f t="shared" si="116"/>
        <v>41249.240624999999</v>
      </c>
      <c r="T1038" s="13">
        <f t="shared" si="117"/>
        <v>41281.333333333336</v>
      </c>
      <c r="U1038" s="14">
        <f t="shared" si="118"/>
        <v>2012</v>
      </c>
      <c r="V1038" s="15"/>
    </row>
    <row r="1039" spans="1:22" ht="47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 s="8">
        <f t="shared" si="113"/>
        <v>48.61904761904762</v>
      </c>
      <c r="Q1039" s="9" t="str">
        <f t="shared" si="114"/>
        <v>music</v>
      </c>
      <c r="R1039" t="str">
        <f t="shared" si="115"/>
        <v>electronic music</v>
      </c>
      <c r="S1039" s="13">
        <f t="shared" si="116"/>
        <v>42119.61414351852</v>
      </c>
      <c r="T1039" s="13">
        <f t="shared" si="117"/>
        <v>42142.208333333328</v>
      </c>
      <c r="U1039" s="14">
        <f t="shared" si="118"/>
        <v>2015</v>
      </c>
      <c r="V1039" s="15"/>
    </row>
    <row r="1040" spans="1:22" ht="47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 s="8">
        <f t="shared" si="113"/>
        <v>35.73770491803279</v>
      </c>
      <c r="Q1040" s="9" t="str">
        <f t="shared" si="114"/>
        <v>music</v>
      </c>
      <c r="R1040" t="str">
        <f t="shared" si="115"/>
        <v>electronic music</v>
      </c>
      <c r="S1040" s="13">
        <f t="shared" si="116"/>
        <v>42418.023414351854</v>
      </c>
      <c r="T1040" s="13">
        <f t="shared" si="117"/>
        <v>42448.190081018518</v>
      </c>
      <c r="U1040" s="14">
        <f t="shared" si="118"/>
        <v>2016</v>
      </c>
      <c r="V1040" s="15"/>
    </row>
    <row r="1041" spans="1:22" ht="47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 s="8">
        <f t="shared" si="113"/>
        <v>21.366666666666667</v>
      </c>
      <c r="Q1041" s="9" t="str">
        <f t="shared" si="114"/>
        <v>music</v>
      </c>
      <c r="R1041" t="str">
        <f t="shared" si="115"/>
        <v>electronic music</v>
      </c>
      <c r="S1041" s="13">
        <f t="shared" si="116"/>
        <v>42691.900995370372</v>
      </c>
      <c r="T1041" s="13">
        <f t="shared" si="117"/>
        <v>42717.332638888889</v>
      </c>
      <c r="U1041" s="14">
        <f t="shared" si="118"/>
        <v>2016</v>
      </c>
      <c r="V1041" s="15"/>
    </row>
    <row r="1042" spans="1:22" ht="47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 s="8">
        <f t="shared" si="113"/>
        <v>250</v>
      </c>
      <c r="Q1042" s="9" t="str">
        <f t="shared" si="114"/>
        <v>journalism</v>
      </c>
      <c r="R1042" t="str">
        <f t="shared" si="115"/>
        <v>audio</v>
      </c>
      <c r="S1042" s="13">
        <f t="shared" si="116"/>
        <v>42579.500104166662</v>
      </c>
      <c r="T1042" s="13">
        <f t="shared" si="117"/>
        <v>42609.708437499998</v>
      </c>
      <c r="U1042" s="14">
        <f t="shared" si="118"/>
        <v>2016</v>
      </c>
      <c r="V1042" s="15"/>
    </row>
    <row r="1043" spans="1:22" ht="47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8" t="e">
        <f t="shared" si="113"/>
        <v>#DIV/0!</v>
      </c>
      <c r="Q1043" s="9" t="str">
        <f t="shared" si="114"/>
        <v>journalism</v>
      </c>
      <c r="R1043" t="str">
        <f t="shared" si="115"/>
        <v>audio</v>
      </c>
      <c r="S1043" s="13">
        <f t="shared" si="116"/>
        <v>41830.851759259254</v>
      </c>
      <c r="T1043" s="13">
        <f t="shared" si="117"/>
        <v>41851.060092592597</v>
      </c>
      <c r="U1043" s="14">
        <f t="shared" si="118"/>
        <v>2014</v>
      </c>
      <c r="V1043" s="15"/>
    </row>
    <row r="1044" spans="1:22" ht="47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 s="8">
        <f t="shared" si="113"/>
        <v>10</v>
      </c>
      <c r="Q1044" s="9" t="str">
        <f t="shared" si="114"/>
        <v>journalism</v>
      </c>
      <c r="R1044" t="str">
        <f t="shared" si="115"/>
        <v>audio</v>
      </c>
      <c r="S1044" s="13">
        <f t="shared" si="116"/>
        <v>41851.487824074073</v>
      </c>
      <c r="T1044" s="13">
        <f t="shared" si="117"/>
        <v>41894.416666666664</v>
      </c>
      <c r="U1044" s="14">
        <f t="shared" si="118"/>
        <v>2014</v>
      </c>
      <c r="V1044" s="15"/>
    </row>
    <row r="1045" spans="1:22" ht="47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 s="8">
        <f t="shared" si="113"/>
        <v>29.236301369863014</v>
      </c>
      <c r="Q1045" s="9" t="str">
        <f t="shared" si="114"/>
        <v>journalism</v>
      </c>
      <c r="R1045" t="str">
        <f t="shared" si="115"/>
        <v>audio</v>
      </c>
      <c r="S1045" s="13">
        <f t="shared" si="116"/>
        <v>42114.044618055552</v>
      </c>
      <c r="T1045" s="13">
        <f t="shared" si="117"/>
        <v>42144.252951388888</v>
      </c>
      <c r="U1045" s="14">
        <f t="shared" si="118"/>
        <v>2015</v>
      </c>
      <c r="V1045" s="15"/>
    </row>
    <row r="1046" spans="1:22" ht="47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 s="8">
        <f t="shared" si="113"/>
        <v>3</v>
      </c>
      <c r="Q1046" s="9" t="str">
        <f t="shared" si="114"/>
        <v>journalism</v>
      </c>
      <c r="R1046" t="str">
        <f t="shared" si="115"/>
        <v>audio</v>
      </c>
      <c r="S1046" s="13">
        <f t="shared" si="116"/>
        <v>42011.717604166661</v>
      </c>
      <c r="T1046" s="13">
        <f t="shared" si="117"/>
        <v>42068.852083333331</v>
      </c>
      <c r="U1046" s="14">
        <f t="shared" si="118"/>
        <v>2015</v>
      </c>
      <c r="V1046" s="15"/>
    </row>
    <row r="1047" spans="1:22" ht="47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 s="8">
        <f t="shared" si="113"/>
        <v>33.25</v>
      </c>
      <c r="Q1047" s="9" t="str">
        <f t="shared" si="114"/>
        <v>journalism</v>
      </c>
      <c r="R1047" t="str">
        <f t="shared" si="115"/>
        <v>audio</v>
      </c>
      <c r="S1047" s="13">
        <f t="shared" si="116"/>
        <v>41844.666087962956</v>
      </c>
      <c r="T1047" s="13">
        <f t="shared" si="117"/>
        <v>41874.874421296299</v>
      </c>
      <c r="U1047" s="14">
        <f t="shared" si="118"/>
        <v>2014</v>
      </c>
      <c r="V1047" s="15"/>
    </row>
    <row r="1048" spans="1:22" ht="47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8" t="e">
        <f t="shared" si="113"/>
        <v>#DIV/0!</v>
      </c>
      <c r="Q1048" s="9" t="str">
        <f t="shared" si="114"/>
        <v>journalism</v>
      </c>
      <c r="R1048" t="str">
        <f t="shared" si="115"/>
        <v>audio</v>
      </c>
      <c r="S1048" s="13">
        <f t="shared" si="116"/>
        <v>42319.643055555549</v>
      </c>
      <c r="T1048" s="13">
        <f t="shared" si="117"/>
        <v>42364.851388888885</v>
      </c>
      <c r="U1048" s="14">
        <f t="shared" si="118"/>
        <v>2015</v>
      </c>
      <c r="V1048" s="15"/>
    </row>
    <row r="1049" spans="1:22" ht="47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 s="8">
        <f t="shared" si="113"/>
        <v>1</v>
      </c>
      <c r="Q1049" s="9" t="str">
        <f t="shared" si="114"/>
        <v>journalism</v>
      </c>
      <c r="R1049" t="str">
        <f t="shared" si="115"/>
        <v>audio</v>
      </c>
      <c r="S1049" s="13">
        <f t="shared" si="116"/>
        <v>41918.610127314816</v>
      </c>
      <c r="T1049" s="13">
        <f t="shared" si="117"/>
        <v>41948.860127314816</v>
      </c>
      <c r="U1049" s="14">
        <f t="shared" si="118"/>
        <v>2014</v>
      </c>
      <c r="V1049" s="15"/>
    </row>
    <row r="1050" spans="1:22" ht="47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 s="8">
        <f t="shared" si="113"/>
        <v>53</v>
      </c>
      <c r="Q1050" s="9" t="str">
        <f t="shared" si="114"/>
        <v>journalism</v>
      </c>
      <c r="R1050" t="str">
        <f t="shared" si="115"/>
        <v>audio</v>
      </c>
      <c r="S1050" s="13">
        <f t="shared" si="116"/>
        <v>42597.844780092586</v>
      </c>
      <c r="T1050" s="13">
        <f t="shared" si="117"/>
        <v>42638.053113425922</v>
      </c>
      <c r="U1050" s="14">
        <f t="shared" si="118"/>
        <v>2016</v>
      </c>
      <c r="V1050" s="15"/>
    </row>
    <row r="1051" spans="1:22" ht="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8" t="e">
        <f t="shared" si="113"/>
        <v>#DIV/0!</v>
      </c>
      <c r="Q1051" s="9" t="str">
        <f t="shared" si="114"/>
        <v>journalism</v>
      </c>
      <c r="R1051" t="str">
        <f t="shared" si="115"/>
        <v>audio</v>
      </c>
      <c r="S1051" s="13">
        <f t="shared" si="116"/>
        <v>42382.222743055558</v>
      </c>
      <c r="T1051" s="13">
        <f t="shared" si="117"/>
        <v>42412.431076388893</v>
      </c>
      <c r="U1051" s="14">
        <f t="shared" si="118"/>
        <v>2016</v>
      </c>
      <c r="V1051" s="15"/>
    </row>
    <row r="1052" spans="1:22" ht="2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8" t="e">
        <f t="shared" si="113"/>
        <v>#DIV/0!</v>
      </c>
      <c r="Q1052" s="9" t="str">
        <f t="shared" si="114"/>
        <v>journalism</v>
      </c>
      <c r="R1052" t="str">
        <f t="shared" si="115"/>
        <v>audio</v>
      </c>
      <c r="S1052" s="13">
        <f t="shared" si="116"/>
        <v>42231.588854166665</v>
      </c>
      <c r="T1052" s="13">
        <f t="shared" si="117"/>
        <v>42261.7971875</v>
      </c>
      <c r="U1052" s="14">
        <f t="shared" si="118"/>
        <v>2015</v>
      </c>
      <c r="V1052" s="15"/>
    </row>
    <row r="1053" spans="1:22" ht="47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8" t="e">
        <f t="shared" si="113"/>
        <v>#DIV/0!</v>
      </c>
      <c r="Q1053" s="9" t="str">
        <f t="shared" si="114"/>
        <v>journalism</v>
      </c>
      <c r="R1053" t="str">
        <f t="shared" si="115"/>
        <v>audio</v>
      </c>
      <c r="S1053" s="13">
        <f t="shared" si="116"/>
        <v>41849.805844907409</v>
      </c>
      <c r="T1053" s="13">
        <f t="shared" si="117"/>
        <v>41878.014178240745</v>
      </c>
      <c r="U1053" s="14">
        <f t="shared" si="118"/>
        <v>2014</v>
      </c>
      <c r="V1053" s="15"/>
    </row>
    <row r="1054" spans="1:22" ht="6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8" t="e">
        <f t="shared" si="113"/>
        <v>#DIV/0!</v>
      </c>
      <c r="Q1054" s="9" t="str">
        <f t="shared" si="114"/>
        <v>journalism</v>
      </c>
      <c r="R1054" t="str">
        <f t="shared" si="115"/>
        <v>audio</v>
      </c>
      <c r="S1054" s="13">
        <f t="shared" si="116"/>
        <v>42483.589062499996</v>
      </c>
      <c r="T1054" s="13">
        <f t="shared" si="117"/>
        <v>42527.839583333334</v>
      </c>
      <c r="U1054" s="14">
        <f t="shared" si="118"/>
        <v>2016</v>
      </c>
      <c r="V1054" s="15"/>
    </row>
    <row r="1055" spans="1:22" ht="47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 s="8">
        <f t="shared" si="113"/>
        <v>15</v>
      </c>
      <c r="Q1055" s="9" t="str">
        <f t="shared" si="114"/>
        <v>journalism</v>
      </c>
      <c r="R1055" t="str">
        <f t="shared" si="115"/>
        <v>audio</v>
      </c>
      <c r="S1055" s="13">
        <f t="shared" si="116"/>
        <v>42774.964490740742</v>
      </c>
      <c r="T1055" s="13">
        <f t="shared" si="117"/>
        <v>42800.172824074078</v>
      </c>
      <c r="U1055" s="14">
        <f t="shared" si="118"/>
        <v>2017</v>
      </c>
      <c r="V1055" s="15"/>
    </row>
    <row r="1056" spans="1:22" ht="47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8" t="e">
        <f t="shared" si="113"/>
        <v>#DIV/0!</v>
      </c>
      <c r="Q1056" s="9" t="str">
        <f t="shared" si="114"/>
        <v>journalism</v>
      </c>
      <c r="R1056" t="str">
        <f t="shared" si="115"/>
        <v>audio</v>
      </c>
      <c r="S1056" s="13">
        <f t="shared" si="116"/>
        <v>41831.643506944441</v>
      </c>
      <c r="T1056" s="13">
        <f t="shared" si="117"/>
        <v>41861.916666666664</v>
      </c>
      <c r="U1056" s="14">
        <f t="shared" si="118"/>
        <v>2014</v>
      </c>
      <c r="V1056" s="15"/>
    </row>
    <row r="1057" spans="1:22" ht="47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8" t="e">
        <f t="shared" si="113"/>
        <v>#DIV/0!</v>
      </c>
      <c r="Q1057" s="9" t="str">
        <f t="shared" si="114"/>
        <v>journalism</v>
      </c>
      <c r="R1057" t="str">
        <f t="shared" si="115"/>
        <v>audio</v>
      </c>
      <c r="S1057" s="13">
        <f t="shared" si="116"/>
        <v>42406.784085648142</v>
      </c>
      <c r="T1057" s="13">
        <f t="shared" si="117"/>
        <v>42436.992418981477</v>
      </c>
      <c r="U1057" s="14">
        <f t="shared" si="118"/>
        <v>2016</v>
      </c>
      <c r="V1057" s="15"/>
    </row>
    <row r="1058" spans="1:22" ht="47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8" t="e">
        <f t="shared" si="113"/>
        <v>#DIV/0!</v>
      </c>
      <c r="Q1058" s="9" t="str">
        <f t="shared" si="114"/>
        <v>journalism</v>
      </c>
      <c r="R1058" t="str">
        <f t="shared" si="115"/>
        <v>audio</v>
      </c>
      <c r="S1058" s="13">
        <f t="shared" si="116"/>
        <v>42058.511307870365</v>
      </c>
      <c r="T1058" s="13">
        <f t="shared" si="117"/>
        <v>42118.677974537044</v>
      </c>
      <c r="U1058" s="14">
        <f t="shared" si="118"/>
        <v>2015</v>
      </c>
      <c r="V1058" s="15"/>
    </row>
    <row r="1059" spans="1:22" ht="3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8" t="e">
        <f t="shared" si="113"/>
        <v>#DIV/0!</v>
      </c>
      <c r="Q1059" s="9" t="str">
        <f t="shared" si="114"/>
        <v>journalism</v>
      </c>
      <c r="R1059" t="str">
        <f t="shared" si="115"/>
        <v>audio</v>
      </c>
      <c r="S1059" s="13">
        <f t="shared" si="116"/>
        <v>42678.662997685184</v>
      </c>
      <c r="T1059" s="13">
        <f t="shared" si="117"/>
        <v>42708.912997685184</v>
      </c>
      <c r="U1059" s="14">
        <f t="shared" si="118"/>
        <v>2016</v>
      </c>
      <c r="V1059" s="15"/>
    </row>
    <row r="1060" spans="1:22" ht="47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8" t="e">
        <f t="shared" si="113"/>
        <v>#DIV/0!</v>
      </c>
      <c r="Q1060" s="9" t="str">
        <f t="shared" si="114"/>
        <v>journalism</v>
      </c>
      <c r="R1060" t="str">
        <f t="shared" si="115"/>
        <v>audio</v>
      </c>
      <c r="S1060" s="13">
        <f t="shared" si="116"/>
        <v>42047.692627314813</v>
      </c>
      <c r="T1060" s="13">
        <f t="shared" si="117"/>
        <v>42089</v>
      </c>
      <c r="U1060" s="14">
        <f t="shared" si="118"/>
        <v>2015</v>
      </c>
      <c r="V1060" s="15"/>
    </row>
    <row r="1061" spans="1:22" ht="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8" t="e">
        <f t="shared" si="113"/>
        <v>#DIV/0!</v>
      </c>
      <c r="Q1061" s="9" t="str">
        <f t="shared" si="114"/>
        <v>journalism</v>
      </c>
      <c r="R1061" t="str">
        <f t="shared" si="115"/>
        <v>audio</v>
      </c>
      <c r="S1061" s="13">
        <f t="shared" si="116"/>
        <v>42046.581666666665</v>
      </c>
      <c r="T1061" s="13">
        <f t="shared" si="117"/>
        <v>42076.748333333337</v>
      </c>
      <c r="U1061" s="14">
        <f t="shared" si="118"/>
        <v>2015</v>
      </c>
      <c r="V1061" s="15"/>
    </row>
    <row r="1062" spans="1:22" ht="47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 s="8">
        <f t="shared" si="113"/>
        <v>50</v>
      </c>
      <c r="Q1062" s="9" t="str">
        <f t="shared" si="114"/>
        <v>journalism</v>
      </c>
      <c r="R1062" t="str">
        <f t="shared" si="115"/>
        <v>audio</v>
      </c>
      <c r="S1062" s="13">
        <f t="shared" si="116"/>
        <v>42079.704780092587</v>
      </c>
      <c r="T1062" s="13">
        <f t="shared" si="117"/>
        <v>42109.913113425922</v>
      </c>
      <c r="U1062" s="14">
        <f t="shared" si="118"/>
        <v>2015</v>
      </c>
      <c r="V1062" s="15"/>
    </row>
    <row r="1063" spans="1:22" ht="3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8" t="e">
        <f t="shared" si="113"/>
        <v>#DIV/0!</v>
      </c>
      <c r="Q1063" s="9" t="str">
        <f t="shared" si="114"/>
        <v>journalism</v>
      </c>
      <c r="R1063" t="str">
        <f t="shared" si="115"/>
        <v>audio</v>
      </c>
      <c r="S1063" s="13">
        <f t="shared" si="116"/>
        <v>42432.068379629629</v>
      </c>
      <c r="T1063" s="13">
        <f t="shared" si="117"/>
        <v>42492.041666666672</v>
      </c>
      <c r="U1063" s="14">
        <f t="shared" si="118"/>
        <v>2016</v>
      </c>
      <c r="V1063" s="15"/>
    </row>
    <row r="1064" spans="1:22" ht="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 s="8">
        <f t="shared" si="113"/>
        <v>47.5</v>
      </c>
      <c r="Q1064" s="9" t="str">
        <f t="shared" si="114"/>
        <v>journalism</v>
      </c>
      <c r="R1064" t="str">
        <f t="shared" si="115"/>
        <v>audio</v>
      </c>
      <c r="S1064" s="13">
        <f t="shared" si="116"/>
        <v>42556.598854166667</v>
      </c>
      <c r="T1064" s="13">
        <f t="shared" si="117"/>
        <v>42563.807187500002</v>
      </c>
      <c r="U1064" s="14">
        <f t="shared" si="118"/>
        <v>2016</v>
      </c>
      <c r="V1064" s="15"/>
    </row>
    <row r="1065" spans="1:22" ht="47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8" t="e">
        <f t="shared" si="113"/>
        <v>#DIV/0!</v>
      </c>
      <c r="Q1065" s="9" t="str">
        <f t="shared" si="114"/>
        <v>journalism</v>
      </c>
      <c r="R1065" t="str">
        <f t="shared" si="115"/>
        <v>audio</v>
      </c>
      <c r="S1065" s="13">
        <f t="shared" si="116"/>
        <v>42582.822476851848</v>
      </c>
      <c r="T1065" s="13">
        <f t="shared" si="117"/>
        <v>42613.030810185184</v>
      </c>
      <c r="U1065" s="14">
        <f t="shared" si="118"/>
        <v>2016</v>
      </c>
      <c r="V1065" s="15"/>
    </row>
    <row r="1066" spans="1:22" ht="47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 s="8">
        <f t="shared" si="113"/>
        <v>65.666666666666671</v>
      </c>
      <c r="Q1066" s="9" t="str">
        <f t="shared" si="114"/>
        <v>games</v>
      </c>
      <c r="R1066" t="str">
        <f t="shared" si="115"/>
        <v>video games</v>
      </c>
      <c r="S1066" s="13">
        <f t="shared" si="116"/>
        <v>41417.019710648143</v>
      </c>
      <c r="T1066" s="13">
        <f t="shared" si="117"/>
        <v>41462.228043981479</v>
      </c>
      <c r="U1066" s="14">
        <f t="shared" si="118"/>
        <v>2013</v>
      </c>
      <c r="V1066" s="15"/>
    </row>
    <row r="1067" spans="1:22" ht="47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 s="8">
        <f t="shared" si="113"/>
        <v>16.2</v>
      </c>
      <c r="Q1067" s="9" t="str">
        <f t="shared" si="114"/>
        <v>games</v>
      </c>
      <c r="R1067" t="str">
        <f t="shared" si="115"/>
        <v>video games</v>
      </c>
      <c r="S1067" s="13">
        <f t="shared" si="116"/>
        <v>41661.172708333332</v>
      </c>
      <c r="T1067" s="13">
        <f t="shared" si="117"/>
        <v>41689.381041666667</v>
      </c>
      <c r="U1067" s="14">
        <f t="shared" si="118"/>
        <v>2014</v>
      </c>
      <c r="V1067" s="15"/>
    </row>
    <row r="1068" spans="1:22" ht="47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 s="8">
        <f t="shared" si="113"/>
        <v>34.128378378378379</v>
      </c>
      <c r="Q1068" s="9" t="str">
        <f t="shared" si="114"/>
        <v>games</v>
      </c>
      <c r="R1068" t="str">
        <f t="shared" si="115"/>
        <v>video games</v>
      </c>
      <c r="S1068" s="13">
        <f t="shared" si="116"/>
        <v>41445.754421296289</v>
      </c>
      <c r="T1068" s="13">
        <f t="shared" si="117"/>
        <v>41490.962754629632</v>
      </c>
      <c r="U1068" s="14">
        <f t="shared" si="118"/>
        <v>2013</v>
      </c>
      <c r="V1068" s="15"/>
    </row>
    <row r="1069" spans="1:22" ht="47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 s="8">
        <f t="shared" si="113"/>
        <v>13</v>
      </c>
      <c r="Q1069" s="9" t="str">
        <f t="shared" si="114"/>
        <v>games</v>
      </c>
      <c r="R1069" t="str">
        <f t="shared" si="115"/>
        <v>video games</v>
      </c>
      <c r="S1069" s="13">
        <f t="shared" si="116"/>
        <v>41599.647349537037</v>
      </c>
      <c r="T1069" s="13">
        <f t="shared" si="117"/>
        <v>41629.855682870373</v>
      </c>
      <c r="U1069" s="14">
        <f t="shared" si="118"/>
        <v>2013</v>
      </c>
      <c r="V1069" s="15"/>
    </row>
    <row r="1070" spans="1:22" ht="47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 s="8">
        <f t="shared" si="113"/>
        <v>11.25</v>
      </c>
      <c r="Q1070" s="9" t="str">
        <f t="shared" si="114"/>
        <v>games</v>
      </c>
      <c r="R1070" t="str">
        <f t="shared" si="115"/>
        <v>video games</v>
      </c>
      <c r="S1070" s="13">
        <f t="shared" si="116"/>
        <v>42440.162777777776</v>
      </c>
      <c r="T1070" s="13">
        <f t="shared" si="117"/>
        <v>42470.329444444447</v>
      </c>
      <c r="U1070" s="14">
        <f t="shared" si="118"/>
        <v>2016</v>
      </c>
      <c r="V1070" s="15"/>
    </row>
    <row r="1071" spans="1:22" ht="47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 s="8">
        <f t="shared" si="113"/>
        <v>40.476190476190474</v>
      </c>
      <c r="Q1071" s="9" t="str">
        <f t="shared" si="114"/>
        <v>games</v>
      </c>
      <c r="R1071" t="str">
        <f t="shared" si="115"/>
        <v>video games</v>
      </c>
      <c r="S1071" s="13">
        <f t="shared" si="116"/>
        <v>41572.021516203698</v>
      </c>
      <c r="T1071" s="13">
        <f t="shared" si="117"/>
        <v>41604.271516203706</v>
      </c>
      <c r="U1071" s="14">
        <f t="shared" si="118"/>
        <v>2013</v>
      </c>
      <c r="V1071" s="15"/>
    </row>
    <row r="1072" spans="1:22" ht="47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 s="8">
        <f t="shared" si="113"/>
        <v>35</v>
      </c>
      <c r="Q1072" s="9" t="str">
        <f t="shared" si="114"/>
        <v>games</v>
      </c>
      <c r="R1072" t="str">
        <f t="shared" si="115"/>
        <v>video games</v>
      </c>
      <c r="S1072" s="13">
        <f t="shared" si="116"/>
        <v>41162.803495370368</v>
      </c>
      <c r="T1072" s="13">
        <f t="shared" si="117"/>
        <v>41183.011828703704</v>
      </c>
      <c r="U1072" s="14">
        <f t="shared" si="118"/>
        <v>2012</v>
      </c>
      <c r="V1072" s="15"/>
    </row>
    <row r="1073" spans="1:22" ht="47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8" t="e">
        <f t="shared" si="113"/>
        <v>#DIV/0!</v>
      </c>
      <c r="Q1073" s="9" t="str">
        <f t="shared" si="114"/>
        <v>games</v>
      </c>
      <c r="R1073" t="str">
        <f t="shared" si="115"/>
        <v>video games</v>
      </c>
      <c r="S1073" s="13">
        <f t="shared" si="116"/>
        <v>42295.545057870368</v>
      </c>
      <c r="T1073" s="13">
        <f t="shared" si="117"/>
        <v>42325.795057870375</v>
      </c>
      <c r="U1073" s="14">
        <f t="shared" si="118"/>
        <v>2015</v>
      </c>
      <c r="V1073" s="15"/>
    </row>
    <row r="1074" spans="1:22" ht="47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 s="8">
        <f t="shared" si="113"/>
        <v>12.75</v>
      </c>
      <c r="Q1074" s="9" t="str">
        <f t="shared" si="114"/>
        <v>games</v>
      </c>
      <c r="R1074" t="str">
        <f t="shared" si="115"/>
        <v>video games</v>
      </c>
      <c r="S1074" s="13">
        <f t="shared" si="116"/>
        <v>41645.623807870368</v>
      </c>
      <c r="T1074" s="13">
        <f t="shared" si="117"/>
        <v>41675.832141203704</v>
      </c>
      <c r="U1074" s="14">
        <f t="shared" si="118"/>
        <v>2014</v>
      </c>
      <c r="V1074" s="15"/>
    </row>
    <row r="1075" spans="1:22" ht="3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 s="8">
        <f t="shared" si="113"/>
        <v>10</v>
      </c>
      <c r="Q1075" s="9" t="str">
        <f t="shared" si="114"/>
        <v>games</v>
      </c>
      <c r="R1075" t="str">
        <f t="shared" si="115"/>
        <v>video games</v>
      </c>
      <c r="S1075" s="13">
        <f t="shared" si="116"/>
        <v>40802.756261574068</v>
      </c>
      <c r="T1075" s="13">
        <f t="shared" si="117"/>
        <v>40832.964594907404</v>
      </c>
      <c r="U1075" s="14">
        <f t="shared" si="118"/>
        <v>2011</v>
      </c>
      <c r="V1075" s="15"/>
    </row>
    <row r="1076" spans="1:22" ht="47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 s="8">
        <f t="shared" si="113"/>
        <v>113.56666666666666</v>
      </c>
      <c r="Q1076" s="9" t="str">
        <f t="shared" si="114"/>
        <v>games</v>
      </c>
      <c r="R1076" t="str">
        <f t="shared" si="115"/>
        <v>video games</v>
      </c>
      <c r="S1076" s="13">
        <f t="shared" si="116"/>
        <v>41612.964641203704</v>
      </c>
      <c r="T1076" s="13">
        <f t="shared" si="117"/>
        <v>41643.172974537039</v>
      </c>
      <c r="U1076" s="14">
        <f t="shared" si="118"/>
        <v>2013</v>
      </c>
      <c r="V1076" s="15"/>
    </row>
    <row r="1077" spans="1:22" ht="3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 s="8">
        <f t="shared" si="113"/>
        <v>15</v>
      </c>
      <c r="Q1077" s="9" t="str">
        <f t="shared" si="114"/>
        <v>games</v>
      </c>
      <c r="R1077" t="str">
        <f t="shared" si="115"/>
        <v>video games</v>
      </c>
      <c r="S1077" s="13">
        <f t="shared" si="116"/>
        <v>41005.695787037032</v>
      </c>
      <c r="T1077" s="13">
        <f t="shared" si="117"/>
        <v>41035.904120370367</v>
      </c>
      <c r="U1077" s="14">
        <f t="shared" si="118"/>
        <v>2012</v>
      </c>
      <c r="V1077" s="15"/>
    </row>
    <row r="1078" spans="1:22" ht="47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 s="8">
        <f t="shared" si="113"/>
        <v>48.281025641025643</v>
      </c>
      <c r="Q1078" s="9" t="str">
        <f t="shared" si="114"/>
        <v>games</v>
      </c>
      <c r="R1078" t="str">
        <f t="shared" si="115"/>
        <v>video games</v>
      </c>
      <c r="S1078" s="13">
        <f t="shared" si="116"/>
        <v>41838.169560185182</v>
      </c>
      <c r="T1078" s="13">
        <f t="shared" si="117"/>
        <v>41893.377893518518</v>
      </c>
      <c r="U1078" s="14">
        <f t="shared" si="118"/>
        <v>2014</v>
      </c>
      <c r="V1078" s="15"/>
    </row>
    <row r="1079" spans="1:22" ht="47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 s="8">
        <f t="shared" si="113"/>
        <v>43.976047904191617</v>
      </c>
      <c r="Q1079" s="9" t="str">
        <f t="shared" si="114"/>
        <v>games</v>
      </c>
      <c r="R1079" t="str">
        <f t="shared" si="115"/>
        <v>video games</v>
      </c>
      <c r="S1079" s="13">
        <f t="shared" si="116"/>
        <v>42352.958460648144</v>
      </c>
      <c r="T1079" s="13">
        <f t="shared" si="117"/>
        <v>42383.16679398148</v>
      </c>
      <c r="U1079" s="14">
        <f t="shared" si="118"/>
        <v>2015</v>
      </c>
      <c r="V1079" s="15"/>
    </row>
    <row r="1080" spans="1:22" ht="47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 s="8">
        <f t="shared" si="113"/>
        <v>9</v>
      </c>
      <c r="Q1080" s="9" t="str">
        <f t="shared" si="114"/>
        <v>games</v>
      </c>
      <c r="R1080" t="str">
        <f t="shared" si="115"/>
        <v>video games</v>
      </c>
      <c r="S1080" s="13">
        <f t="shared" si="116"/>
        <v>40700.987511574072</v>
      </c>
      <c r="T1080" s="13">
        <f t="shared" si="117"/>
        <v>40746.195844907408</v>
      </c>
      <c r="U1080" s="14">
        <f t="shared" si="118"/>
        <v>2011</v>
      </c>
      <c r="V1080" s="15"/>
    </row>
    <row r="1081" spans="1:22" ht="47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 s="8">
        <f t="shared" si="113"/>
        <v>37.666666666666664</v>
      </c>
      <c r="Q1081" s="9" t="str">
        <f t="shared" si="114"/>
        <v>games</v>
      </c>
      <c r="R1081" t="str">
        <f t="shared" si="115"/>
        <v>video games</v>
      </c>
      <c r="S1081" s="13">
        <f t="shared" si="116"/>
        <v>42479.358055555553</v>
      </c>
      <c r="T1081" s="13">
        <f t="shared" si="117"/>
        <v>42504.566388888896</v>
      </c>
      <c r="U1081" s="14">
        <f t="shared" si="118"/>
        <v>2016</v>
      </c>
      <c r="V1081" s="15"/>
    </row>
    <row r="1082" spans="1:22" ht="47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 s="8">
        <f t="shared" si="113"/>
        <v>18.581632653061224</v>
      </c>
      <c r="Q1082" s="9" t="str">
        <f t="shared" si="114"/>
        <v>games</v>
      </c>
      <c r="R1082" t="str">
        <f t="shared" si="115"/>
        <v>video games</v>
      </c>
      <c r="S1082" s="13">
        <f t="shared" si="116"/>
        <v>41739.929780092592</v>
      </c>
      <c r="T1082" s="13">
        <f t="shared" si="117"/>
        <v>41770.138113425928</v>
      </c>
      <c r="U1082" s="14">
        <f t="shared" si="118"/>
        <v>2014</v>
      </c>
      <c r="V1082" s="15"/>
    </row>
    <row r="1083" spans="1:22" ht="47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 s="8">
        <f t="shared" si="113"/>
        <v>3</v>
      </c>
      <c r="Q1083" s="9" t="str">
        <f t="shared" si="114"/>
        <v>games</v>
      </c>
      <c r="R1083" t="str">
        <f t="shared" si="115"/>
        <v>video games</v>
      </c>
      <c r="S1083" s="13">
        <f t="shared" si="116"/>
        <v>42002.718657407408</v>
      </c>
      <c r="T1083" s="13">
        <f t="shared" si="117"/>
        <v>42032.926990740743</v>
      </c>
      <c r="U1083" s="14">
        <f t="shared" si="118"/>
        <v>2014</v>
      </c>
      <c r="V1083" s="15"/>
    </row>
    <row r="1084" spans="1:22" ht="3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 s="8">
        <f t="shared" si="113"/>
        <v>18.666666666666668</v>
      </c>
      <c r="Q1084" s="9" t="str">
        <f t="shared" si="114"/>
        <v>games</v>
      </c>
      <c r="R1084" t="str">
        <f t="shared" si="115"/>
        <v>video games</v>
      </c>
      <c r="S1084" s="13">
        <f t="shared" si="116"/>
        <v>41101.697777777772</v>
      </c>
      <c r="T1084" s="13">
        <f t="shared" si="117"/>
        <v>41131.906111111115</v>
      </c>
      <c r="U1084" s="14">
        <f t="shared" si="118"/>
        <v>2012</v>
      </c>
      <c r="V1084" s="15"/>
    </row>
    <row r="1085" spans="1:22" ht="47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 s="8">
        <f t="shared" si="113"/>
        <v>410</v>
      </c>
      <c r="Q1085" s="9" t="str">
        <f t="shared" si="114"/>
        <v>games</v>
      </c>
      <c r="R1085" t="str">
        <f t="shared" si="115"/>
        <v>video games</v>
      </c>
      <c r="S1085" s="13">
        <f t="shared" si="116"/>
        <v>41793.451192129629</v>
      </c>
      <c r="T1085" s="13">
        <f t="shared" si="117"/>
        <v>41853.659525462965</v>
      </c>
      <c r="U1085" s="14">
        <f t="shared" si="118"/>
        <v>2014</v>
      </c>
      <c r="V1085" s="15"/>
    </row>
    <row r="1086" spans="1:22" ht="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8" t="e">
        <f t="shared" si="113"/>
        <v>#DIV/0!</v>
      </c>
      <c r="Q1086" s="9" t="str">
        <f t="shared" si="114"/>
        <v>games</v>
      </c>
      <c r="R1086" t="str">
        <f t="shared" si="115"/>
        <v>video games</v>
      </c>
      <c r="S1086" s="13">
        <f t="shared" si="116"/>
        <v>41829.703749999993</v>
      </c>
      <c r="T1086" s="13">
        <f t="shared" si="117"/>
        <v>41859.912083333329</v>
      </c>
      <c r="U1086" s="14">
        <f t="shared" si="118"/>
        <v>2014</v>
      </c>
      <c r="V1086" s="15"/>
    </row>
    <row r="1087" spans="1:22" ht="3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 s="8">
        <f t="shared" si="113"/>
        <v>114</v>
      </c>
      <c r="Q1087" s="9" t="str">
        <f t="shared" si="114"/>
        <v>games</v>
      </c>
      <c r="R1087" t="str">
        <f t="shared" si="115"/>
        <v>video games</v>
      </c>
      <c r="S1087" s="13">
        <f t="shared" si="116"/>
        <v>42413.462673611109</v>
      </c>
      <c r="T1087" s="13">
        <f t="shared" si="117"/>
        <v>42443.629340277781</v>
      </c>
      <c r="U1087" s="14">
        <f t="shared" si="118"/>
        <v>2016</v>
      </c>
      <c r="V1087" s="15"/>
    </row>
    <row r="1088" spans="1:22" ht="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 s="8">
        <f t="shared" si="113"/>
        <v>7.5</v>
      </c>
      <c r="Q1088" s="9" t="str">
        <f t="shared" si="114"/>
        <v>games</v>
      </c>
      <c r="R1088" t="str">
        <f t="shared" si="115"/>
        <v>video games</v>
      </c>
      <c r="S1088" s="13">
        <f t="shared" si="116"/>
        <v>41845.658460648148</v>
      </c>
      <c r="T1088" s="13">
        <f t="shared" si="117"/>
        <v>41875.866793981484</v>
      </c>
      <c r="U1088" s="14">
        <f t="shared" si="118"/>
        <v>2014</v>
      </c>
      <c r="V1088" s="15"/>
    </row>
    <row r="1089" spans="1:22" ht="47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8" t="e">
        <f t="shared" si="113"/>
        <v>#DIV/0!</v>
      </c>
      <c r="Q1089" s="9" t="str">
        <f t="shared" si="114"/>
        <v>games</v>
      </c>
      <c r="R1089" t="str">
        <f t="shared" si="115"/>
        <v>video games</v>
      </c>
      <c r="S1089" s="13">
        <f t="shared" si="116"/>
        <v>41775.505636574067</v>
      </c>
      <c r="T1089" s="13">
        <f t="shared" si="117"/>
        <v>41805.713969907411</v>
      </c>
      <c r="U1089" s="14">
        <f t="shared" si="118"/>
        <v>2014</v>
      </c>
      <c r="V1089" s="15"/>
    </row>
    <row r="1090" spans="1:22" ht="3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 s="8">
        <f t="shared" si="113"/>
        <v>43.41727891156463</v>
      </c>
      <c r="Q1090" s="9" t="str">
        <f t="shared" si="114"/>
        <v>games</v>
      </c>
      <c r="R1090" t="str">
        <f t="shared" si="115"/>
        <v>video games</v>
      </c>
      <c r="S1090" s="13">
        <f t="shared" si="116"/>
        <v>41723.591053240736</v>
      </c>
      <c r="T1090" s="13">
        <f t="shared" si="117"/>
        <v>41753.799386574072</v>
      </c>
      <c r="U1090" s="14">
        <f t="shared" si="118"/>
        <v>2014</v>
      </c>
      <c r="V1090" s="15"/>
    </row>
    <row r="1091" spans="1:22" ht="3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 s="8">
        <f t="shared" ref="P1091:P1154" si="120">E1091/L1091</f>
        <v>23.959183673469386</v>
      </c>
      <c r="Q1091" s="9" t="str">
        <f t="shared" ref="Q1091:Q1154" si="121">LEFT(N1091, SEARCH("/", N1091, 1)-1)</f>
        <v>games</v>
      </c>
      <c r="R1091" t="str">
        <f t="shared" ref="R1091:R1154" si="122">RIGHT(N1091,LEN(N1091) -SEARCH("/", N1091, 1))</f>
        <v>video games</v>
      </c>
      <c r="S1091" s="13">
        <f t="shared" ref="S1091:S1154" si="123">(J1091/86400)+25569+(-5/24)</f>
        <v>42150.981192129628</v>
      </c>
      <c r="T1091" s="13">
        <f t="shared" ref="T1091:T1154" si="124">(((I1091/60)/60)/24)+DATE(1970,1,1)</f>
        <v>42181.189525462964</v>
      </c>
      <c r="U1091" s="14">
        <f t="shared" ref="U1091:U1154" si="125">YEAR(S1091)</f>
        <v>2015</v>
      </c>
      <c r="V1091" s="15"/>
    </row>
    <row r="1092" spans="1:22" ht="47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 s="8">
        <f t="shared" si="120"/>
        <v>5</v>
      </c>
      <c r="Q1092" s="9" t="str">
        <f t="shared" si="121"/>
        <v>games</v>
      </c>
      <c r="R1092" t="str">
        <f t="shared" si="122"/>
        <v>video games</v>
      </c>
      <c r="S1092" s="13">
        <f t="shared" si="123"/>
        <v>42122.977465277778</v>
      </c>
      <c r="T1092" s="13">
        <f t="shared" si="124"/>
        <v>42153.185798611114</v>
      </c>
      <c r="U1092" s="14">
        <f t="shared" si="125"/>
        <v>2015</v>
      </c>
      <c r="V1092" s="15"/>
    </row>
    <row r="1093" spans="1:22" ht="47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 s="8">
        <f t="shared" si="120"/>
        <v>12.5</v>
      </c>
      <c r="Q1093" s="9" t="str">
        <f t="shared" si="121"/>
        <v>games</v>
      </c>
      <c r="R1093" t="str">
        <f t="shared" si="122"/>
        <v>video games</v>
      </c>
      <c r="S1093" s="13">
        <f t="shared" si="123"/>
        <v>42440.611944444441</v>
      </c>
      <c r="T1093" s="13">
        <f t="shared" si="124"/>
        <v>42470.778611111105</v>
      </c>
      <c r="U1093" s="14">
        <f t="shared" si="125"/>
        <v>2016</v>
      </c>
      <c r="V1093" s="15"/>
    </row>
    <row r="1094" spans="1:22" ht="47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 s="8">
        <f t="shared" si="120"/>
        <v>3</v>
      </c>
      <c r="Q1094" s="9" t="str">
        <f t="shared" si="121"/>
        <v>games</v>
      </c>
      <c r="R1094" t="str">
        <f t="shared" si="122"/>
        <v>video games</v>
      </c>
      <c r="S1094" s="13">
        <f t="shared" si="123"/>
        <v>41249.817569444444</v>
      </c>
      <c r="T1094" s="13">
        <f t="shared" si="124"/>
        <v>41280.025902777779</v>
      </c>
      <c r="U1094" s="14">
        <f t="shared" si="125"/>
        <v>2012</v>
      </c>
      <c r="V1094" s="15"/>
    </row>
    <row r="1095" spans="1:22" ht="47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 s="8">
        <f t="shared" si="120"/>
        <v>10.5625</v>
      </c>
      <c r="Q1095" s="9" t="str">
        <f t="shared" si="121"/>
        <v>games</v>
      </c>
      <c r="R1095" t="str">
        <f t="shared" si="122"/>
        <v>video games</v>
      </c>
      <c r="S1095" s="13">
        <f t="shared" si="123"/>
        <v>42396.765474537031</v>
      </c>
      <c r="T1095" s="13">
        <f t="shared" si="124"/>
        <v>42411.973807870367</v>
      </c>
      <c r="U1095" s="14">
        <f t="shared" si="125"/>
        <v>2016</v>
      </c>
      <c r="V1095" s="15"/>
    </row>
    <row r="1096" spans="1:22" ht="47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 s="8">
        <f t="shared" si="120"/>
        <v>122.00037037037038</v>
      </c>
      <c r="Q1096" s="9" t="str">
        <f t="shared" si="121"/>
        <v>games</v>
      </c>
      <c r="R1096" t="str">
        <f t="shared" si="122"/>
        <v>video games</v>
      </c>
      <c r="S1096" s="13">
        <f t="shared" si="123"/>
        <v>40795.505011574074</v>
      </c>
      <c r="T1096" s="13">
        <f t="shared" si="124"/>
        <v>40825.713344907403</v>
      </c>
      <c r="U1096" s="14">
        <f t="shared" si="125"/>
        <v>2011</v>
      </c>
      <c r="V1096" s="15"/>
    </row>
    <row r="1097" spans="1:22" ht="47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 s="8">
        <f t="shared" si="120"/>
        <v>267.80851063829789</v>
      </c>
      <c r="Q1097" s="9" t="str">
        <f t="shared" si="121"/>
        <v>games</v>
      </c>
      <c r="R1097" t="str">
        <f t="shared" si="122"/>
        <v>video games</v>
      </c>
      <c r="S1097" s="13">
        <f t="shared" si="123"/>
        <v>41486.328935185185</v>
      </c>
      <c r="T1097" s="13">
        <f t="shared" si="124"/>
        <v>41516.537268518521</v>
      </c>
      <c r="U1097" s="14">
        <f t="shared" si="125"/>
        <v>2013</v>
      </c>
      <c r="V1097" s="15"/>
    </row>
    <row r="1098" spans="1:22" ht="47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 s="8">
        <f t="shared" si="120"/>
        <v>74.206896551724142</v>
      </c>
      <c r="Q1098" s="9" t="str">
        <f t="shared" si="121"/>
        <v>games</v>
      </c>
      <c r="R1098" t="str">
        <f t="shared" si="122"/>
        <v>video games</v>
      </c>
      <c r="S1098" s="13">
        <f t="shared" si="123"/>
        <v>41885.309652777774</v>
      </c>
      <c r="T1098" s="13">
        <f t="shared" si="124"/>
        <v>41916.145833333336</v>
      </c>
      <c r="U1098" s="14">
        <f t="shared" si="125"/>
        <v>2014</v>
      </c>
      <c r="V1098" s="15"/>
    </row>
    <row r="1099" spans="1:22" ht="47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 s="8">
        <f t="shared" si="120"/>
        <v>6.7142857142857144</v>
      </c>
      <c r="Q1099" s="9" t="str">
        <f t="shared" si="121"/>
        <v>games</v>
      </c>
      <c r="R1099" t="str">
        <f t="shared" si="122"/>
        <v>video games</v>
      </c>
      <c r="S1099" s="13">
        <f t="shared" si="123"/>
        <v>41660.584224537037</v>
      </c>
      <c r="T1099" s="13">
        <f t="shared" si="124"/>
        <v>41700.792557870373</v>
      </c>
      <c r="U1099" s="14">
        <f t="shared" si="125"/>
        <v>2014</v>
      </c>
      <c r="V1099" s="15"/>
    </row>
    <row r="1100" spans="1:22" ht="3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 s="8">
        <f t="shared" si="120"/>
        <v>81.954545454545453</v>
      </c>
      <c r="Q1100" s="9" t="str">
        <f t="shared" si="121"/>
        <v>games</v>
      </c>
      <c r="R1100" t="str">
        <f t="shared" si="122"/>
        <v>video games</v>
      </c>
      <c r="S1100" s="13">
        <f t="shared" si="123"/>
        <v>41712.554340277777</v>
      </c>
      <c r="T1100" s="13">
        <f t="shared" si="124"/>
        <v>41742.762673611112</v>
      </c>
      <c r="U1100" s="14">
        <f t="shared" si="125"/>
        <v>2014</v>
      </c>
      <c r="V1100" s="15"/>
    </row>
    <row r="1101" spans="1:22" ht="47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 s="8">
        <f t="shared" si="120"/>
        <v>25</v>
      </c>
      <c r="Q1101" s="9" t="str">
        <f t="shared" si="121"/>
        <v>games</v>
      </c>
      <c r="R1101" t="str">
        <f t="shared" si="122"/>
        <v>video games</v>
      </c>
      <c r="S1101" s="13">
        <f t="shared" si="123"/>
        <v>42107.628101851849</v>
      </c>
      <c r="T1101" s="13">
        <f t="shared" si="124"/>
        <v>42137.836435185185</v>
      </c>
      <c r="U1101" s="14">
        <f t="shared" si="125"/>
        <v>2015</v>
      </c>
      <c r="V1101" s="15"/>
    </row>
    <row r="1102" spans="1:22" ht="47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 s="8">
        <f t="shared" si="120"/>
        <v>10</v>
      </c>
      <c r="Q1102" s="9" t="str">
        <f t="shared" si="121"/>
        <v>games</v>
      </c>
      <c r="R1102" t="str">
        <f t="shared" si="122"/>
        <v>video games</v>
      </c>
      <c r="S1102" s="13">
        <f t="shared" si="123"/>
        <v>42383.902442129627</v>
      </c>
      <c r="T1102" s="13">
        <f t="shared" si="124"/>
        <v>42414.110775462963</v>
      </c>
      <c r="U1102" s="14">
        <f t="shared" si="125"/>
        <v>2016</v>
      </c>
      <c r="V1102" s="15"/>
    </row>
    <row r="1103" spans="1:22" ht="3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 s="8">
        <f t="shared" si="120"/>
        <v>6.833333333333333</v>
      </c>
      <c r="Q1103" s="9" t="str">
        <f t="shared" si="121"/>
        <v>games</v>
      </c>
      <c r="R1103" t="str">
        <f t="shared" si="122"/>
        <v>video games</v>
      </c>
      <c r="S1103" s="13">
        <f t="shared" si="123"/>
        <v>42538.564097222225</v>
      </c>
      <c r="T1103" s="13">
        <f t="shared" si="124"/>
        <v>42565.758333333331</v>
      </c>
      <c r="U1103" s="14">
        <f t="shared" si="125"/>
        <v>2016</v>
      </c>
      <c r="V1103" s="15"/>
    </row>
    <row r="1104" spans="1:22" ht="47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 s="8">
        <f t="shared" si="120"/>
        <v>17.708333333333332</v>
      </c>
      <c r="Q1104" s="9" t="str">
        <f t="shared" si="121"/>
        <v>games</v>
      </c>
      <c r="R1104" t="str">
        <f t="shared" si="122"/>
        <v>video games</v>
      </c>
      <c r="S1104" s="13">
        <f t="shared" si="123"/>
        <v>41576.837094907409</v>
      </c>
      <c r="T1104" s="13">
        <f t="shared" si="124"/>
        <v>41617.249305555553</v>
      </c>
      <c r="U1104" s="14">
        <f t="shared" si="125"/>
        <v>2013</v>
      </c>
      <c r="V1104" s="15"/>
    </row>
    <row r="1105" spans="1:22" ht="47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 s="8">
        <f t="shared" si="120"/>
        <v>16.2</v>
      </c>
      <c r="Q1105" s="9" t="str">
        <f t="shared" si="121"/>
        <v>games</v>
      </c>
      <c r="R1105" t="str">
        <f t="shared" si="122"/>
        <v>video games</v>
      </c>
      <c r="S1105" s="13">
        <f t="shared" si="123"/>
        <v>42479.013773148145</v>
      </c>
      <c r="T1105" s="13">
        <f t="shared" si="124"/>
        <v>42539.22210648148</v>
      </c>
      <c r="U1105" s="14">
        <f t="shared" si="125"/>
        <v>2016</v>
      </c>
      <c r="V1105" s="15"/>
    </row>
    <row r="1106" spans="1:22" ht="47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 s="8">
        <f t="shared" si="120"/>
        <v>80.297297297297291</v>
      </c>
      <c r="Q1106" s="9" t="str">
        <f t="shared" si="121"/>
        <v>games</v>
      </c>
      <c r="R1106" t="str">
        <f t="shared" si="122"/>
        <v>video games</v>
      </c>
      <c r="S1106" s="13">
        <f t="shared" si="123"/>
        <v>41771.201631944445</v>
      </c>
      <c r="T1106" s="13">
        <f t="shared" si="124"/>
        <v>41801.40996527778</v>
      </c>
      <c r="U1106" s="14">
        <f t="shared" si="125"/>
        <v>2014</v>
      </c>
      <c r="V1106" s="15"/>
    </row>
    <row r="1107" spans="1:22" ht="47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 s="8">
        <f t="shared" si="120"/>
        <v>71.55</v>
      </c>
      <c r="Q1107" s="9" t="str">
        <f t="shared" si="121"/>
        <v>games</v>
      </c>
      <c r="R1107" t="str">
        <f t="shared" si="122"/>
        <v>video games</v>
      </c>
      <c r="S1107" s="13">
        <f t="shared" si="123"/>
        <v>41691.927395833329</v>
      </c>
      <c r="T1107" s="13">
        <f t="shared" si="124"/>
        <v>41722.0940625</v>
      </c>
      <c r="U1107" s="14">
        <f t="shared" si="125"/>
        <v>2014</v>
      </c>
      <c r="V1107" s="15"/>
    </row>
    <row r="1108" spans="1:22" ht="47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 s="8">
        <f t="shared" si="120"/>
        <v>23.571428571428573</v>
      </c>
      <c r="Q1108" s="9" t="str">
        <f t="shared" si="121"/>
        <v>games</v>
      </c>
      <c r="R1108" t="str">
        <f t="shared" si="122"/>
        <v>video games</v>
      </c>
      <c r="S1108" s="13">
        <f t="shared" si="123"/>
        <v>40973.532118055555</v>
      </c>
      <c r="T1108" s="13">
        <f t="shared" si="124"/>
        <v>41003.698784722219</v>
      </c>
      <c r="U1108" s="14">
        <f t="shared" si="125"/>
        <v>2012</v>
      </c>
      <c r="V1108" s="15"/>
    </row>
    <row r="1109" spans="1:22" ht="6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8" t="e">
        <f t="shared" si="120"/>
        <v>#DIV/0!</v>
      </c>
      <c r="Q1109" s="9" t="str">
        <f t="shared" si="121"/>
        <v>games</v>
      </c>
      <c r="R1109" t="str">
        <f t="shared" si="122"/>
        <v>video games</v>
      </c>
      <c r="S1109" s="13">
        <f t="shared" si="123"/>
        <v>41813.653055555551</v>
      </c>
      <c r="T1109" s="13">
        <f t="shared" si="124"/>
        <v>41843.861388888887</v>
      </c>
      <c r="U1109" s="14">
        <f t="shared" si="125"/>
        <v>2014</v>
      </c>
      <c r="V1109" s="15"/>
    </row>
    <row r="1110" spans="1:22" ht="47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 s="8">
        <f t="shared" si="120"/>
        <v>34.88095238095238</v>
      </c>
      <c r="Q1110" s="9" t="str">
        <f t="shared" si="121"/>
        <v>games</v>
      </c>
      <c r="R1110" t="str">
        <f t="shared" si="122"/>
        <v>video games</v>
      </c>
      <c r="S1110" s="13">
        <f t="shared" si="123"/>
        <v>40952.42864583333</v>
      </c>
      <c r="T1110" s="13">
        <f t="shared" si="124"/>
        <v>41012.595312500001</v>
      </c>
      <c r="U1110" s="14">
        <f t="shared" si="125"/>
        <v>2012</v>
      </c>
      <c r="V1110" s="15"/>
    </row>
    <row r="1111" spans="1:22" ht="47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 s="8">
        <f t="shared" si="120"/>
        <v>15</v>
      </c>
      <c r="Q1111" s="9" t="str">
        <f t="shared" si="121"/>
        <v>games</v>
      </c>
      <c r="R1111" t="str">
        <f t="shared" si="122"/>
        <v>video games</v>
      </c>
      <c r="S1111" s="13">
        <f t="shared" si="123"/>
        <v>42662.543865740743</v>
      </c>
      <c r="T1111" s="13">
        <f t="shared" si="124"/>
        <v>42692.793865740736</v>
      </c>
      <c r="U1111" s="14">
        <f t="shared" si="125"/>
        <v>2016</v>
      </c>
      <c r="V1111" s="15"/>
    </row>
    <row r="1112" spans="1:22" ht="47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 s="8">
        <f t="shared" si="120"/>
        <v>23.181818181818183</v>
      </c>
      <c r="Q1112" s="9" t="str">
        <f t="shared" si="121"/>
        <v>games</v>
      </c>
      <c r="R1112" t="str">
        <f t="shared" si="122"/>
        <v>video games</v>
      </c>
      <c r="S1112" s="13">
        <f t="shared" si="123"/>
        <v>41220.72479166666</v>
      </c>
      <c r="T1112" s="13">
        <f t="shared" si="124"/>
        <v>41250.933124999996</v>
      </c>
      <c r="U1112" s="14">
        <f t="shared" si="125"/>
        <v>2012</v>
      </c>
      <c r="V1112" s="15"/>
    </row>
    <row r="1113" spans="1:22" ht="47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 s="8">
        <f t="shared" si="120"/>
        <v>1</v>
      </c>
      <c r="Q1113" s="9" t="str">
        <f t="shared" si="121"/>
        <v>games</v>
      </c>
      <c r="R1113" t="str">
        <f t="shared" si="122"/>
        <v>video games</v>
      </c>
      <c r="S1113" s="13">
        <f t="shared" si="123"/>
        <v>42346.995254629626</v>
      </c>
      <c r="T1113" s="13">
        <f t="shared" si="124"/>
        <v>42377.203587962969</v>
      </c>
      <c r="U1113" s="14">
        <f t="shared" si="125"/>
        <v>2015</v>
      </c>
      <c r="V1113" s="15"/>
    </row>
    <row r="1114" spans="1:22" ht="47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 s="8">
        <f t="shared" si="120"/>
        <v>100.23371794871794</v>
      </c>
      <c r="Q1114" s="9" t="str">
        <f t="shared" si="121"/>
        <v>games</v>
      </c>
      <c r="R1114" t="str">
        <f t="shared" si="122"/>
        <v>video games</v>
      </c>
      <c r="S1114" s="13">
        <f t="shared" si="123"/>
        <v>41963.551053240742</v>
      </c>
      <c r="T1114" s="13">
        <f t="shared" si="124"/>
        <v>42023.354166666672</v>
      </c>
      <c r="U1114" s="14">
        <f t="shared" si="125"/>
        <v>2014</v>
      </c>
      <c r="V1114" s="15"/>
    </row>
    <row r="1115" spans="1:22" ht="47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 s="8">
        <f t="shared" si="120"/>
        <v>5</v>
      </c>
      <c r="Q1115" s="9" t="str">
        <f t="shared" si="121"/>
        <v>games</v>
      </c>
      <c r="R1115" t="str">
        <f t="shared" si="122"/>
        <v>video games</v>
      </c>
      <c r="S1115" s="13">
        <f t="shared" si="123"/>
        <v>41835.768749999996</v>
      </c>
      <c r="T1115" s="13">
        <f t="shared" si="124"/>
        <v>41865.977083333331</v>
      </c>
      <c r="U1115" s="14">
        <f t="shared" si="125"/>
        <v>2014</v>
      </c>
      <c r="V1115" s="15"/>
    </row>
    <row r="1116" spans="1:22" ht="47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 s="8">
        <f t="shared" si="120"/>
        <v>3.3333333333333335</v>
      </c>
      <c r="Q1116" s="9" t="str">
        <f t="shared" si="121"/>
        <v>games</v>
      </c>
      <c r="R1116" t="str">
        <f t="shared" si="122"/>
        <v>video games</v>
      </c>
      <c r="S1116" s="13">
        <f t="shared" si="123"/>
        <v>41526.13758101852</v>
      </c>
      <c r="T1116" s="13">
        <f t="shared" si="124"/>
        <v>41556.345914351856</v>
      </c>
      <c r="U1116" s="14">
        <f t="shared" si="125"/>
        <v>2013</v>
      </c>
      <c r="V1116" s="15"/>
    </row>
    <row r="1117" spans="1:22" ht="47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 s="8">
        <f t="shared" si="120"/>
        <v>13.25</v>
      </c>
      <c r="Q1117" s="9" t="str">
        <f t="shared" si="121"/>
        <v>games</v>
      </c>
      <c r="R1117" t="str">
        <f t="shared" si="122"/>
        <v>video games</v>
      </c>
      <c r="S1117" s="13">
        <f t="shared" si="123"/>
        <v>42429.487210648142</v>
      </c>
      <c r="T1117" s="13">
        <f t="shared" si="124"/>
        <v>42459.653877314813</v>
      </c>
      <c r="U1117" s="14">
        <f t="shared" si="125"/>
        <v>2016</v>
      </c>
      <c r="V1117" s="15"/>
    </row>
    <row r="1118" spans="1:22" ht="3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 s="8">
        <f t="shared" si="120"/>
        <v>17.852</v>
      </c>
      <c r="Q1118" s="9" t="str">
        <f t="shared" si="121"/>
        <v>games</v>
      </c>
      <c r="R1118" t="str">
        <f t="shared" si="122"/>
        <v>video games</v>
      </c>
      <c r="S1118" s="13">
        <f t="shared" si="123"/>
        <v>41009.638981481483</v>
      </c>
      <c r="T1118" s="13">
        <f t="shared" si="124"/>
        <v>41069.847314814811</v>
      </c>
      <c r="U1118" s="14">
        <f t="shared" si="125"/>
        <v>2012</v>
      </c>
      <c r="V1118" s="15"/>
    </row>
    <row r="1119" spans="1:22" ht="47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 s="8">
        <f t="shared" si="120"/>
        <v>10.375</v>
      </c>
      <c r="Q1119" s="9" t="str">
        <f t="shared" si="121"/>
        <v>games</v>
      </c>
      <c r="R1119" t="str">
        <f t="shared" si="122"/>
        <v>video games</v>
      </c>
      <c r="S1119" s="13">
        <f t="shared" si="123"/>
        <v>42333.390196759261</v>
      </c>
      <c r="T1119" s="13">
        <f t="shared" si="124"/>
        <v>42363.598530092597</v>
      </c>
      <c r="U1119" s="14">
        <f t="shared" si="125"/>
        <v>2015</v>
      </c>
      <c r="V1119" s="15"/>
    </row>
    <row r="1120" spans="1:22" ht="47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 s="8">
        <f t="shared" si="120"/>
        <v>36.333333333333336</v>
      </c>
      <c r="Q1120" s="9" t="str">
        <f t="shared" si="121"/>
        <v>games</v>
      </c>
      <c r="R1120" t="str">
        <f t="shared" si="122"/>
        <v>video games</v>
      </c>
      <c r="S1120" s="13">
        <f t="shared" si="123"/>
        <v>41703.958090277774</v>
      </c>
      <c r="T1120" s="13">
        <f t="shared" si="124"/>
        <v>41734.124756944446</v>
      </c>
      <c r="U1120" s="14">
        <f t="shared" si="125"/>
        <v>2014</v>
      </c>
      <c r="V1120" s="15"/>
    </row>
    <row r="1121" spans="1:22" ht="47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 s="8">
        <f t="shared" si="120"/>
        <v>5</v>
      </c>
      <c r="Q1121" s="9" t="str">
        <f t="shared" si="121"/>
        <v>games</v>
      </c>
      <c r="R1121" t="str">
        <f t="shared" si="122"/>
        <v>video games</v>
      </c>
      <c r="S1121" s="13">
        <f t="shared" si="123"/>
        <v>41722.584074074075</v>
      </c>
      <c r="T1121" s="13">
        <f t="shared" si="124"/>
        <v>41735.792407407411</v>
      </c>
      <c r="U1121" s="14">
        <f t="shared" si="125"/>
        <v>2014</v>
      </c>
      <c r="V1121" s="15"/>
    </row>
    <row r="1122" spans="1:22" ht="3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8" t="e">
        <f t="shared" si="120"/>
        <v>#DIV/0!</v>
      </c>
      <c r="Q1122" s="9" t="str">
        <f t="shared" si="121"/>
        <v>games</v>
      </c>
      <c r="R1122" t="str">
        <f t="shared" si="122"/>
        <v>video games</v>
      </c>
      <c r="S1122" s="13">
        <f t="shared" si="123"/>
        <v>40799.664351851847</v>
      </c>
      <c r="T1122" s="13">
        <f t="shared" si="124"/>
        <v>40844.872685185182</v>
      </c>
      <c r="U1122" s="14">
        <f t="shared" si="125"/>
        <v>2011</v>
      </c>
      <c r="V1122" s="15"/>
    </row>
    <row r="1123" spans="1:22" ht="47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 s="8">
        <f t="shared" si="120"/>
        <v>5.8</v>
      </c>
      <c r="Q1123" s="9" t="str">
        <f t="shared" si="121"/>
        <v>games</v>
      </c>
      <c r="R1123" t="str">
        <f t="shared" si="122"/>
        <v>video games</v>
      </c>
      <c r="S1123" s="13">
        <f t="shared" si="123"/>
        <v>42412.72587962963</v>
      </c>
      <c r="T1123" s="13">
        <f t="shared" si="124"/>
        <v>42442.892546296294</v>
      </c>
      <c r="U1123" s="14">
        <f t="shared" si="125"/>
        <v>2016</v>
      </c>
      <c r="V1123" s="15"/>
    </row>
    <row r="1124" spans="1:22" ht="47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8" t="e">
        <f t="shared" si="120"/>
        <v>#DIV/0!</v>
      </c>
      <c r="Q1124" s="9" t="str">
        <f t="shared" si="121"/>
        <v>games</v>
      </c>
      <c r="R1124" t="str">
        <f t="shared" si="122"/>
        <v>video games</v>
      </c>
      <c r="S1124" s="13">
        <f t="shared" si="123"/>
        <v>41410.495659722219</v>
      </c>
      <c r="T1124" s="13">
        <f t="shared" si="124"/>
        <v>41424.703993055555</v>
      </c>
      <c r="U1124" s="14">
        <f t="shared" si="125"/>
        <v>2013</v>
      </c>
      <c r="V1124" s="15"/>
    </row>
    <row r="1125" spans="1:22" ht="47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 s="8">
        <f t="shared" si="120"/>
        <v>3.6666666666666665</v>
      </c>
      <c r="Q1125" s="9" t="str">
        <f t="shared" si="121"/>
        <v>games</v>
      </c>
      <c r="R1125" t="str">
        <f t="shared" si="122"/>
        <v>video games</v>
      </c>
      <c r="S1125" s="13">
        <f t="shared" si="123"/>
        <v>41718.315370370365</v>
      </c>
      <c r="T1125" s="13">
        <f t="shared" si="124"/>
        <v>41748.5237037037</v>
      </c>
      <c r="U1125" s="14">
        <f t="shared" si="125"/>
        <v>2014</v>
      </c>
      <c r="V1125" s="15"/>
    </row>
    <row r="1126" spans="1:22" ht="47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 s="8">
        <f t="shared" si="120"/>
        <v>60.714285714285715</v>
      </c>
      <c r="Q1126" s="9" t="str">
        <f t="shared" si="121"/>
        <v>games</v>
      </c>
      <c r="R1126" t="str">
        <f t="shared" si="122"/>
        <v>mobile games</v>
      </c>
      <c r="S1126" s="13">
        <f t="shared" si="123"/>
        <v>42094.458923611113</v>
      </c>
      <c r="T1126" s="13">
        <f t="shared" si="124"/>
        <v>42124.667256944449</v>
      </c>
      <c r="U1126" s="14">
        <f t="shared" si="125"/>
        <v>2015</v>
      </c>
      <c r="V1126" s="15"/>
    </row>
    <row r="1127" spans="1:22" ht="47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8" t="e">
        <f t="shared" si="120"/>
        <v>#DIV/0!</v>
      </c>
      <c r="Q1127" s="9" t="str">
        <f t="shared" si="121"/>
        <v>games</v>
      </c>
      <c r="R1127" t="str">
        <f t="shared" si="122"/>
        <v>mobile games</v>
      </c>
      <c r="S1127" s="13">
        <f t="shared" si="123"/>
        <v>42212.415856481479</v>
      </c>
      <c r="T1127" s="13">
        <f t="shared" si="124"/>
        <v>42272.624189814815</v>
      </c>
      <c r="U1127" s="14">
        <f t="shared" si="125"/>
        <v>2015</v>
      </c>
      <c r="V1127" s="15"/>
    </row>
    <row r="1128" spans="1:22" ht="3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 s="8">
        <f t="shared" si="120"/>
        <v>5</v>
      </c>
      <c r="Q1128" s="9" t="str">
        <f t="shared" si="121"/>
        <v>games</v>
      </c>
      <c r="R1128" t="str">
        <f t="shared" si="122"/>
        <v>mobile games</v>
      </c>
      <c r="S1128" s="13">
        <f t="shared" si="123"/>
        <v>42535.119143518517</v>
      </c>
      <c r="T1128" s="13">
        <f t="shared" si="124"/>
        <v>42565.327476851846</v>
      </c>
      <c r="U1128" s="14">
        <f t="shared" si="125"/>
        <v>2016</v>
      </c>
      <c r="V1128" s="15"/>
    </row>
    <row r="1129" spans="1:22" ht="6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 s="8">
        <f t="shared" si="120"/>
        <v>25.434782608695652</v>
      </c>
      <c r="Q1129" s="9" t="str">
        <f t="shared" si="121"/>
        <v>games</v>
      </c>
      <c r="R1129" t="str">
        <f t="shared" si="122"/>
        <v>mobile games</v>
      </c>
      <c r="S1129" s="13">
        <f t="shared" si="123"/>
        <v>41926.645833333328</v>
      </c>
      <c r="T1129" s="13">
        <f t="shared" si="124"/>
        <v>41957.895833333328</v>
      </c>
      <c r="U1129" s="14">
        <f t="shared" si="125"/>
        <v>2014</v>
      </c>
      <c r="V1129" s="15"/>
    </row>
    <row r="1130" spans="1:22" ht="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 s="8">
        <f t="shared" si="120"/>
        <v>1</v>
      </c>
      <c r="Q1130" s="9" t="str">
        <f t="shared" si="121"/>
        <v>games</v>
      </c>
      <c r="R1130" t="str">
        <f t="shared" si="122"/>
        <v>mobile games</v>
      </c>
      <c r="S1130" s="13">
        <f t="shared" si="123"/>
        <v>41828.441168981481</v>
      </c>
      <c r="T1130" s="13">
        <f t="shared" si="124"/>
        <v>41858.649502314816</v>
      </c>
      <c r="U1130" s="14">
        <f t="shared" si="125"/>
        <v>2014</v>
      </c>
      <c r="V1130" s="15"/>
    </row>
    <row r="1131" spans="1:22" ht="47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 s="8">
        <f t="shared" si="120"/>
        <v>10.5</v>
      </c>
      <c r="Q1131" s="9" t="str">
        <f t="shared" si="121"/>
        <v>games</v>
      </c>
      <c r="R1131" t="str">
        <f t="shared" si="122"/>
        <v>mobile games</v>
      </c>
      <c r="S1131" s="13">
        <f t="shared" si="123"/>
        <v>42496.056631944441</v>
      </c>
      <c r="T1131" s="13">
        <f t="shared" si="124"/>
        <v>42526.264965277776</v>
      </c>
      <c r="U1131" s="14">
        <f t="shared" si="125"/>
        <v>2016</v>
      </c>
      <c r="V1131" s="15"/>
    </row>
    <row r="1132" spans="1:22" ht="47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 s="8">
        <f t="shared" si="120"/>
        <v>3.6666666666666665</v>
      </c>
      <c r="Q1132" s="9" t="str">
        <f t="shared" si="121"/>
        <v>games</v>
      </c>
      <c r="R1132" t="str">
        <f t="shared" si="122"/>
        <v>mobile games</v>
      </c>
      <c r="S1132" s="13">
        <f t="shared" si="123"/>
        <v>41908.788194444445</v>
      </c>
      <c r="T1132" s="13">
        <f t="shared" si="124"/>
        <v>41969.038194444445</v>
      </c>
      <c r="U1132" s="14">
        <f t="shared" si="125"/>
        <v>2014</v>
      </c>
      <c r="V1132" s="15"/>
    </row>
    <row r="1133" spans="1:22" ht="47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8" t="e">
        <f t="shared" si="120"/>
        <v>#DIV/0!</v>
      </c>
      <c r="Q1133" s="9" t="str">
        <f t="shared" si="121"/>
        <v>games</v>
      </c>
      <c r="R1133" t="str">
        <f t="shared" si="122"/>
        <v>mobile games</v>
      </c>
      <c r="S1133" s="13">
        <f t="shared" si="123"/>
        <v>42332.699861111112</v>
      </c>
      <c r="T1133" s="13">
        <f t="shared" si="124"/>
        <v>42362.908194444448</v>
      </c>
      <c r="U1133" s="14">
        <f t="shared" si="125"/>
        <v>2015</v>
      </c>
      <c r="V1133" s="15"/>
    </row>
    <row r="1134" spans="1:22" ht="47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 s="8">
        <f t="shared" si="120"/>
        <v>110.61538461538461</v>
      </c>
      <c r="Q1134" s="9" t="str">
        <f t="shared" si="121"/>
        <v>games</v>
      </c>
      <c r="R1134" t="str">
        <f t="shared" si="122"/>
        <v>mobile games</v>
      </c>
      <c r="S1134" s="13">
        <f t="shared" si="123"/>
        <v>42705.907071759262</v>
      </c>
      <c r="T1134" s="13">
        <f t="shared" si="124"/>
        <v>42736.115405092598</v>
      </c>
      <c r="U1134" s="14">
        <f t="shared" si="125"/>
        <v>2016</v>
      </c>
      <c r="V1134" s="15"/>
    </row>
    <row r="1135" spans="1:22" ht="47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 s="8">
        <f t="shared" si="120"/>
        <v>20</v>
      </c>
      <c r="Q1135" s="9" t="str">
        <f t="shared" si="121"/>
        <v>games</v>
      </c>
      <c r="R1135" t="str">
        <f t="shared" si="122"/>
        <v>mobile games</v>
      </c>
      <c r="S1135" s="13">
        <f t="shared" si="123"/>
        <v>41821.198854166665</v>
      </c>
      <c r="T1135" s="13">
        <f t="shared" si="124"/>
        <v>41851.407187500001</v>
      </c>
      <c r="U1135" s="14">
        <f t="shared" si="125"/>
        <v>2014</v>
      </c>
      <c r="V1135" s="15"/>
    </row>
    <row r="1136" spans="1:22" ht="47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 s="8">
        <f t="shared" si="120"/>
        <v>1</v>
      </c>
      <c r="Q1136" s="9" t="str">
        <f t="shared" si="121"/>
        <v>games</v>
      </c>
      <c r="R1136" t="str">
        <f t="shared" si="122"/>
        <v>mobile games</v>
      </c>
      <c r="S1136" s="13">
        <f t="shared" si="123"/>
        <v>41958.07671296296</v>
      </c>
      <c r="T1136" s="13">
        <f t="shared" si="124"/>
        <v>41972.189583333333</v>
      </c>
      <c r="U1136" s="14">
        <f t="shared" si="125"/>
        <v>2014</v>
      </c>
      <c r="V1136" s="15"/>
    </row>
    <row r="1137" spans="1:22" ht="6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 s="8">
        <f t="shared" si="120"/>
        <v>50</v>
      </c>
      <c r="Q1137" s="9" t="str">
        <f t="shared" si="121"/>
        <v>games</v>
      </c>
      <c r="R1137" t="str">
        <f t="shared" si="122"/>
        <v>mobile games</v>
      </c>
      <c r="S1137" s="13">
        <f t="shared" si="123"/>
        <v>42558.781180555554</v>
      </c>
      <c r="T1137" s="13">
        <f t="shared" si="124"/>
        <v>42588.989513888882</v>
      </c>
      <c r="U1137" s="14">
        <f t="shared" si="125"/>
        <v>2016</v>
      </c>
      <c r="V1137" s="15"/>
    </row>
    <row r="1138" spans="1:22" ht="47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 s="8">
        <f t="shared" si="120"/>
        <v>45</v>
      </c>
      <c r="Q1138" s="9" t="str">
        <f t="shared" si="121"/>
        <v>games</v>
      </c>
      <c r="R1138" t="str">
        <f t="shared" si="122"/>
        <v>mobile games</v>
      </c>
      <c r="S1138" s="13">
        <f t="shared" si="123"/>
        <v>42327.46329861111</v>
      </c>
      <c r="T1138" s="13">
        <f t="shared" si="124"/>
        <v>42357.671631944439</v>
      </c>
      <c r="U1138" s="14">
        <f t="shared" si="125"/>
        <v>2015</v>
      </c>
      <c r="V1138" s="15"/>
    </row>
    <row r="1139" spans="1:22" ht="47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 s="8">
        <f t="shared" si="120"/>
        <v>253.2051282051282</v>
      </c>
      <c r="Q1139" s="9" t="str">
        <f t="shared" si="121"/>
        <v>games</v>
      </c>
      <c r="R1139" t="str">
        <f t="shared" si="122"/>
        <v>mobile games</v>
      </c>
      <c r="S1139" s="13">
        <f t="shared" si="123"/>
        <v>42453.611354166664</v>
      </c>
      <c r="T1139" s="13">
        <f t="shared" si="124"/>
        <v>42483.819687499999</v>
      </c>
      <c r="U1139" s="14">
        <f t="shared" si="125"/>
        <v>2016</v>
      </c>
      <c r="V1139" s="15"/>
    </row>
    <row r="1140" spans="1:22" ht="47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 s="8">
        <f t="shared" si="120"/>
        <v>31.25</v>
      </c>
      <c r="Q1140" s="9" t="str">
        <f t="shared" si="121"/>
        <v>games</v>
      </c>
      <c r="R1140" t="str">
        <f t="shared" si="122"/>
        <v>mobile games</v>
      </c>
      <c r="S1140" s="13">
        <f t="shared" si="123"/>
        <v>42736.698275462964</v>
      </c>
      <c r="T1140" s="13">
        <f t="shared" si="124"/>
        <v>42756.9066087963</v>
      </c>
      <c r="U1140" s="14">
        <f t="shared" si="125"/>
        <v>2017</v>
      </c>
      <c r="V1140" s="15"/>
    </row>
    <row r="1141" spans="1:22" ht="47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 s="8">
        <f t="shared" si="120"/>
        <v>5</v>
      </c>
      <c r="Q1141" s="9" t="str">
        <f t="shared" si="121"/>
        <v>games</v>
      </c>
      <c r="R1141" t="str">
        <f t="shared" si="122"/>
        <v>mobile games</v>
      </c>
      <c r="S1141" s="13">
        <f t="shared" si="123"/>
        <v>41975.139189814814</v>
      </c>
      <c r="T1141" s="13">
        <f t="shared" si="124"/>
        <v>42005.347523148142</v>
      </c>
      <c r="U1141" s="14">
        <f t="shared" si="125"/>
        <v>2014</v>
      </c>
      <c r="V1141" s="15"/>
    </row>
    <row r="1142" spans="1:22" ht="47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8" t="e">
        <f t="shared" si="120"/>
        <v>#DIV/0!</v>
      </c>
      <c r="Q1142" s="9" t="str">
        <f t="shared" si="121"/>
        <v>games</v>
      </c>
      <c r="R1142" t="str">
        <f t="shared" si="122"/>
        <v>mobile games</v>
      </c>
      <c r="S1142" s="13">
        <f t="shared" si="123"/>
        <v>42192.253715277773</v>
      </c>
      <c r="T1142" s="13">
        <f t="shared" si="124"/>
        <v>42222.462048611109</v>
      </c>
      <c r="U1142" s="14">
        <f t="shared" si="125"/>
        <v>2015</v>
      </c>
      <c r="V1142" s="15"/>
    </row>
    <row r="1143" spans="1:22" ht="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8" t="e">
        <f t="shared" si="120"/>
        <v>#DIV/0!</v>
      </c>
      <c r="Q1143" s="9" t="str">
        <f t="shared" si="121"/>
        <v>games</v>
      </c>
      <c r="R1143" t="str">
        <f t="shared" si="122"/>
        <v>mobile games</v>
      </c>
      <c r="S1143" s="13">
        <f t="shared" si="123"/>
        <v>42164.491319444445</v>
      </c>
      <c r="T1143" s="13">
        <f t="shared" si="124"/>
        <v>42194.699652777781</v>
      </c>
      <c r="U1143" s="14">
        <f t="shared" si="125"/>
        <v>2015</v>
      </c>
      <c r="V1143" s="15"/>
    </row>
    <row r="1144" spans="1:22" ht="47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8" t="e">
        <f t="shared" si="120"/>
        <v>#DIV/0!</v>
      </c>
      <c r="Q1144" s="9" t="str">
        <f t="shared" si="121"/>
        <v>games</v>
      </c>
      <c r="R1144" t="str">
        <f t="shared" si="122"/>
        <v>mobile games</v>
      </c>
      <c r="S1144" s="13">
        <f t="shared" si="123"/>
        <v>42021.797766203701</v>
      </c>
      <c r="T1144" s="13">
        <f t="shared" si="124"/>
        <v>42052.006099537044</v>
      </c>
      <c r="U1144" s="14">
        <f t="shared" si="125"/>
        <v>2015</v>
      </c>
      <c r="V1144" s="15"/>
    </row>
    <row r="1145" spans="1:22" ht="47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 s="8">
        <f t="shared" si="120"/>
        <v>23.25</v>
      </c>
      <c r="Q1145" s="9" t="str">
        <f t="shared" si="121"/>
        <v>games</v>
      </c>
      <c r="R1145" t="str">
        <f t="shared" si="122"/>
        <v>mobile games</v>
      </c>
      <c r="S1145" s="13">
        <f t="shared" si="123"/>
        <v>42324.985254629624</v>
      </c>
      <c r="T1145" s="13">
        <f t="shared" si="124"/>
        <v>42355.19358796296</v>
      </c>
      <c r="U1145" s="14">
        <f t="shared" si="125"/>
        <v>2015</v>
      </c>
      <c r="V1145" s="15"/>
    </row>
    <row r="1146" spans="1:22" ht="47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8" t="e">
        <f t="shared" si="120"/>
        <v>#DIV/0!</v>
      </c>
      <c r="Q1146" s="9" t="str">
        <f t="shared" si="121"/>
        <v>food</v>
      </c>
      <c r="R1146" t="str">
        <f t="shared" si="122"/>
        <v>food trucks</v>
      </c>
      <c r="S1146" s="13">
        <f t="shared" si="123"/>
        <v>42092.973611111105</v>
      </c>
      <c r="T1146" s="13">
        <f t="shared" si="124"/>
        <v>42123.181944444441</v>
      </c>
      <c r="U1146" s="14">
        <f t="shared" si="125"/>
        <v>2015</v>
      </c>
      <c r="V1146" s="15"/>
    </row>
    <row r="1147" spans="1:22" ht="47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 s="8">
        <f t="shared" si="120"/>
        <v>100</v>
      </c>
      <c r="Q1147" s="9" t="str">
        <f t="shared" si="121"/>
        <v>food</v>
      </c>
      <c r="R1147" t="str">
        <f t="shared" si="122"/>
        <v>food trucks</v>
      </c>
      <c r="S1147" s="13">
        <f t="shared" si="123"/>
        <v>41854.539259259254</v>
      </c>
      <c r="T1147" s="13">
        <f t="shared" si="124"/>
        <v>41914.747592592597</v>
      </c>
      <c r="U1147" s="14">
        <f t="shared" si="125"/>
        <v>2014</v>
      </c>
      <c r="V1147" s="15"/>
    </row>
    <row r="1148" spans="1:22" ht="3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 s="8">
        <f t="shared" si="120"/>
        <v>44.166666666666664</v>
      </c>
      <c r="Q1148" s="9" t="str">
        <f t="shared" si="121"/>
        <v>food</v>
      </c>
      <c r="R1148" t="str">
        <f t="shared" si="122"/>
        <v>food trucks</v>
      </c>
      <c r="S1148" s="13">
        <f t="shared" si="123"/>
        <v>41723.745057870365</v>
      </c>
      <c r="T1148" s="13">
        <f t="shared" si="124"/>
        <v>41761.9533912037</v>
      </c>
      <c r="U1148" s="14">
        <f t="shared" si="125"/>
        <v>2014</v>
      </c>
      <c r="V1148" s="15"/>
    </row>
    <row r="1149" spans="1:22" ht="47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8" t="e">
        <f t="shared" si="120"/>
        <v>#DIV/0!</v>
      </c>
      <c r="Q1149" s="9" t="str">
        <f t="shared" si="121"/>
        <v>food</v>
      </c>
      <c r="R1149" t="str">
        <f t="shared" si="122"/>
        <v>food trucks</v>
      </c>
      <c r="S1149" s="13">
        <f t="shared" si="123"/>
        <v>41871.763692129629</v>
      </c>
      <c r="T1149" s="13">
        <f t="shared" si="124"/>
        <v>41931.972025462965</v>
      </c>
      <c r="U1149" s="14">
        <f t="shared" si="125"/>
        <v>2014</v>
      </c>
      <c r="V1149" s="15"/>
    </row>
    <row r="1150" spans="1:22" ht="3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 s="8">
        <f t="shared" si="120"/>
        <v>24.333333333333332</v>
      </c>
      <c r="Q1150" s="9" t="str">
        <f t="shared" si="121"/>
        <v>food</v>
      </c>
      <c r="R1150" t="str">
        <f t="shared" si="122"/>
        <v>food trucks</v>
      </c>
      <c r="S1150" s="13">
        <f t="shared" si="123"/>
        <v>42674.962743055548</v>
      </c>
      <c r="T1150" s="13">
        <f t="shared" si="124"/>
        <v>42705.212743055556</v>
      </c>
      <c r="U1150" s="14">
        <f t="shared" si="125"/>
        <v>2016</v>
      </c>
      <c r="V1150" s="15"/>
    </row>
    <row r="1151" spans="1:22" ht="3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 s="8">
        <f t="shared" si="120"/>
        <v>37.5</v>
      </c>
      <c r="Q1151" s="9" t="str">
        <f t="shared" si="121"/>
        <v>food</v>
      </c>
      <c r="R1151" t="str">
        <f t="shared" si="122"/>
        <v>food trucks</v>
      </c>
      <c r="S1151" s="13">
        <f t="shared" si="123"/>
        <v>42507.501921296294</v>
      </c>
      <c r="T1151" s="13">
        <f t="shared" si="124"/>
        <v>42537.71025462963</v>
      </c>
      <c r="U1151" s="14">
        <f t="shared" si="125"/>
        <v>2016</v>
      </c>
      <c r="V1151" s="15"/>
    </row>
    <row r="1152" spans="1:22" ht="3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 s="8">
        <f t="shared" si="120"/>
        <v>42</v>
      </c>
      <c r="Q1152" s="9" t="str">
        <f t="shared" si="121"/>
        <v>food</v>
      </c>
      <c r="R1152" t="str">
        <f t="shared" si="122"/>
        <v>food trucks</v>
      </c>
      <c r="S1152" s="13">
        <f t="shared" si="123"/>
        <v>42317.74623842592</v>
      </c>
      <c r="T1152" s="13">
        <f t="shared" si="124"/>
        <v>42377.954571759255</v>
      </c>
      <c r="U1152" s="14">
        <f t="shared" si="125"/>
        <v>2015</v>
      </c>
      <c r="V1152" s="15"/>
    </row>
    <row r="1153" spans="1:22" ht="47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8" t="e">
        <f t="shared" si="120"/>
        <v>#DIV/0!</v>
      </c>
      <c r="Q1153" s="9" t="str">
        <f t="shared" si="121"/>
        <v>food</v>
      </c>
      <c r="R1153" t="str">
        <f t="shared" si="122"/>
        <v>food trucks</v>
      </c>
      <c r="S1153" s="13">
        <f t="shared" si="123"/>
        <v>42223.894247685188</v>
      </c>
      <c r="T1153" s="13">
        <f t="shared" si="124"/>
        <v>42254.102581018517</v>
      </c>
      <c r="U1153" s="14">
        <f t="shared" si="125"/>
        <v>2015</v>
      </c>
      <c r="V1153" s="15"/>
    </row>
    <row r="1154" spans="1:22" ht="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 s="8">
        <f t="shared" si="120"/>
        <v>60.733333333333334</v>
      </c>
      <c r="Q1154" s="9" t="str">
        <f t="shared" si="121"/>
        <v>food</v>
      </c>
      <c r="R1154" t="str">
        <f t="shared" si="122"/>
        <v>food trucks</v>
      </c>
      <c r="S1154" s="13">
        <f t="shared" si="123"/>
        <v>42109.501296296294</v>
      </c>
      <c r="T1154" s="13">
        <f t="shared" si="124"/>
        <v>42139.709629629629</v>
      </c>
      <c r="U1154" s="14">
        <f t="shared" si="125"/>
        <v>2015</v>
      </c>
      <c r="V1154" s="15"/>
    </row>
    <row r="1155" spans="1:22" ht="32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 s="8">
        <f t="shared" ref="P1155:P1218" si="127">E1155/L1155</f>
        <v>50</v>
      </c>
      <c r="Q1155" s="9" t="str">
        <f t="shared" ref="Q1155:Q1218" si="128">LEFT(N1155, SEARCH("/", N1155, 1)-1)</f>
        <v>food</v>
      </c>
      <c r="R1155" t="str">
        <f t="shared" ref="R1155:R1218" si="129">RIGHT(N1155,LEN(N1155) -SEARCH("/", N1155, 1))</f>
        <v>food trucks</v>
      </c>
      <c r="S1155" s="13">
        <f t="shared" ref="S1155:S1218" si="130">(J1155/86400)+25569+(-5/24)</f>
        <v>42143.505844907406</v>
      </c>
      <c r="T1155" s="13">
        <f t="shared" ref="T1155:T1218" si="131">(((I1155/60)/60)/24)+DATE(1970,1,1)</f>
        <v>42173.714178240742</v>
      </c>
      <c r="U1155" s="14">
        <f t="shared" ref="U1155:U1218" si="132">YEAR(S1155)</f>
        <v>2015</v>
      </c>
      <c r="V1155" s="15"/>
    </row>
    <row r="1156" spans="1:22" ht="47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 s="8">
        <f t="shared" si="127"/>
        <v>108.33333333333333</v>
      </c>
      <c r="Q1156" s="9" t="str">
        <f t="shared" si="128"/>
        <v>food</v>
      </c>
      <c r="R1156" t="str">
        <f t="shared" si="129"/>
        <v>food trucks</v>
      </c>
      <c r="S1156" s="13">
        <f t="shared" si="130"/>
        <v>42222.900532407402</v>
      </c>
      <c r="T1156" s="13">
        <f t="shared" si="131"/>
        <v>42253.108865740738</v>
      </c>
      <c r="U1156" s="14">
        <f t="shared" si="132"/>
        <v>2015</v>
      </c>
      <c r="V1156" s="15"/>
    </row>
    <row r="1157" spans="1:22" ht="47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 s="8">
        <f t="shared" si="127"/>
        <v>23.5</v>
      </c>
      <c r="Q1157" s="9" t="str">
        <f t="shared" si="128"/>
        <v>food</v>
      </c>
      <c r="R1157" t="str">
        <f t="shared" si="129"/>
        <v>food trucks</v>
      </c>
      <c r="S1157" s="13">
        <f t="shared" si="130"/>
        <v>41835.555648148147</v>
      </c>
      <c r="T1157" s="13">
        <f t="shared" si="131"/>
        <v>41865.763981481483</v>
      </c>
      <c r="U1157" s="14">
        <f t="shared" si="132"/>
        <v>2014</v>
      </c>
      <c r="V1157" s="15"/>
    </row>
    <row r="1158" spans="1:22" ht="47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8" t="e">
        <f t="shared" si="127"/>
        <v>#DIV/0!</v>
      </c>
      <c r="Q1158" s="9" t="str">
        <f t="shared" si="128"/>
        <v>food</v>
      </c>
      <c r="R1158" t="str">
        <f t="shared" si="129"/>
        <v>food trucks</v>
      </c>
      <c r="S1158" s="13">
        <f t="shared" si="130"/>
        <v>42028.862986111104</v>
      </c>
      <c r="T1158" s="13">
        <f t="shared" si="131"/>
        <v>42059.07131944444</v>
      </c>
      <c r="U1158" s="14">
        <f t="shared" si="132"/>
        <v>2015</v>
      </c>
      <c r="V1158" s="15"/>
    </row>
    <row r="1159" spans="1:22" ht="47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 s="8">
        <f t="shared" si="127"/>
        <v>50.333333333333336</v>
      </c>
      <c r="Q1159" s="9" t="str">
        <f t="shared" si="128"/>
        <v>food</v>
      </c>
      <c r="R1159" t="str">
        <f t="shared" si="129"/>
        <v>food trucks</v>
      </c>
      <c r="S1159" s="13">
        <f t="shared" si="130"/>
        <v>41918.419907407406</v>
      </c>
      <c r="T1159" s="13">
        <f t="shared" si="131"/>
        <v>41978.669907407413</v>
      </c>
      <c r="U1159" s="14">
        <f t="shared" si="132"/>
        <v>2014</v>
      </c>
      <c r="V1159" s="15"/>
    </row>
    <row r="1160" spans="1:22" ht="47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 s="8">
        <f t="shared" si="127"/>
        <v>11.666666666666666</v>
      </c>
      <c r="Q1160" s="9" t="str">
        <f t="shared" si="128"/>
        <v>food</v>
      </c>
      <c r="R1160" t="str">
        <f t="shared" si="129"/>
        <v>food trucks</v>
      </c>
      <c r="S1160" s="13">
        <f t="shared" si="130"/>
        <v>41951.883425925924</v>
      </c>
      <c r="T1160" s="13">
        <f t="shared" si="131"/>
        <v>41982.09175925926</v>
      </c>
      <c r="U1160" s="14">
        <f t="shared" si="132"/>
        <v>2014</v>
      </c>
      <c r="V1160" s="15"/>
    </row>
    <row r="1161" spans="1:22" ht="47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8" t="e">
        <f t="shared" si="127"/>
        <v>#DIV/0!</v>
      </c>
      <c r="Q1161" s="9" t="str">
        <f t="shared" si="128"/>
        <v>food</v>
      </c>
      <c r="R1161" t="str">
        <f t="shared" si="129"/>
        <v>food trucks</v>
      </c>
      <c r="S1161" s="13">
        <f t="shared" si="130"/>
        <v>42154.518113425926</v>
      </c>
      <c r="T1161" s="13">
        <f t="shared" si="131"/>
        <v>42185.65625</v>
      </c>
      <c r="U1161" s="14">
        <f t="shared" si="132"/>
        <v>2015</v>
      </c>
      <c r="V1161" s="15"/>
    </row>
    <row r="1162" spans="1:22" ht="47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 s="8">
        <f t="shared" si="127"/>
        <v>60.789473684210527</v>
      </c>
      <c r="Q1162" s="9" t="str">
        <f t="shared" si="128"/>
        <v>food</v>
      </c>
      <c r="R1162" t="str">
        <f t="shared" si="129"/>
        <v>food trucks</v>
      </c>
      <c r="S1162" s="13">
        <f t="shared" si="130"/>
        <v>42060.946597222217</v>
      </c>
      <c r="T1162" s="13">
        <f t="shared" si="131"/>
        <v>42091.113263888896</v>
      </c>
      <c r="U1162" s="14">
        <f t="shared" si="132"/>
        <v>2015</v>
      </c>
      <c r="V1162" s="15"/>
    </row>
    <row r="1163" spans="1:22" ht="47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8" t="e">
        <f t="shared" si="127"/>
        <v>#DIV/0!</v>
      </c>
      <c r="Q1163" s="9" t="str">
        <f t="shared" si="128"/>
        <v>food</v>
      </c>
      <c r="R1163" t="str">
        <f t="shared" si="129"/>
        <v>food trucks</v>
      </c>
      <c r="S1163" s="13">
        <f t="shared" si="130"/>
        <v>42122.421168981477</v>
      </c>
      <c r="T1163" s="13">
        <f t="shared" si="131"/>
        <v>42143.629502314812</v>
      </c>
      <c r="U1163" s="14">
        <f t="shared" si="132"/>
        <v>2015</v>
      </c>
      <c r="V1163" s="15"/>
    </row>
    <row r="1164" spans="1:22" ht="47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 s="8">
        <f t="shared" si="127"/>
        <v>17.5</v>
      </c>
      <c r="Q1164" s="9" t="str">
        <f t="shared" si="128"/>
        <v>food</v>
      </c>
      <c r="R1164" t="str">
        <f t="shared" si="129"/>
        <v>food trucks</v>
      </c>
      <c r="S1164" s="13">
        <f t="shared" si="130"/>
        <v>41876.475277777776</v>
      </c>
      <c r="T1164" s="13">
        <f t="shared" si="131"/>
        <v>41907.683611111112</v>
      </c>
      <c r="U1164" s="14">
        <f t="shared" si="132"/>
        <v>2014</v>
      </c>
      <c r="V1164" s="15"/>
    </row>
    <row r="1165" spans="1:22" ht="47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8" t="e">
        <f t="shared" si="127"/>
        <v>#DIV/0!</v>
      </c>
      <c r="Q1165" s="9" t="str">
        <f t="shared" si="128"/>
        <v>food</v>
      </c>
      <c r="R1165" t="str">
        <f t="shared" si="129"/>
        <v>food trucks</v>
      </c>
      <c r="S1165" s="13">
        <f t="shared" si="130"/>
        <v>41830.515277777777</v>
      </c>
      <c r="T1165" s="13">
        <f t="shared" si="131"/>
        <v>41860.723611111112</v>
      </c>
      <c r="U1165" s="14">
        <f t="shared" si="132"/>
        <v>2014</v>
      </c>
      <c r="V1165" s="15"/>
    </row>
    <row r="1166" spans="1:22" ht="62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8" t="e">
        <f t="shared" si="127"/>
        <v>#DIV/0!</v>
      </c>
      <c r="Q1166" s="9" t="str">
        <f t="shared" si="128"/>
        <v>food</v>
      </c>
      <c r="R1166" t="str">
        <f t="shared" si="129"/>
        <v>food trucks</v>
      </c>
      <c r="S1166" s="13">
        <f t="shared" si="130"/>
        <v>42509.51599537037</v>
      </c>
      <c r="T1166" s="13">
        <f t="shared" si="131"/>
        <v>42539.724328703705</v>
      </c>
      <c r="U1166" s="14">
        <f t="shared" si="132"/>
        <v>2016</v>
      </c>
      <c r="V1166" s="15"/>
    </row>
    <row r="1167" spans="1:22" ht="47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 s="8">
        <f t="shared" si="127"/>
        <v>82.82</v>
      </c>
      <c r="Q1167" s="9" t="str">
        <f t="shared" si="128"/>
        <v>food</v>
      </c>
      <c r="R1167" t="str">
        <f t="shared" si="129"/>
        <v>food trucks</v>
      </c>
      <c r="S1167" s="13">
        <f t="shared" si="130"/>
        <v>41792.00613425926</v>
      </c>
      <c r="T1167" s="13">
        <f t="shared" si="131"/>
        <v>41826.214467592588</v>
      </c>
      <c r="U1167" s="14">
        <f t="shared" si="132"/>
        <v>2014</v>
      </c>
      <c r="V1167" s="15"/>
    </row>
    <row r="1168" spans="1:22" ht="47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 s="8">
        <f t="shared" si="127"/>
        <v>358.875</v>
      </c>
      <c r="Q1168" s="9" t="str">
        <f t="shared" si="128"/>
        <v>food</v>
      </c>
      <c r="R1168" t="str">
        <f t="shared" si="129"/>
        <v>food trucks</v>
      </c>
      <c r="S1168" s="13">
        <f t="shared" si="130"/>
        <v>42150.277106481481</v>
      </c>
      <c r="T1168" s="13">
        <f t="shared" si="131"/>
        <v>42181.166666666672</v>
      </c>
      <c r="U1168" s="14">
        <f t="shared" si="132"/>
        <v>2015</v>
      </c>
      <c r="V1168" s="15"/>
    </row>
    <row r="1169" spans="1:22" ht="47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 s="8">
        <f t="shared" si="127"/>
        <v>61.1875</v>
      </c>
      <c r="Q1169" s="9" t="str">
        <f t="shared" si="128"/>
        <v>food</v>
      </c>
      <c r="R1169" t="str">
        <f t="shared" si="129"/>
        <v>food trucks</v>
      </c>
      <c r="S1169" s="13">
        <f t="shared" si="130"/>
        <v>41863.526562499996</v>
      </c>
      <c r="T1169" s="13">
        <f t="shared" si="131"/>
        <v>41894.734895833331</v>
      </c>
      <c r="U1169" s="14">
        <f t="shared" si="132"/>
        <v>2014</v>
      </c>
      <c r="V1169" s="15"/>
    </row>
    <row r="1170" spans="1:22" ht="47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 s="8">
        <f t="shared" si="127"/>
        <v>340</v>
      </c>
      <c r="Q1170" s="9" t="str">
        <f t="shared" si="128"/>
        <v>food</v>
      </c>
      <c r="R1170" t="str">
        <f t="shared" si="129"/>
        <v>food trucks</v>
      </c>
      <c r="S1170" s="13">
        <f t="shared" si="130"/>
        <v>42604.845659722218</v>
      </c>
      <c r="T1170" s="13">
        <f t="shared" si="131"/>
        <v>42635.053993055553</v>
      </c>
      <c r="U1170" s="14">
        <f t="shared" si="132"/>
        <v>2016</v>
      </c>
      <c r="V1170" s="15"/>
    </row>
    <row r="1171" spans="1:22" ht="47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 s="8">
        <f t="shared" si="127"/>
        <v>5.666666666666667</v>
      </c>
      <c r="Q1171" s="9" t="str">
        <f t="shared" si="128"/>
        <v>food</v>
      </c>
      <c r="R1171" t="str">
        <f t="shared" si="129"/>
        <v>food trucks</v>
      </c>
      <c r="S1171" s="13">
        <f t="shared" si="130"/>
        <v>42027.145405092589</v>
      </c>
      <c r="T1171" s="13">
        <f t="shared" si="131"/>
        <v>42057.353738425925</v>
      </c>
      <c r="U1171" s="14">
        <f t="shared" si="132"/>
        <v>2015</v>
      </c>
      <c r="V1171" s="15"/>
    </row>
    <row r="1172" spans="1:22" ht="47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 s="8">
        <f t="shared" si="127"/>
        <v>50</v>
      </c>
      <c r="Q1172" s="9" t="str">
        <f t="shared" si="128"/>
        <v>food</v>
      </c>
      <c r="R1172" t="str">
        <f t="shared" si="129"/>
        <v>food trucks</v>
      </c>
      <c r="S1172" s="13">
        <f t="shared" si="130"/>
        <v>42124.684849537036</v>
      </c>
      <c r="T1172" s="13">
        <f t="shared" si="131"/>
        <v>42154.893182870372</v>
      </c>
      <c r="U1172" s="14">
        <f t="shared" si="132"/>
        <v>2015</v>
      </c>
      <c r="V1172" s="15"/>
    </row>
    <row r="1173" spans="1:22" ht="3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 s="8">
        <f t="shared" si="127"/>
        <v>25</v>
      </c>
      <c r="Q1173" s="9" t="str">
        <f t="shared" si="128"/>
        <v>food</v>
      </c>
      <c r="R1173" t="str">
        <f t="shared" si="129"/>
        <v>food trucks</v>
      </c>
      <c r="S1173" s="13">
        <f t="shared" si="130"/>
        <v>41938.596377314811</v>
      </c>
      <c r="T1173" s="13">
        <f t="shared" si="131"/>
        <v>41956.846377314811</v>
      </c>
      <c r="U1173" s="14">
        <f t="shared" si="132"/>
        <v>2014</v>
      </c>
      <c r="V1173" s="15"/>
    </row>
    <row r="1174" spans="1:22" ht="2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8" t="e">
        <f t="shared" si="127"/>
        <v>#DIV/0!</v>
      </c>
      <c r="Q1174" s="9" t="str">
        <f t="shared" si="128"/>
        <v>food</v>
      </c>
      <c r="R1174" t="str">
        <f t="shared" si="129"/>
        <v>food trucks</v>
      </c>
      <c r="S1174" s="13">
        <f t="shared" si="130"/>
        <v>41841.473981481475</v>
      </c>
      <c r="T1174" s="13">
        <f t="shared" si="131"/>
        <v>41871.682314814818</v>
      </c>
      <c r="U1174" s="14">
        <f t="shared" si="132"/>
        <v>2014</v>
      </c>
      <c r="V1174" s="15"/>
    </row>
    <row r="1175" spans="1:22" ht="47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 s="8">
        <f t="shared" si="127"/>
        <v>30</v>
      </c>
      <c r="Q1175" s="9" t="str">
        <f t="shared" si="128"/>
        <v>food</v>
      </c>
      <c r="R1175" t="str">
        <f t="shared" si="129"/>
        <v>food trucks</v>
      </c>
      <c r="S1175" s="13">
        <f t="shared" si="130"/>
        <v>42183.97751157407</v>
      </c>
      <c r="T1175" s="13">
        <f t="shared" si="131"/>
        <v>42219.185844907406</v>
      </c>
      <c r="U1175" s="14">
        <f t="shared" si="132"/>
        <v>2015</v>
      </c>
      <c r="V1175" s="15"/>
    </row>
    <row r="1176" spans="1:22" ht="47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 s="8">
        <f t="shared" si="127"/>
        <v>46.631578947368418</v>
      </c>
      <c r="Q1176" s="9" t="str">
        <f t="shared" si="128"/>
        <v>food</v>
      </c>
      <c r="R1176" t="str">
        <f t="shared" si="129"/>
        <v>food trucks</v>
      </c>
      <c r="S1176" s="13">
        <f t="shared" si="130"/>
        <v>42468.633414351854</v>
      </c>
      <c r="T1176" s="13">
        <f t="shared" si="131"/>
        <v>42498.84174768519</v>
      </c>
      <c r="U1176" s="14">
        <f t="shared" si="132"/>
        <v>2016</v>
      </c>
      <c r="V1176" s="15"/>
    </row>
    <row r="1177" spans="1:22" ht="47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 s="8">
        <f t="shared" si="127"/>
        <v>65</v>
      </c>
      <c r="Q1177" s="9" t="str">
        <f t="shared" si="128"/>
        <v>food</v>
      </c>
      <c r="R1177" t="str">
        <f t="shared" si="129"/>
        <v>food trucks</v>
      </c>
      <c r="S1177" s="13">
        <f t="shared" si="130"/>
        <v>42170.520127314812</v>
      </c>
      <c r="T1177" s="13">
        <f t="shared" si="131"/>
        <v>42200.728460648148</v>
      </c>
      <c r="U1177" s="14">
        <f t="shared" si="132"/>
        <v>2015</v>
      </c>
      <c r="V1177" s="15"/>
    </row>
    <row r="1178" spans="1:22" ht="6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 s="8">
        <f t="shared" si="127"/>
        <v>10</v>
      </c>
      <c r="Q1178" s="9" t="str">
        <f t="shared" si="128"/>
        <v>food</v>
      </c>
      <c r="R1178" t="str">
        <f t="shared" si="129"/>
        <v>food trucks</v>
      </c>
      <c r="S1178" s="13">
        <f t="shared" si="130"/>
        <v>42745.811319444438</v>
      </c>
      <c r="T1178" s="13">
        <f t="shared" si="131"/>
        <v>42800.541666666672</v>
      </c>
      <c r="U1178" s="14">
        <f t="shared" si="132"/>
        <v>2017</v>
      </c>
      <c r="V1178" s="15"/>
    </row>
    <row r="1179" spans="1:22" ht="47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8" t="e">
        <f t="shared" si="127"/>
        <v>#DIV/0!</v>
      </c>
      <c r="Q1179" s="9" t="str">
        <f t="shared" si="128"/>
        <v>food</v>
      </c>
      <c r="R1179" t="str">
        <f t="shared" si="129"/>
        <v>food trucks</v>
      </c>
      <c r="S1179" s="13">
        <f t="shared" si="130"/>
        <v>41897.452499999999</v>
      </c>
      <c r="T1179" s="13">
        <f t="shared" si="131"/>
        <v>41927.660833333335</v>
      </c>
      <c r="U1179" s="14">
        <f t="shared" si="132"/>
        <v>2014</v>
      </c>
      <c r="V1179" s="15"/>
    </row>
    <row r="1180" spans="1:22" ht="47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 s="8">
        <f t="shared" si="127"/>
        <v>5</v>
      </c>
      <c r="Q1180" s="9" t="str">
        <f t="shared" si="128"/>
        <v>food</v>
      </c>
      <c r="R1180" t="str">
        <f t="shared" si="129"/>
        <v>food trucks</v>
      </c>
      <c r="S1180" s="13">
        <f t="shared" si="130"/>
        <v>41837.69736111111</v>
      </c>
      <c r="T1180" s="13">
        <f t="shared" si="131"/>
        <v>41867.905694444446</v>
      </c>
      <c r="U1180" s="14">
        <f t="shared" si="132"/>
        <v>2014</v>
      </c>
      <c r="V1180" s="15"/>
    </row>
    <row r="1181" spans="1:22" ht="47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 s="8">
        <f t="shared" si="127"/>
        <v>640</v>
      </c>
      <c r="Q1181" s="9" t="str">
        <f t="shared" si="128"/>
        <v>food</v>
      </c>
      <c r="R1181" t="str">
        <f t="shared" si="129"/>
        <v>food trucks</v>
      </c>
      <c r="S1181" s="13">
        <f t="shared" si="130"/>
        <v>42275.511886574073</v>
      </c>
      <c r="T1181" s="13">
        <f t="shared" si="131"/>
        <v>42305.720219907409</v>
      </c>
      <c r="U1181" s="14">
        <f t="shared" si="132"/>
        <v>2015</v>
      </c>
      <c r="V1181" s="15"/>
    </row>
    <row r="1182" spans="1:22" ht="3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 s="8">
        <f t="shared" si="127"/>
        <v>69.117647058823536</v>
      </c>
      <c r="Q1182" s="9" t="str">
        <f t="shared" si="128"/>
        <v>food</v>
      </c>
      <c r="R1182" t="str">
        <f t="shared" si="129"/>
        <v>food trucks</v>
      </c>
      <c r="S1182" s="13">
        <f t="shared" si="130"/>
        <v>41781.598541666666</v>
      </c>
      <c r="T1182" s="13">
        <f t="shared" si="131"/>
        <v>41818.806875000002</v>
      </c>
      <c r="U1182" s="14">
        <f t="shared" si="132"/>
        <v>2014</v>
      </c>
      <c r="V1182" s="15"/>
    </row>
    <row r="1183" spans="1:22" ht="2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 s="8">
        <f t="shared" si="127"/>
        <v>1.3333333333333333</v>
      </c>
      <c r="Q1183" s="9" t="str">
        <f t="shared" si="128"/>
        <v>food</v>
      </c>
      <c r="R1183" t="str">
        <f t="shared" si="129"/>
        <v>food trucks</v>
      </c>
      <c r="S1183" s="13">
        <f t="shared" si="130"/>
        <v>42034.131030092591</v>
      </c>
      <c r="T1183" s="13">
        <f t="shared" si="131"/>
        <v>42064.339363425926</v>
      </c>
      <c r="U1183" s="14">
        <f t="shared" si="132"/>
        <v>2015</v>
      </c>
      <c r="V1183" s="15"/>
    </row>
    <row r="1184" spans="1:22" ht="47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 s="8">
        <f t="shared" si="127"/>
        <v>10.5</v>
      </c>
      <c r="Q1184" s="9" t="str">
        <f t="shared" si="128"/>
        <v>food</v>
      </c>
      <c r="R1184" t="str">
        <f t="shared" si="129"/>
        <v>food trucks</v>
      </c>
      <c r="S1184" s="13">
        <f t="shared" si="130"/>
        <v>42728.619074074071</v>
      </c>
      <c r="T1184" s="13">
        <f t="shared" si="131"/>
        <v>42747.695833333331</v>
      </c>
      <c r="U1184" s="14">
        <f t="shared" si="132"/>
        <v>2016</v>
      </c>
      <c r="V1184" s="15"/>
    </row>
    <row r="1185" spans="1:22" ht="47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 s="8">
        <f t="shared" si="127"/>
        <v>33.333333333333336</v>
      </c>
      <c r="Q1185" s="9" t="str">
        <f t="shared" si="128"/>
        <v>food</v>
      </c>
      <c r="R1185" t="str">
        <f t="shared" si="129"/>
        <v>food trucks</v>
      </c>
      <c r="S1185" s="13">
        <f t="shared" si="130"/>
        <v>42656.653043981474</v>
      </c>
      <c r="T1185" s="13">
        <f t="shared" si="131"/>
        <v>42676.165972222225</v>
      </c>
      <c r="U1185" s="14">
        <f t="shared" si="132"/>
        <v>2016</v>
      </c>
      <c r="V1185" s="15"/>
    </row>
    <row r="1186" spans="1:22" ht="47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 s="8">
        <f t="shared" si="127"/>
        <v>61.562666666666665</v>
      </c>
      <c r="Q1186" s="9" t="str">
        <f t="shared" si="128"/>
        <v>photography</v>
      </c>
      <c r="R1186" t="str">
        <f t="shared" si="129"/>
        <v>photobooks</v>
      </c>
      <c r="S1186" s="13">
        <f t="shared" si="130"/>
        <v>42741.391331018516</v>
      </c>
      <c r="T1186" s="13">
        <f t="shared" si="131"/>
        <v>42772.599664351852</v>
      </c>
      <c r="U1186" s="14">
        <f t="shared" si="132"/>
        <v>2017</v>
      </c>
      <c r="V1186" s="15"/>
    </row>
    <row r="1187" spans="1:22" ht="47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 s="8">
        <f t="shared" si="127"/>
        <v>118.73873873873873</v>
      </c>
      <c r="Q1187" s="9" t="str">
        <f t="shared" si="128"/>
        <v>photography</v>
      </c>
      <c r="R1187" t="str">
        <f t="shared" si="129"/>
        <v>photobooks</v>
      </c>
      <c r="S1187" s="13">
        <f t="shared" si="130"/>
        <v>42130.656817129631</v>
      </c>
      <c r="T1187" s="13">
        <f t="shared" si="131"/>
        <v>42163.166666666672</v>
      </c>
      <c r="U1187" s="14">
        <f t="shared" si="132"/>
        <v>2015</v>
      </c>
      <c r="V1187" s="15"/>
    </row>
    <row r="1188" spans="1:22" ht="47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 s="8">
        <f t="shared" si="127"/>
        <v>65.081300813008127</v>
      </c>
      <c r="Q1188" s="9" t="str">
        <f t="shared" si="128"/>
        <v>photography</v>
      </c>
      <c r="R1188" t="str">
        <f t="shared" si="129"/>
        <v>photobooks</v>
      </c>
      <c r="S1188" s="13">
        <f t="shared" si="130"/>
        <v>42123.655034722215</v>
      </c>
      <c r="T1188" s="13">
        <f t="shared" si="131"/>
        <v>42156.945833333331</v>
      </c>
      <c r="U1188" s="14">
        <f t="shared" si="132"/>
        <v>2015</v>
      </c>
      <c r="V1188" s="15"/>
    </row>
    <row r="1189" spans="1:22" ht="47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 s="8">
        <f t="shared" si="127"/>
        <v>130.15714285714284</v>
      </c>
      <c r="Q1189" s="9" t="str">
        <f t="shared" si="128"/>
        <v>photography</v>
      </c>
      <c r="R1189" t="str">
        <f t="shared" si="129"/>
        <v>photobooks</v>
      </c>
      <c r="S1189" s="13">
        <f t="shared" si="130"/>
        <v>42109.686608796292</v>
      </c>
      <c r="T1189" s="13">
        <f t="shared" si="131"/>
        <v>42141.75</v>
      </c>
      <c r="U1189" s="14">
        <f t="shared" si="132"/>
        <v>2015</v>
      </c>
      <c r="V1189" s="15"/>
    </row>
    <row r="1190" spans="1:22" ht="47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 s="8">
        <f t="shared" si="127"/>
        <v>37.776470588235291</v>
      </c>
      <c r="Q1190" s="9" t="str">
        <f t="shared" si="128"/>
        <v>photography</v>
      </c>
      <c r="R1190" t="str">
        <f t="shared" si="129"/>
        <v>photobooks</v>
      </c>
      <c r="S1190" s="13">
        <f t="shared" si="130"/>
        <v>42711.492361111108</v>
      </c>
      <c r="T1190" s="13">
        <f t="shared" si="131"/>
        <v>42732.700694444444</v>
      </c>
      <c r="U1190" s="14">
        <f t="shared" si="132"/>
        <v>2016</v>
      </c>
      <c r="V1190" s="15"/>
    </row>
    <row r="1191" spans="1:22" ht="47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 s="8">
        <f t="shared" si="127"/>
        <v>112.79069767441861</v>
      </c>
      <c r="Q1191" s="9" t="str">
        <f t="shared" si="128"/>
        <v>photography</v>
      </c>
      <c r="R1191" t="str">
        <f t="shared" si="129"/>
        <v>photobooks</v>
      </c>
      <c r="S1191" s="13">
        <f t="shared" si="130"/>
        <v>42529.770775462959</v>
      </c>
      <c r="T1191" s="13">
        <f t="shared" si="131"/>
        <v>42550.979108796295</v>
      </c>
      <c r="U1191" s="14">
        <f t="shared" si="132"/>
        <v>2016</v>
      </c>
      <c r="V1191" s="15"/>
    </row>
    <row r="1192" spans="1:22" ht="3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 s="8">
        <f t="shared" si="127"/>
        <v>51.92307692307692</v>
      </c>
      <c r="Q1192" s="9" t="str">
        <f t="shared" si="128"/>
        <v>photography</v>
      </c>
      <c r="R1192" t="str">
        <f t="shared" si="129"/>
        <v>photobooks</v>
      </c>
      <c r="S1192" s="13">
        <f t="shared" si="130"/>
        <v>41852.457465277774</v>
      </c>
      <c r="T1192" s="13">
        <f t="shared" si="131"/>
        <v>41882.665798611109</v>
      </c>
      <c r="U1192" s="14">
        <f t="shared" si="132"/>
        <v>2014</v>
      </c>
      <c r="V1192" s="15"/>
    </row>
    <row r="1193" spans="1:22" ht="47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 s="8">
        <f t="shared" si="127"/>
        <v>89.242424242424249</v>
      </c>
      <c r="Q1193" s="9" t="str">
        <f t="shared" si="128"/>
        <v>photography</v>
      </c>
      <c r="R1193" t="str">
        <f t="shared" si="129"/>
        <v>photobooks</v>
      </c>
      <c r="S1193" s="13">
        <f t="shared" si="130"/>
        <v>42419.395370370366</v>
      </c>
      <c r="T1193" s="13">
        <f t="shared" si="131"/>
        <v>42449.562037037031</v>
      </c>
      <c r="U1193" s="14">
        <f t="shared" si="132"/>
        <v>2016</v>
      </c>
      <c r="V1193" s="15"/>
    </row>
    <row r="1194" spans="1:22" ht="3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 s="8">
        <f t="shared" si="127"/>
        <v>19.333333333333332</v>
      </c>
      <c r="Q1194" s="9" t="str">
        <f t="shared" si="128"/>
        <v>photography</v>
      </c>
      <c r="R1194" t="str">
        <f t="shared" si="129"/>
        <v>photobooks</v>
      </c>
      <c r="S1194" s="13">
        <f t="shared" si="130"/>
        <v>42747.298356481479</v>
      </c>
      <c r="T1194" s="13">
        <f t="shared" si="131"/>
        <v>42777.506689814814</v>
      </c>
      <c r="U1194" s="14">
        <f t="shared" si="132"/>
        <v>2017</v>
      </c>
      <c r="V1194" s="15"/>
    </row>
    <row r="1195" spans="1:22" ht="47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 s="8">
        <f t="shared" si="127"/>
        <v>79.967032967032964</v>
      </c>
      <c r="Q1195" s="9" t="str">
        <f t="shared" si="128"/>
        <v>photography</v>
      </c>
      <c r="R1195" t="str">
        <f t="shared" si="129"/>
        <v>photobooks</v>
      </c>
      <c r="S1195" s="13">
        <f t="shared" si="130"/>
        <v>42409.567743055552</v>
      </c>
      <c r="T1195" s="13">
        <f t="shared" si="131"/>
        <v>42469.734409722223</v>
      </c>
      <c r="U1195" s="14">
        <f t="shared" si="132"/>
        <v>2016</v>
      </c>
      <c r="V1195" s="15"/>
    </row>
    <row r="1196" spans="1:22" ht="47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 s="8">
        <f t="shared" si="127"/>
        <v>56.414565826330531</v>
      </c>
      <c r="Q1196" s="9" t="str">
        <f t="shared" si="128"/>
        <v>photography</v>
      </c>
      <c r="R1196" t="str">
        <f t="shared" si="129"/>
        <v>photobooks</v>
      </c>
      <c r="S1196" s="13">
        <f t="shared" si="130"/>
        <v>42072.27984953703</v>
      </c>
      <c r="T1196" s="13">
        <f t="shared" si="131"/>
        <v>42102.488182870366</v>
      </c>
      <c r="U1196" s="14">
        <f t="shared" si="132"/>
        <v>2015</v>
      </c>
      <c r="V1196" s="15"/>
    </row>
    <row r="1197" spans="1:22" ht="6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 s="8">
        <f t="shared" si="127"/>
        <v>79.411764705882348</v>
      </c>
      <c r="Q1197" s="9" t="str">
        <f t="shared" si="128"/>
        <v>photography</v>
      </c>
      <c r="R1197" t="str">
        <f t="shared" si="129"/>
        <v>photobooks</v>
      </c>
      <c r="S1197" s="13">
        <f t="shared" si="130"/>
        <v>42298.139502314814</v>
      </c>
      <c r="T1197" s="13">
        <f t="shared" si="131"/>
        <v>42358.375</v>
      </c>
      <c r="U1197" s="14">
        <f t="shared" si="132"/>
        <v>2015</v>
      </c>
      <c r="V1197" s="15"/>
    </row>
    <row r="1198" spans="1:22" ht="32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 s="8">
        <f t="shared" si="127"/>
        <v>76.439453125</v>
      </c>
      <c r="Q1198" s="9" t="str">
        <f t="shared" si="128"/>
        <v>photography</v>
      </c>
      <c r="R1198" t="str">
        <f t="shared" si="129"/>
        <v>photobooks</v>
      </c>
      <c r="S1198" s="13">
        <f t="shared" si="130"/>
        <v>42326.610405092586</v>
      </c>
      <c r="T1198" s="13">
        <f t="shared" si="131"/>
        <v>42356.818738425922</v>
      </c>
      <c r="U1198" s="14">
        <f t="shared" si="132"/>
        <v>2015</v>
      </c>
      <c r="V1198" s="15"/>
    </row>
    <row r="1199" spans="1:22" ht="47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 s="8">
        <f t="shared" si="127"/>
        <v>121</v>
      </c>
      <c r="Q1199" s="9" t="str">
        <f t="shared" si="128"/>
        <v>photography</v>
      </c>
      <c r="R1199" t="str">
        <f t="shared" si="129"/>
        <v>photobooks</v>
      </c>
      <c r="S1199" s="13">
        <f t="shared" si="130"/>
        <v>42503.456412037034</v>
      </c>
      <c r="T1199" s="13">
        <f t="shared" si="131"/>
        <v>42534.249305555553</v>
      </c>
      <c r="U1199" s="14">
        <f t="shared" si="132"/>
        <v>2016</v>
      </c>
      <c r="V1199" s="15"/>
    </row>
    <row r="1200" spans="1:22" ht="47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 s="8">
        <f t="shared" si="127"/>
        <v>54.616766467065865</v>
      </c>
      <c r="Q1200" s="9" t="str">
        <f t="shared" si="128"/>
        <v>photography</v>
      </c>
      <c r="R1200" t="str">
        <f t="shared" si="129"/>
        <v>photobooks</v>
      </c>
      <c r="S1200" s="13">
        <f t="shared" si="130"/>
        <v>42333.410717592589</v>
      </c>
      <c r="T1200" s="13">
        <f t="shared" si="131"/>
        <v>42369.125</v>
      </c>
      <c r="U1200" s="14">
        <f t="shared" si="132"/>
        <v>2015</v>
      </c>
      <c r="V1200" s="15"/>
    </row>
    <row r="1201" spans="1:22" ht="47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 s="8">
        <f t="shared" si="127"/>
        <v>299.22222222222223</v>
      </c>
      <c r="Q1201" s="9" t="str">
        <f t="shared" si="128"/>
        <v>photography</v>
      </c>
      <c r="R1201" t="str">
        <f t="shared" si="129"/>
        <v>photobooks</v>
      </c>
      <c r="S1201" s="13">
        <f t="shared" si="130"/>
        <v>42161.562499999993</v>
      </c>
      <c r="T1201" s="13">
        <f t="shared" si="131"/>
        <v>42193.770833333328</v>
      </c>
      <c r="U1201" s="14">
        <f t="shared" si="132"/>
        <v>2015</v>
      </c>
      <c r="V1201" s="15"/>
    </row>
    <row r="1202" spans="1:22" ht="47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 s="8">
        <f t="shared" si="127"/>
        <v>58.533980582524272</v>
      </c>
      <c r="Q1202" s="9" t="str">
        <f t="shared" si="128"/>
        <v>photography</v>
      </c>
      <c r="R1202" t="str">
        <f t="shared" si="129"/>
        <v>photobooks</v>
      </c>
      <c r="S1202" s="13">
        <f t="shared" si="130"/>
        <v>42089.269166666665</v>
      </c>
      <c r="T1202" s="13">
        <f t="shared" si="131"/>
        <v>42110.477500000001</v>
      </c>
      <c r="U1202" s="14">
        <f t="shared" si="132"/>
        <v>2015</v>
      </c>
      <c r="V1202" s="15"/>
    </row>
    <row r="1203" spans="1:22" ht="47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 s="8">
        <f t="shared" si="127"/>
        <v>55.371801801801809</v>
      </c>
      <c r="Q1203" s="9" t="str">
        <f t="shared" si="128"/>
        <v>photography</v>
      </c>
      <c r="R1203" t="str">
        <f t="shared" si="129"/>
        <v>photobooks</v>
      </c>
      <c r="S1203" s="13">
        <f t="shared" si="130"/>
        <v>42536.398680555554</v>
      </c>
      <c r="T1203" s="13">
        <f t="shared" si="131"/>
        <v>42566.60701388889</v>
      </c>
      <c r="U1203" s="14">
        <f t="shared" si="132"/>
        <v>2016</v>
      </c>
      <c r="V1203" s="15"/>
    </row>
    <row r="1204" spans="1:22" ht="47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 s="8">
        <f t="shared" si="127"/>
        <v>183.80442804428046</v>
      </c>
      <c r="Q1204" s="9" t="str">
        <f t="shared" si="128"/>
        <v>photography</v>
      </c>
      <c r="R1204" t="str">
        <f t="shared" si="129"/>
        <v>photobooks</v>
      </c>
      <c r="S1204" s="13">
        <f t="shared" si="130"/>
        <v>42152.08048611111</v>
      </c>
      <c r="T1204" s="13">
        <f t="shared" si="131"/>
        <v>42182.288819444439</v>
      </c>
      <c r="U1204" s="14">
        <f t="shared" si="132"/>
        <v>2015</v>
      </c>
      <c r="V1204" s="15"/>
    </row>
    <row r="1205" spans="1:22" ht="47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 s="8">
        <f t="shared" si="127"/>
        <v>165.34653465346534</v>
      </c>
      <c r="Q1205" s="9" t="str">
        <f t="shared" si="128"/>
        <v>photography</v>
      </c>
      <c r="R1205" t="str">
        <f t="shared" si="129"/>
        <v>photobooks</v>
      </c>
      <c r="S1205" s="13">
        <f t="shared" si="130"/>
        <v>42125.4065625</v>
      </c>
      <c r="T1205" s="13">
        <f t="shared" si="131"/>
        <v>42155.614895833336</v>
      </c>
      <c r="U1205" s="14">
        <f t="shared" si="132"/>
        <v>2015</v>
      </c>
      <c r="V1205" s="15"/>
    </row>
    <row r="1206" spans="1:22" ht="47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 s="8">
        <f t="shared" si="127"/>
        <v>234.78947368421052</v>
      </c>
      <c r="Q1206" s="9" t="str">
        <f t="shared" si="128"/>
        <v>photography</v>
      </c>
      <c r="R1206" t="str">
        <f t="shared" si="129"/>
        <v>photobooks</v>
      </c>
      <c r="S1206" s="13">
        <f t="shared" si="130"/>
        <v>42297.539733796293</v>
      </c>
      <c r="T1206" s="13">
        <f t="shared" si="131"/>
        <v>42342.208333333328</v>
      </c>
      <c r="U1206" s="14">
        <f t="shared" si="132"/>
        <v>2015</v>
      </c>
      <c r="V1206" s="15"/>
    </row>
    <row r="1207" spans="1:22" ht="47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 s="8">
        <f t="shared" si="127"/>
        <v>211.48387096774192</v>
      </c>
      <c r="Q1207" s="9" t="str">
        <f t="shared" si="128"/>
        <v>photography</v>
      </c>
      <c r="R1207" t="str">
        <f t="shared" si="129"/>
        <v>photobooks</v>
      </c>
      <c r="S1207" s="13">
        <f t="shared" si="130"/>
        <v>42138.298043981478</v>
      </c>
      <c r="T1207" s="13">
        <f t="shared" si="131"/>
        <v>42168.506377314814</v>
      </c>
      <c r="U1207" s="14">
        <f t="shared" si="132"/>
        <v>2015</v>
      </c>
      <c r="V1207" s="15"/>
    </row>
    <row r="1208" spans="1:22" ht="47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 s="8">
        <f t="shared" si="127"/>
        <v>32.34375</v>
      </c>
      <c r="Q1208" s="9" t="str">
        <f t="shared" si="128"/>
        <v>photography</v>
      </c>
      <c r="R1208" t="str">
        <f t="shared" si="129"/>
        <v>photobooks</v>
      </c>
      <c r="S1208" s="13">
        <f t="shared" si="130"/>
        <v>42772.567743055552</v>
      </c>
      <c r="T1208" s="13">
        <f t="shared" si="131"/>
        <v>42805.561805555553</v>
      </c>
      <c r="U1208" s="14">
        <f t="shared" si="132"/>
        <v>2017</v>
      </c>
      <c r="V1208" s="15"/>
    </row>
    <row r="1209" spans="1:22" ht="3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 s="8">
        <f t="shared" si="127"/>
        <v>123.37588652482269</v>
      </c>
      <c r="Q1209" s="9" t="str">
        <f t="shared" si="128"/>
        <v>photography</v>
      </c>
      <c r="R1209" t="str">
        <f t="shared" si="129"/>
        <v>photobooks</v>
      </c>
      <c r="S1209" s="13">
        <f t="shared" si="130"/>
        <v>42430.221909722219</v>
      </c>
      <c r="T1209" s="13">
        <f t="shared" si="131"/>
        <v>42460.416666666672</v>
      </c>
      <c r="U1209" s="14">
        <f t="shared" si="132"/>
        <v>2016</v>
      </c>
      <c r="V1209" s="15"/>
    </row>
    <row r="1210" spans="1:22" ht="47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 s="8">
        <f t="shared" si="127"/>
        <v>207.06666666666666</v>
      </c>
      <c r="Q1210" s="9" t="str">
        <f t="shared" si="128"/>
        <v>photography</v>
      </c>
      <c r="R1210" t="str">
        <f t="shared" si="129"/>
        <v>photobooks</v>
      </c>
      <c r="S1210" s="13">
        <f t="shared" si="130"/>
        <v>42423.500740740739</v>
      </c>
      <c r="T1210" s="13">
        <f t="shared" si="131"/>
        <v>42453.667407407411</v>
      </c>
      <c r="U1210" s="14">
        <f t="shared" si="132"/>
        <v>2016</v>
      </c>
      <c r="V1210" s="15"/>
    </row>
    <row r="1211" spans="1:22" ht="47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 s="8">
        <f t="shared" si="127"/>
        <v>138.2608695652174</v>
      </c>
      <c r="Q1211" s="9" t="str">
        <f t="shared" si="128"/>
        <v>photography</v>
      </c>
      <c r="R1211" t="str">
        <f t="shared" si="129"/>
        <v>photobooks</v>
      </c>
      <c r="S1211" s="13">
        <f t="shared" si="130"/>
        <v>42761.637789351851</v>
      </c>
      <c r="T1211" s="13">
        <f t="shared" si="131"/>
        <v>42791.846122685187</v>
      </c>
      <c r="U1211" s="14">
        <f t="shared" si="132"/>
        <v>2017</v>
      </c>
      <c r="V1211" s="15"/>
    </row>
    <row r="1212" spans="1:22" ht="3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 s="8">
        <f t="shared" si="127"/>
        <v>493.81553398058253</v>
      </c>
      <c r="Q1212" s="9" t="str">
        <f t="shared" si="128"/>
        <v>photography</v>
      </c>
      <c r="R1212" t="str">
        <f t="shared" si="129"/>
        <v>photobooks</v>
      </c>
      <c r="S1212" s="13">
        <f t="shared" si="130"/>
        <v>42132.733472222222</v>
      </c>
      <c r="T1212" s="13">
        <f t="shared" si="131"/>
        <v>42155.875</v>
      </c>
      <c r="U1212" s="14">
        <f t="shared" si="132"/>
        <v>2015</v>
      </c>
      <c r="V1212" s="15"/>
    </row>
    <row r="1213" spans="1:22" ht="47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 s="8">
        <f t="shared" si="127"/>
        <v>168.5</v>
      </c>
      <c r="Q1213" s="9" t="str">
        <f t="shared" si="128"/>
        <v>photography</v>
      </c>
      <c r="R1213" t="str">
        <f t="shared" si="129"/>
        <v>photobooks</v>
      </c>
      <c r="S1213" s="13">
        <f t="shared" si="130"/>
        <v>42515.658113425925</v>
      </c>
      <c r="T1213" s="13">
        <f t="shared" si="131"/>
        <v>42530.866446759261</v>
      </c>
      <c r="U1213" s="14">
        <f t="shared" si="132"/>
        <v>2016</v>
      </c>
      <c r="V1213" s="15"/>
    </row>
    <row r="1214" spans="1:22" ht="47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 s="8">
        <f t="shared" si="127"/>
        <v>38.867469879518069</v>
      </c>
      <c r="Q1214" s="9" t="str">
        <f t="shared" si="128"/>
        <v>photography</v>
      </c>
      <c r="R1214" t="str">
        <f t="shared" si="129"/>
        <v>photobooks</v>
      </c>
      <c r="S1214" s="13">
        <f t="shared" si="130"/>
        <v>42318.741840277777</v>
      </c>
      <c r="T1214" s="13">
        <f t="shared" si="131"/>
        <v>42335.041666666672</v>
      </c>
      <c r="U1214" s="14">
        <f t="shared" si="132"/>
        <v>2015</v>
      </c>
      <c r="V1214" s="15"/>
    </row>
    <row r="1215" spans="1:22" ht="47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 s="8">
        <f t="shared" si="127"/>
        <v>61.527777777777779</v>
      </c>
      <c r="Q1215" s="9" t="str">
        <f t="shared" si="128"/>
        <v>photography</v>
      </c>
      <c r="R1215" t="str">
        <f t="shared" si="129"/>
        <v>photobooks</v>
      </c>
      <c r="S1215" s="13">
        <f t="shared" si="130"/>
        <v>42731.547453703701</v>
      </c>
      <c r="T1215" s="13">
        <f t="shared" si="131"/>
        <v>42766.755787037036</v>
      </c>
      <c r="U1215" s="14">
        <f t="shared" si="132"/>
        <v>2016</v>
      </c>
      <c r="V1215" s="15"/>
    </row>
    <row r="1216" spans="1:22" ht="47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 s="8">
        <f t="shared" si="127"/>
        <v>105.44</v>
      </c>
      <c r="Q1216" s="9" t="str">
        <f t="shared" si="128"/>
        <v>photography</v>
      </c>
      <c r="R1216" t="str">
        <f t="shared" si="129"/>
        <v>photobooks</v>
      </c>
      <c r="S1216" s="13">
        <f t="shared" si="130"/>
        <v>42104.632002314807</v>
      </c>
      <c r="T1216" s="13">
        <f t="shared" si="131"/>
        <v>42164.840335648143</v>
      </c>
      <c r="U1216" s="14">
        <f t="shared" si="132"/>
        <v>2015</v>
      </c>
      <c r="V1216" s="15"/>
    </row>
    <row r="1217" spans="1:22" ht="47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 s="8">
        <f t="shared" si="127"/>
        <v>71.592003642987251</v>
      </c>
      <c r="Q1217" s="9" t="str">
        <f t="shared" si="128"/>
        <v>photography</v>
      </c>
      <c r="R1217" t="str">
        <f t="shared" si="129"/>
        <v>photobooks</v>
      </c>
      <c r="S1217" s="13">
        <f t="shared" si="130"/>
        <v>41759.714768518512</v>
      </c>
      <c r="T1217" s="13">
        <f t="shared" si="131"/>
        <v>41789.923101851848</v>
      </c>
      <c r="U1217" s="14">
        <f t="shared" si="132"/>
        <v>2014</v>
      </c>
      <c r="V1217" s="15"/>
    </row>
    <row r="1218" spans="1:22" ht="3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 s="8">
        <f t="shared" si="127"/>
        <v>91.882882882882882</v>
      </c>
      <c r="Q1218" s="9" t="str">
        <f t="shared" si="128"/>
        <v>photography</v>
      </c>
      <c r="R1218" t="str">
        <f t="shared" si="129"/>
        <v>photobooks</v>
      </c>
      <c r="S1218" s="13">
        <f t="shared" si="130"/>
        <v>42247.408067129632</v>
      </c>
      <c r="T1218" s="13">
        <f t="shared" si="131"/>
        <v>42279.960416666669</v>
      </c>
      <c r="U1218" s="14">
        <f t="shared" si="132"/>
        <v>2015</v>
      </c>
      <c r="V1218" s="15"/>
    </row>
    <row r="1219" spans="1:22" ht="47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 s="8">
        <f t="shared" ref="P1219:P1282" si="134">E1219/L1219</f>
        <v>148.57377049180329</v>
      </c>
      <c r="Q1219" s="9" t="str">
        <f t="shared" ref="Q1219:Q1282" si="135">LEFT(N1219, SEARCH("/", N1219, 1)-1)</f>
        <v>photography</v>
      </c>
      <c r="R1219" t="str">
        <f t="shared" ref="R1219:R1282" si="136">RIGHT(N1219,LEN(N1219) -SEARCH("/", N1219, 1))</f>
        <v>photobooks</v>
      </c>
      <c r="S1219" s="13">
        <f t="shared" ref="S1219:S1282" si="137">(J1219/86400)+25569+(-5/24)</f>
        <v>42535.6011574074</v>
      </c>
      <c r="T1219" s="13">
        <f t="shared" ref="T1219:T1282" si="138">(((I1219/60)/60)/24)+DATE(1970,1,1)</f>
        <v>42565.809490740736</v>
      </c>
      <c r="U1219" s="14">
        <f t="shared" ref="U1219:U1282" si="139">YEAR(S1219)</f>
        <v>2016</v>
      </c>
      <c r="V1219" s="15"/>
    </row>
    <row r="1220" spans="1:22" ht="47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 s="8">
        <f t="shared" si="134"/>
        <v>174.2134831460674</v>
      </c>
      <c r="Q1220" s="9" t="str">
        <f t="shared" si="135"/>
        <v>photography</v>
      </c>
      <c r="R1220" t="str">
        <f t="shared" si="136"/>
        <v>photobooks</v>
      </c>
      <c r="S1220" s="13">
        <f t="shared" si="137"/>
        <v>42278.453703703701</v>
      </c>
      <c r="T1220" s="13">
        <f t="shared" si="138"/>
        <v>42309.125</v>
      </c>
      <c r="U1220" s="14">
        <f t="shared" si="139"/>
        <v>2015</v>
      </c>
      <c r="V1220" s="15"/>
    </row>
    <row r="1221" spans="1:22" ht="3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 s="8">
        <f t="shared" si="134"/>
        <v>102.86166007905139</v>
      </c>
      <c r="Q1221" s="9" t="str">
        <f t="shared" si="135"/>
        <v>photography</v>
      </c>
      <c r="R1221" t="str">
        <f t="shared" si="136"/>
        <v>photobooks</v>
      </c>
      <c r="S1221" s="13">
        <f t="shared" si="137"/>
        <v>42633.253622685188</v>
      </c>
      <c r="T1221" s="13">
        <f t="shared" si="138"/>
        <v>42663.461956018517</v>
      </c>
      <c r="U1221" s="14">
        <f t="shared" si="139"/>
        <v>2016</v>
      </c>
      <c r="V1221" s="15"/>
    </row>
    <row r="1222" spans="1:22" ht="47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 s="8">
        <f t="shared" si="134"/>
        <v>111.17857142857143</v>
      </c>
      <c r="Q1222" s="9" t="str">
        <f t="shared" si="135"/>
        <v>photography</v>
      </c>
      <c r="R1222" t="str">
        <f t="shared" si="136"/>
        <v>photobooks</v>
      </c>
      <c r="S1222" s="13">
        <f t="shared" si="137"/>
        <v>42211.420277777775</v>
      </c>
      <c r="T1222" s="13">
        <f t="shared" si="138"/>
        <v>42241.628611111111</v>
      </c>
      <c r="U1222" s="14">
        <f t="shared" si="139"/>
        <v>2015</v>
      </c>
      <c r="V1222" s="15"/>
    </row>
    <row r="1223" spans="1:22" ht="47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 s="8">
        <f t="shared" si="134"/>
        <v>23.796213592233013</v>
      </c>
      <c r="Q1223" s="9" t="str">
        <f t="shared" si="135"/>
        <v>photography</v>
      </c>
      <c r="R1223" t="str">
        <f t="shared" si="136"/>
        <v>photobooks</v>
      </c>
      <c r="S1223" s="13">
        <f t="shared" si="137"/>
        <v>42680.267222222225</v>
      </c>
      <c r="T1223" s="13">
        <f t="shared" si="138"/>
        <v>42708</v>
      </c>
      <c r="U1223" s="14">
        <f t="shared" si="139"/>
        <v>2016</v>
      </c>
      <c r="V1223" s="15"/>
    </row>
    <row r="1224" spans="1:22" ht="3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 s="8">
        <f t="shared" si="134"/>
        <v>81.268115942028984</v>
      </c>
      <c r="Q1224" s="9" t="str">
        <f t="shared" si="135"/>
        <v>photography</v>
      </c>
      <c r="R1224" t="str">
        <f t="shared" si="136"/>
        <v>photobooks</v>
      </c>
      <c r="S1224" s="13">
        <f t="shared" si="137"/>
        <v>42430.512118055551</v>
      </c>
      <c r="T1224" s="13">
        <f t="shared" si="138"/>
        <v>42461.166666666672</v>
      </c>
      <c r="U1224" s="14">
        <f t="shared" si="139"/>
        <v>2016</v>
      </c>
      <c r="V1224" s="15"/>
    </row>
    <row r="1225" spans="1:22" ht="3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 s="8">
        <f t="shared" si="134"/>
        <v>116.21465968586388</v>
      </c>
      <c r="Q1225" s="9" t="str">
        <f t="shared" si="135"/>
        <v>photography</v>
      </c>
      <c r="R1225" t="str">
        <f t="shared" si="136"/>
        <v>photobooks</v>
      </c>
      <c r="S1225" s="13">
        <f t="shared" si="137"/>
        <v>42653.968854166662</v>
      </c>
      <c r="T1225" s="13">
        <f t="shared" si="138"/>
        <v>42684.218854166669</v>
      </c>
      <c r="U1225" s="14">
        <f t="shared" si="139"/>
        <v>2016</v>
      </c>
      <c r="V1225" s="15"/>
    </row>
    <row r="1226" spans="1:22" ht="3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 s="8">
        <f t="shared" si="134"/>
        <v>58.888888888888886</v>
      </c>
      <c r="Q1226" s="9" t="str">
        <f t="shared" si="135"/>
        <v>music</v>
      </c>
      <c r="R1226" t="str">
        <f t="shared" si="136"/>
        <v>world music</v>
      </c>
      <c r="S1226" s="13">
        <f t="shared" si="137"/>
        <v>41736.341458333329</v>
      </c>
      <c r="T1226" s="13">
        <f t="shared" si="138"/>
        <v>41796.549791666665</v>
      </c>
      <c r="U1226" s="14">
        <f t="shared" si="139"/>
        <v>2014</v>
      </c>
      <c r="V1226" s="15"/>
    </row>
    <row r="1227" spans="1:22" ht="47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 s="8">
        <f t="shared" si="134"/>
        <v>44</v>
      </c>
      <c r="Q1227" s="9" t="str">
        <f t="shared" si="135"/>
        <v>music</v>
      </c>
      <c r="R1227" t="str">
        <f t="shared" si="136"/>
        <v>world music</v>
      </c>
      <c r="S1227" s="13">
        <f t="shared" si="137"/>
        <v>41509.697662037033</v>
      </c>
      <c r="T1227" s="13">
        <f t="shared" si="138"/>
        <v>41569.905995370369</v>
      </c>
      <c r="U1227" s="14">
        <f t="shared" si="139"/>
        <v>2013</v>
      </c>
      <c r="V1227" s="15"/>
    </row>
    <row r="1228" spans="1:22" ht="47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 s="8">
        <f t="shared" si="134"/>
        <v>48.424999999999997</v>
      </c>
      <c r="Q1228" s="9" t="str">
        <f t="shared" si="135"/>
        <v>music</v>
      </c>
      <c r="R1228" t="str">
        <f t="shared" si="136"/>
        <v>world music</v>
      </c>
      <c r="S1228" s="13">
        <f t="shared" si="137"/>
        <v>41715.666446759256</v>
      </c>
      <c r="T1228" s="13">
        <f t="shared" si="138"/>
        <v>41750.041666666664</v>
      </c>
      <c r="U1228" s="14">
        <f t="shared" si="139"/>
        <v>2014</v>
      </c>
      <c r="V1228" s="15"/>
    </row>
    <row r="1229" spans="1:22" ht="47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8" t="e">
        <f t="shared" si="134"/>
        <v>#DIV/0!</v>
      </c>
      <c r="Q1229" s="9" t="str">
        <f t="shared" si="135"/>
        <v>music</v>
      </c>
      <c r="R1229" t="str">
        <f t="shared" si="136"/>
        <v>world music</v>
      </c>
      <c r="S1229" s="13">
        <f t="shared" si="137"/>
        <v>41827.710833333331</v>
      </c>
      <c r="T1229" s="13">
        <f t="shared" si="138"/>
        <v>41858.291666666664</v>
      </c>
      <c r="U1229" s="14">
        <f t="shared" si="139"/>
        <v>2014</v>
      </c>
      <c r="V1229" s="15"/>
    </row>
    <row r="1230" spans="1:22" ht="3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 s="8">
        <f t="shared" si="134"/>
        <v>61.041666666666664</v>
      </c>
      <c r="Q1230" s="9" t="str">
        <f t="shared" si="135"/>
        <v>music</v>
      </c>
      <c r="R1230" t="str">
        <f t="shared" si="136"/>
        <v>world music</v>
      </c>
      <c r="S1230" s="13">
        <f t="shared" si="137"/>
        <v>40754.520925925921</v>
      </c>
      <c r="T1230" s="13">
        <f t="shared" si="138"/>
        <v>40814.729259259257</v>
      </c>
      <c r="U1230" s="14">
        <f t="shared" si="139"/>
        <v>2011</v>
      </c>
      <c r="V1230" s="15"/>
    </row>
    <row r="1231" spans="1:22" ht="47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 s="8">
        <f t="shared" si="134"/>
        <v>25</v>
      </c>
      <c r="Q1231" s="9" t="str">
        <f t="shared" si="135"/>
        <v>music</v>
      </c>
      <c r="R1231" t="str">
        <f t="shared" si="136"/>
        <v>world music</v>
      </c>
      <c r="S1231" s="13">
        <f t="shared" si="137"/>
        <v>40985.251469907402</v>
      </c>
      <c r="T1231" s="13">
        <f t="shared" si="138"/>
        <v>41015.666666666664</v>
      </c>
      <c r="U1231" s="14">
        <f t="shared" si="139"/>
        <v>2012</v>
      </c>
      <c r="V1231" s="15"/>
    </row>
    <row r="1232" spans="1:22" ht="47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8" t="e">
        <f t="shared" si="134"/>
        <v>#DIV/0!</v>
      </c>
      <c r="Q1232" s="9" t="str">
        <f t="shared" si="135"/>
        <v>music</v>
      </c>
      <c r="R1232" t="str">
        <f t="shared" si="136"/>
        <v>world music</v>
      </c>
      <c r="S1232" s="13">
        <f t="shared" si="137"/>
        <v>40568.764236111107</v>
      </c>
      <c r="T1232" s="13">
        <f t="shared" si="138"/>
        <v>40598.972569444442</v>
      </c>
      <c r="U1232" s="14">
        <f t="shared" si="139"/>
        <v>2011</v>
      </c>
      <c r="V1232" s="15"/>
    </row>
    <row r="1233" spans="1:22" ht="47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8" t="e">
        <f t="shared" si="134"/>
        <v>#DIV/0!</v>
      </c>
      <c r="Q1233" s="9" t="str">
        <f t="shared" si="135"/>
        <v>music</v>
      </c>
      <c r="R1233" t="str">
        <f t="shared" si="136"/>
        <v>world music</v>
      </c>
      <c r="S1233" s="13">
        <f t="shared" si="137"/>
        <v>42193.733425925922</v>
      </c>
      <c r="T1233" s="13">
        <f t="shared" si="138"/>
        <v>42244.041666666672</v>
      </c>
      <c r="U1233" s="14">
        <f t="shared" si="139"/>
        <v>2015</v>
      </c>
      <c r="V1233" s="15"/>
    </row>
    <row r="1234" spans="1:22" ht="47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 s="8">
        <f t="shared" si="134"/>
        <v>40</v>
      </c>
      <c r="Q1234" s="9" t="str">
        <f t="shared" si="135"/>
        <v>music</v>
      </c>
      <c r="R1234" t="str">
        <f t="shared" si="136"/>
        <v>world music</v>
      </c>
      <c r="S1234" s="13">
        <f t="shared" si="137"/>
        <v>41506.639699074069</v>
      </c>
      <c r="T1234" s="13">
        <f t="shared" si="138"/>
        <v>41553.848032407412</v>
      </c>
      <c r="U1234" s="14">
        <f t="shared" si="139"/>
        <v>2013</v>
      </c>
      <c r="V1234" s="15"/>
    </row>
    <row r="1235" spans="1:22" ht="47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 s="8">
        <f t="shared" si="134"/>
        <v>19.333333333333332</v>
      </c>
      <c r="Q1235" s="9" t="str">
        <f t="shared" si="135"/>
        <v>music</v>
      </c>
      <c r="R1235" t="str">
        <f t="shared" si="136"/>
        <v>world music</v>
      </c>
      <c r="S1235" s="13">
        <f t="shared" si="137"/>
        <v>40939.740439814814</v>
      </c>
      <c r="T1235" s="13">
        <f t="shared" si="138"/>
        <v>40960.948773148149</v>
      </c>
      <c r="U1235" s="14">
        <f t="shared" si="139"/>
        <v>2012</v>
      </c>
      <c r="V1235" s="15"/>
    </row>
    <row r="1236" spans="1:22" ht="47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8" t="e">
        <f t="shared" si="134"/>
        <v>#DIV/0!</v>
      </c>
      <c r="Q1236" s="9" t="str">
        <f t="shared" si="135"/>
        <v>music</v>
      </c>
      <c r="R1236" t="str">
        <f t="shared" si="136"/>
        <v>world music</v>
      </c>
      <c r="S1236" s="13">
        <f t="shared" si="137"/>
        <v>42007.580347222225</v>
      </c>
      <c r="T1236" s="13">
        <f t="shared" si="138"/>
        <v>42037.788680555561</v>
      </c>
      <c r="U1236" s="14">
        <f t="shared" si="139"/>
        <v>2015</v>
      </c>
      <c r="V1236" s="15"/>
    </row>
    <row r="1237" spans="1:22" ht="47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 s="8">
        <f t="shared" si="134"/>
        <v>35</v>
      </c>
      <c r="Q1237" s="9" t="str">
        <f t="shared" si="135"/>
        <v>music</v>
      </c>
      <c r="R1237" t="str">
        <f t="shared" si="136"/>
        <v>world music</v>
      </c>
      <c r="S1237" s="13">
        <f t="shared" si="137"/>
        <v>41582.927071759259</v>
      </c>
      <c r="T1237" s="13">
        <f t="shared" si="138"/>
        <v>41623.135405092595</v>
      </c>
      <c r="U1237" s="14">
        <f t="shared" si="139"/>
        <v>2013</v>
      </c>
      <c r="V1237" s="15"/>
    </row>
    <row r="1238" spans="1:22" ht="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8" t="e">
        <f t="shared" si="134"/>
        <v>#DIV/0!</v>
      </c>
      <c r="Q1238" s="9" t="str">
        <f t="shared" si="135"/>
        <v>music</v>
      </c>
      <c r="R1238" t="str">
        <f t="shared" si="136"/>
        <v>world music</v>
      </c>
      <c r="S1238" s="13">
        <f t="shared" si="137"/>
        <v>41110.47180555555</v>
      </c>
      <c r="T1238" s="13">
        <f t="shared" si="138"/>
        <v>41118.666666666664</v>
      </c>
      <c r="U1238" s="14">
        <f t="shared" si="139"/>
        <v>2012</v>
      </c>
      <c r="V1238" s="15"/>
    </row>
    <row r="1239" spans="1:22" ht="47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8" t="e">
        <f t="shared" si="134"/>
        <v>#DIV/0!</v>
      </c>
      <c r="Q1239" s="9" t="str">
        <f t="shared" si="135"/>
        <v>music</v>
      </c>
      <c r="R1239" t="str">
        <f t="shared" si="136"/>
        <v>world music</v>
      </c>
      <c r="S1239" s="13">
        <f t="shared" si="137"/>
        <v>41125.074826388889</v>
      </c>
      <c r="T1239" s="13">
        <f t="shared" si="138"/>
        <v>41145.283159722225</v>
      </c>
      <c r="U1239" s="14">
        <f t="shared" si="139"/>
        <v>2012</v>
      </c>
      <c r="V1239" s="15"/>
    </row>
    <row r="1240" spans="1:22" ht="47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 s="8">
        <f t="shared" si="134"/>
        <v>59.333333333333336</v>
      </c>
      <c r="Q1240" s="9" t="str">
        <f t="shared" si="135"/>
        <v>music</v>
      </c>
      <c r="R1240" t="str">
        <f t="shared" si="136"/>
        <v>world music</v>
      </c>
      <c r="S1240" s="13">
        <f t="shared" si="137"/>
        <v>40731.402037037034</v>
      </c>
      <c r="T1240" s="13">
        <f t="shared" si="138"/>
        <v>40761.61037037037</v>
      </c>
      <c r="U1240" s="14">
        <f t="shared" si="139"/>
        <v>2011</v>
      </c>
      <c r="V1240" s="15"/>
    </row>
    <row r="1241" spans="1:22" ht="32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8" t="e">
        <f t="shared" si="134"/>
        <v>#DIV/0!</v>
      </c>
      <c r="Q1241" s="9" t="str">
        <f t="shared" si="135"/>
        <v>music</v>
      </c>
      <c r="R1241" t="str">
        <f t="shared" si="136"/>
        <v>world music</v>
      </c>
      <c r="S1241" s="13">
        <f t="shared" si="137"/>
        <v>40883.754247685181</v>
      </c>
      <c r="T1241" s="13">
        <f t="shared" si="138"/>
        <v>40913.962581018517</v>
      </c>
      <c r="U1241" s="14">
        <f t="shared" si="139"/>
        <v>2011</v>
      </c>
      <c r="V1241" s="15"/>
    </row>
    <row r="1242" spans="1:22" ht="3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 s="8">
        <f t="shared" si="134"/>
        <v>30.125</v>
      </c>
      <c r="Q1242" s="9" t="str">
        <f t="shared" si="135"/>
        <v>music</v>
      </c>
      <c r="R1242" t="str">
        <f t="shared" si="136"/>
        <v>world music</v>
      </c>
      <c r="S1242" s="13">
        <f t="shared" si="137"/>
        <v>41408.831678240742</v>
      </c>
      <c r="T1242" s="13">
        <f t="shared" si="138"/>
        <v>41467.910416666666</v>
      </c>
      <c r="U1242" s="14">
        <f t="shared" si="139"/>
        <v>2013</v>
      </c>
      <c r="V1242" s="15"/>
    </row>
    <row r="1243" spans="1:22" ht="47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 s="8">
        <f t="shared" si="134"/>
        <v>74.617647058823536</v>
      </c>
      <c r="Q1243" s="9" t="str">
        <f t="shared" si="135"/>
        <v>music</v>
      </c>
      <c r="R1243" t="str">
        <f t="shared" si="136"/>
        <v>world music</v>
      </c>
      <c r="S1243" s="13">
        <f t="shared" si="137"/>
        <v>41923.629398148143</v>
      </c>
      <c r="T1243" s="13">
        <f t="shared" si="138"/>
        <v>41946.249305555553</v>
      </c>
      <c r="U1243" s="14">
        <f t="shared" si="139"/>
        <v>2014</v>
      </c>
      <c r="V1243" s="15"/>
    </row>
    <row r="1244" spans="1:22" ht="47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 s="8">
        <f t="shared" si="134"/>
        <v>5</v>
      </c>
      <c r="Q1244" s="9" t="str">
        <f t="shared" si="135"/>
        <v>music</v>
      </c>
      <c r="R1244" t="str">
        <f t="shared" si="136"/>
        <v>world music</v>
      </c>
      <c r="S1244" s="13">
        <f t="shared" si="137"/>
        <v>40781.957199074073</v>
      </c>
      <c r="T1244" s="13">
        <f t="shared" si="138"/>
        <v>40797.554166666669</v>
      </c>
      <c r="U1244" s="14">
        <f t="shared" si="139"/>
        <v>2011</v>
      </c>
      <c r="V1244" s="15"/>
    </row>
    <row r="1245" spans="1:22" ht="47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 s="8">
        <f t="shared" si="134"/>
        <v>44.5</v>
      </c>
      <c r="Q1245" s="9" t="str">
        <f t="shared" si="135"/>
        <v>music</v>
      </c>
      <c r="R1245" t="str">
        <f t="shared" si="136"/>
        <v>world music</v>
      </c>
      <c r="S1245" s="13">
        <f t="shared" si="137"/>
        <v>40671.670960648145</v>
      </c>
      <c r="T1245" s="13">
        <f t="shared" si="138"/>
        <v>40732.875</v>
      </c>
      <c r="U1245" s="14">
        <f t="shared" si="139"/>
        <v>2011</v>
      </c>
      <c r="V1245" s="15"/>
    </row>
    <row r="1246" spans="1:22" ht="47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 s="8">
        <f t="shared" si="134"/>
        <v>46.133333333333333</v>
      </c>
      <c r="Q1246" s="9" t="str">
        <f t="shared" si="135"/>
        <v>music</v>
      </c>
      <c r="R1246" t="str">
        <f t="shared" si="136"/>
        <v>rock</v>
      </c>
      <c r="S1246" s="13">
        <f t="shared" si="137"/>
        <v>41355.617164351854</v>
      </c>
      <c r="T1246" s="13">
        <f t="shared" si="138"/>
        <v>41386.875</v>
      </c>
      <c r="U1246" s="14">
        <f t="shared" si="139"/>
        <v>2013</v>
      </c>
      <c r="V1246" s="15"/>
    </row>
    <row r="1247" spans="1:22" ht="47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 s="8">
        <f t="shared" si="134"/>
        <v>141.47058823529412</v>
      </c>
      <c r="Q1247" s="9" t="str">
        <f t="shared" si="135"/>
        <v>music</v>
      </c>
      <c r="R1247" t="str">
        <f t="shared" si="136"/>
        <v>rock</v>
      </c>
      <c r="S1247" s="13">
        <f t="shared" si="137"/>
        <v>41774.391597222224</v>
      </c>
      <c r="T1247" s="13">
        <f t="shared" si="138"/>
        <v>41804.599930555552</v>
      </c>
      <c r="U1247" s="14">
        <f t="shared" si="139"/>
        <v>2014</v>
      </c>
      <c r="V1247" s="15"/>
    </row>
    <row r="1248" spans="1:22" ht="47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 s="8">
        <f t="shared" si="134"/>
        <v>75.483870967741936</v>
      </c>
      <c r="Q1248" s="9" t="str">
        <f t="shared" si="135"/>
        <v>music</v>
      </c>
      <c r="R1248" t="str">
        <f t="shared" si="136"/>
        <v>rock</v>
      </c>
      <c r="S1248" s="13">
        <f t="shared" si="137"/>
        <v>40837.835057870368</v>
      </c>
      <c r="T1248" s="13">
        <f t="shared" si="138"/>
        <v>40883.085057870368</v>
      </c>
      <c r="U1248" s="14">
        <f t="shared" si="139"/>
        <v>2011</v>
      </c>
      <c r="V1248" s="15"/>
    </row>
    <row r="1249" spans="1:22" ht="3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 s="8">
        <f t="shared" si="134"/>
        <v>85.5</v>
      </c>
      <c r="Q1249" s="9" t="str">
        <f t="shared" si="135"/>
        <v>music</v>
      </c>
      <c r="R1249" t="str">
        <f t="shared" si="136"/>
        <v>rock</v>
      </c>
      <c r="S1249" s="13">
        <f t="shared" si="137"/>
        <v>41370.083969907406</v>
      </c>
      <c r="T1249" s="13">
        <f t="shared" si="138"/>
        <v>41400.292303240742</v>
      </c>
      <c r="U1249" s="14">
        <f t="shared" si="139"/>
        <v>2013</v>
      </c>
      <c r="V1249" s="15"/>
    </row>
    <row r="1250" spans="1:22" ht="3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 s="8">
        <f t="shared" si="134"/>
        <v>64.254237288135599</v>
      </c>
      <c r="Q1250" s="9" t="str">
        <f t="shared" si="135"/>
        <v>music</v>
      </c>
      <c r="R1250" t="str">
        <f t="shared" si="136"/>
        <v>rock</v>
      </c>
      <c r="S1250" s="13">
        <f t="shared" si="137"/>
        <v>41767.448530092588</v>
      </c>
      <c r="T1250" s="13">
        <f t="shared" si="138"/>
        <v>41803.290972222225</v>
      </c>
      <c r="U1250" s="14">
        <f t="shared" si="139"/>
        <v>2014</v>
      </c>
      <c r="V1250" s="15"/>
    </row>
    <row r="1251" spans="1:22" ht="47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 s="8">
        <f t="shared" si="134"/>
        <v>64.46913580246914</v>
      </c>
      <c r="Q1251" s="9" t="str">
        <f t="shared" si="135"/>
        <v>music</v>
      </c>
      <c r="R1251" t="str">
        <f t="shared" si="136"/>
        <v>rock</v>
      </c>
      <c r="S1251" s="13">
        <f t="shared" si="137"/>
        <v>41067.532534722217</v>
      </c>
      <c r="T1251" s="13">
        <f t="shared" si="138"/>
        <v>41097.74086805556</v>
      </c>
      <c r="U1251" s="14">
        <f t="shared" si="139"/>
        <v>2012</v>
      </c>
      <c r="V1251" s="15"/>
    </row>
    <row r="1252" spans="1:22" ht="47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 s="8">
        <f t="shared" si="134"/>
        <v>118.2007874015748</v>
      </c>
      <c r="Q1252" s="9" t="str">
        <f t="shared" si="135"/>
        <v>music</v>
      </c>
      <c r="R1252" t="str">
        <f t="shared" si="136"/>
        <v>rock</v>
      </c>
      <c r="S1252" s="13">
        <f t="shared" si="137"/>
        <v>41843.434386574074</v>
      </c>
      <c r="T1252" s="13">
        <f t="shared" si="138"/>
        <v>41888.64271990741</v>
      </c>
      <c r="U1252" s="14">
        <f t="shared" si="139"/>
        <v>2014</v>
      </c>
      <c r="V1252" s="15"/>
    </row>
    <row r="1253" spans="1:22" ht="3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 s="8">
        <f t="shared" si="134"/>
        <v>82.540540540540547</v>
      </c>
      <c r="Q1253" s="9" t="str">
        <f t="shared" si="135"/>
        <v>music</v>
      </c>
      <c r="R1253" t="str">
        <f t="shared" si="136"/>
        <v>rock</v>
      </c>
      <c r="S1253" s="13">
        <f t="shared" si="137"/>
        <v>40751.606099537035</v>
      </c>
      <c r="T1253" s="13">
        <f t="shared" si="138"/>
        <v>40811.814432870371</v>
      </c>
      <c r="U1253" s="14">
        <f t="shared" si="139"/>
        <v>2011</v>
      </c>
      <c r="V1253" s="15"/>
    </row>
    <row r="1254" spans="1:22" ht="47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 s="8">
        <f t="shared" si="134"/>
        <v>34.170212765957444</v>
      </c>
      <c r="Q1254" s="9" t="str">
        <f t="shared" si="135"/>
        <v>music</v>
      </c>
      <c r="R1254" t="str">
        <f t="shared" si="136"/>
        <v>rock</v>
      </c>
      <c r="S1254" s="13">
        <f t="shared" si="137"/>
        <v>41543.779733796291</v>
      </c>
      <c r="T1254" s="13">
        <f t="shared" si="138"/>
        <v>41571.988067129627</v>
      </c>
      <c r="U1254" s="14">
        <f t="shared" si="139"/>
        <v>2013</v>
      </c>
      <c r="V1254" s="15"/>
    </row>
    <row r="1255" spans="1:22" ht="47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 s="8">
        <f t="shared" si="134"/>
        <v>42.73322081575246</v>
      </c>
      <c r="Q1255" s="9" t="str">
        <f t="shared" si="135"/>
        <v>music</v>
      </c>
      <c r="R1255" t="str">
        <f t="shared" si="136"/>
        <v>rock</v>
      </c>
      <c r="S1255" s="13">
        <f t="shared" si="137"/>
        <v>41855.575312499997</v>
      </c>
      <c r="T1255" s="13">
        <f t="shared" si="138"/>
        <v>41885.783645833333</v>
      </c>
      <c r="U1255" s="14">
        <f t="shared" si="139"/>
        <v>2014</v>
      </c>
      <c r="V1255" s="15"/>
    </row>
    <row r="1256" spans="1:22" ht="47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 s="8">
        <f t="shared" si="134"/>
        <v>94.489361702127653</v>
      </c>
      <c r="Q1256" s="9" t="str">
        <f t="shared" si="135"/>
        <v>music</v>
      </c>
      <c r="R1256" t="str">
        <f t="shared" si="136"/>
        <v>rock</v>
      </c>
      <c r="S1256" s="13">
        <f t="shared" si="137"/>
        <v>40487.413032407407</v>
      </c>
      <c r="T1256" s="13">
        <f t="shared" si="138"/>
        <v>40544.207638888889</v>
      </c>
      <c r="U1256" s="14">
        <f t="shared" si="139"/>
        <v>2010</v>
      </c>
      <c r="V1256" s="15"/>
    </row>
    <row r="1257" spans="1:22" ht="47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 s="8">
        <f t="shared" si="134"/>
        <v>55.697247706422019</v>
      </c>
      <c r="Q1257" s="9" t="str">
        <f t="shared" si="135"/>
        <v>music</v>
      </c>
      <c r="R1257" t="str">
        <f t="shared" si="136"/>
        <v>rock</v>
      </c>
      <c r="S1257" s="13">
        <f t="shared" si="137"/>
        <v>41579.637175925927</v>
      </c>
      <c r="T1257" s="13">
        <f t="shared" si="138"/>
        <v>41609.887175925927</v>
      </c>
      <c r="U1257" s="14">
        <f t="shared" si="139"/>
        <v>2013</v>
      </c>
      <c r="V1257" s="15"/>
    </row>
    <row r="1258" spans="1:22" ht="47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 s="8">
        <f t="shared" si="134"/>
        <v>98.030831024930734</v>
      </c>
      <c r="Q1258" s="9" t="str">
        <f t="shared" si="135"/>
        <v>music</v>
      </c>
      <c r="R1258" t="str">
        <f t="shared" si="136"/>
        <v>rock</v>
      </c>
      <c r="S1258" s="13">
        <f t="shared" si="137"/>
        <v>40921.711006944439</v>
      </c>
      <c r="T1258" s="13">
        <f t="shared" si="138"/>
        <v>40951.919340277782</v>
      </c>
      <c r="U1258" s="14">
        <f t="shared" si="139"/>
        <v>2012</v>
      </c>
      <c r="V1258" s="15"/>
    </row>
    <row r="1259" spans="1:22" ht="47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 s="8">
        <f t="shared" si="134"/>
        <v>92.102272727272734</v>
      </c>
      <c r="Q1259" s="9" t="str">
        <f t="shared" si="135"/>
        <v>music</v>
      </c>
      <c r="R1259" t="str">
        <f t="shared" si="136"/>
        <v>rock</v>
      </c>
      <c r="S1259" s="13">
        <f t="shared" si="137"/>
        <v>40586.877199074072</v>
      </c>
      <c r="T1259" s="13">
        <f t="shared" si="138"/>
        <v>40636.043865740743</v>
      </c>
      <c r="U1259" s="14">
        <f t="shared" si="139"/>
        <v>2011</v>
      </c>
      <c r="V1259" s="15"/>
    </row>
    <row r="1260" spans="1:22" ht="47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 s="8">
        <f t="shared" si="134"/>
        <v>38.175462686567165</v>
      </c>
      <c r="Q1260" s="9" t="str">
        <f t="shared" si="135"/>
        <v>music</v>
      </c>
      <c r="R1260" t="str">
        <f t="shared" si="136"/>
        <v>rock</v>
      </c>
      <c r="S1260" s="13">
        <f t="shared" si="137"/>
        <v>41487.402916666666</v>
      </c>
      <c r="T1260" s="13">
        <f t="shared" si="138"/>
        <v>41517.611250000002</v>
      </c>
      <c r="U1260" s="14">
        <f t="shared" si="139"/>
        <v>2013</v>
      </c>
      <c r="V1260" s="15"/>
    </row>
    <row r="1261" spans="1:22" ht="3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 s="8">
        <f t="shared" si="134"/>
        <v>27.145833333333332</v>
      </c>
      <c r="Q1261" s="9" t="str">
        <f t="shared" si="135"/>
        <v>music</v>
      </c>
      <c r="R1261" t="str">
        <f t="shared" si="136"/>
        <v>rock</v>
      </c>
      <c r="S1261" s="13">
        <f t="shared" si="137"/>
        <v>41766.762314814812</v>
      </c>
      <c r="T1261" s="13">
        <f t="shared" si="138"/>
        <v>41799.165972222225</v>
      </c>
      <c r="U1261" s="14">
        <f t="shared" si="139"/>
        <v>2014</v>
      </c>
      <c r="V1261" s="15"/>
    </row>
    <row r="1262" spans="1:22" ht="47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 s="8">
        <f t="shared" si="134"/>
        <v>50.689189189189186</v>
      </c>
      <c r="Q1262" s="9" t="str">
        <f t="shared" si="135"/>
        <v>music</v>
      </c>
      <c r="R1262" t="str">
        <f t="shared" si="136"/>
        <v>rock</v>
      </c>
      <c r="S1262" s="13">
        <f t="shared" si="137"/>
        <v>41666.63449074074</v>
      </c>
      <c r="T1262" s="13">
        <f t="shared" si="138"/>
        <v>41696.842824074076</v>
      </c>
      <c r="U1262" s="14">
        <f t="shared" si="139"/>
        <v>2014</v>
      </c>
      <c r="V1262" s="15"/>
    </row>
    <row r="1263" spans="1:22" ht="3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 s="8">
        <f t="shared" si="134"/>
        <v>38.942307692307693</v>
      </c>
      <c r="Q1263" s="9" t="str">
        <f t="shared" si="135"/>
        <v>music</v>
      </c>
      <c r="R1263" t="str">
        <f t="shared" si="136"/>
        <v>rock</v>
      </c>
      <c r="S1263" s="13">
        <f t="shared" si="137"/>
        <v>41638.134571759256</v>
      </c>
      <c r="T1263" s="13">
        <f t="shared" si="138"/>
        <v>41668.342905092592</v>
      </c>
      <c r="U1263" s="14">
        <f t="shared" si="139"/>
        <v>2013</v>
      </c>
      <c r="V1263" s="15"/>
    </row>
    <row r="1264" spans="1:22" ht="47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 s="8">
        <f t="shared" si="134"/>
        <v>77.638095238095232</v>
      </c>
      <c r="Q1264" s="9" t="str">
        <f t="shared" si="135"/>
        <v>music</v>
      </c>
      <c r="R1264" t="str">
        <f t="shared" si="136"/>
        <v>rock</v>
      </c>
      <c r="S1264" s="13">
        <f t="shared" si="137"/>
        <v>41656.554305555554</v>
      </c>
      <c r="T1264" s="13">
        <f t="shared" si="138"/>
        <v>41686.762638888889</v>
      </c>
      <c r="U1264" s="14">
        <f t="shared" si="139"/>
        <v>2014</v>
      </c>
      <c r="V1264" s="15"/>
    </row>
    <row r="1265" spans="1:22" ht="3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 s="8">
        <f t="shared" si="134"/>
        <v>43.536585365853661</v>
      </c>
      <c r="Q1265" s="9" t="str">
        <f t="shared" si="135"/>
        <v>music</v>
      </c>
      <c r="R1265" t="str">
        <f t="shared" si="136"/>
        <v>rock</v>
      </c>
      <c r="S1265" s="13">
        <f t="shared" si="137"/>
        <v>41691.875810185185</v>
      </c>
      <c r="T1265" s="13">
        <f t="shared" si="138"/>
        <v>41727.041666666664</v>
      </c>
      <c r="U1265" s="14">
        <f t="shared" si="139"/>
        <v>2014</v>
      </c>
      <c r="V1265" s="15"/>
    </row>
    <row r="1266" spans="1:22" ht="47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 s="8">
        <f t="shared" si="134"/>
        <v>31.823529411764707</v>
      </c>
      <c r="Q1266" s="9" t="str">
        <f t="shared" si="135"/>
        <v>music</v>
      </c>
      <c r="R1266" t="str">
        <f t="shared" si="136"/>
        <v>rock</v>
      </c>
      <c r="S1266" s="13">
        <f t="shared" si="137"/>
        <v>41547.454664351848</v>
      </c>
      <c r="T1266" s="13">
        <f t="shared" si="138"/>
        <v>41576.662997685184</v>
      </c>
      <c r="U1266" s="14">
        <f t="shared" si="139"/>
        <v>2013</v>
      </c>
      <c r="V1266" s="15"/>
    </row>
    <row r="1267" spans="1:22" ht="6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 s="8">
        <f t="shared" si="134"/>
        <v>63.184393939393942</v>
      </c>
      <c r="Q1267" s="9" t="str">
        <f t="shared" si="135"/>
        <v>music</v>
      </c>
      <c r="R1267" t="str">
        <f t="shared" si="136"/>
        <v>rock</v>
      </c>
      <c r="S1267" s="13">
        <f t="shared" si="137"/>
        <v>40465.446932870364</v>
      </c>
      <c r="T1267" s="13">
        <f t="shared" si="138"/>
        <v>40512.655266203699</v>
      </c>
      <c r="U1267" s="14">
        <f t="shared" si="139"/>
        <v>2010</v>
      </c>
      <c r="V1267" s="15"/>
    </row>
    <row r="1268" spans="1:22" ht="3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 s="8">
        <f t="shared" si="134"/>
        <v>190.9</v>
      </c>
      <c r="Q1268" s="9" t="str">
        <f t="shared" si="135"/>
        <v>music</v>
      </c>
      <c r="R1268" t="str">
        <f t="shared" si="136"/>
        <v>rock</v>
      </c>
      <c r="S1268" s="13">
        <f t="shared" si="137"/>
        <v>41620.668344907404</v>
      </c>
      <c r="T1268" s="13">
        <f t="shared" si="138"/>
        <v>41650.87667824074</v>
      </c>
      <c r="U1268" s="14">
        <f t="shared" si="139"/>
        <v>2013</v>
      </c>
      <c r="V1268" s="15"/>
    </row>
    <row r="1269" spans="1:22" ht="47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 s="8">
        <f t="shared" si="134"/>
        <v>140.85534591194968</v>
      </c>
      <c r="Q1269" s="9" t="str">
        <f t="shared" si="135"/>
        <v>music</v>
      </c>
      <c r="R1269" t="str">
        <f t="shared" si="136"/>
        <v>rock</v>
      </c>
      <c r="S1269" s="13">
        <f t="shared" si="137"/>
        <v>41449.376828703702</v>
      </c>
      <c r="T1269" s="13">
        <f t="shared" si="138"/>
        <v>41479.585162037038</v>
      </c>
      <c r="U1269" s="14">
        <f t="shared" si="139"/>
        <v>2013</v>
      </c>
      <c r="V1269" s="15"/>
    </row>
    <row r="1270" spans="1:22" ht="3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 s="8">
        <f t="shared" si="134"/>
        <v>76.92307692307692</v>
      </c>
      <c r="Q1270" s="9" t="str">
        <f t="shared" si="135"/>
        <v>music</v>
      </c>
      <c r="R1270" t="str">
        <f t="shared" si="136"/>
        <v>rock</v>
      </c>
      <c r="S1270" s="13">
        <f t="shared" si="137"/>
        <v>41507.637118055551</v>
      </c>
      <c r="T1270" s="13">
        <f t="shared" si="138"/>
        <v>41537.845451388886</v>
      </c>
      <c r="U1270" s="14">
        <f t="shared" si="139"/>
        <v>2013</v>
      </c>
      <c r="V1270" s="15"/>
    </row>
    <row r="1271" spans="1:22" ht="47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 s="8">
        <f t="shared" si="134"/>
        <v>99.15533980582525</v>
      </c>
      <c r="Q1271" s="9" t="str">
        <f t="shared" si="135"/>
        <v>music</v>
      </c>
      <c r="R1271" t="str">
        <f t="shared" si="136"/>
        <v>rock</v>
      </c>
      <c r="S1271" s="13">
        <f t="shared" si="137"/>
        <v>42445.614722222221</v>
      </c>
      <c r="T1271" s="13">
        <f t="shared" si="138"/>
        <v>42476</v>
      </c>
      <c r="U1271" s="14">
        <f t="shared" si="139"/>
        <v>2016</v>
      </c>
      <c r="V1271" s="15"/>
    </row>
    <row r="1272" spans="1:22" ht="3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 s="8">
        <f t="shared" si="134"/>
        <v>67.881656804733723</v>
      </c>
      <c r="Q1272" s="9" t="str">
        <f t="shared" si="135"/>
        <v>music</v>
      </c>
      <c r="R1272" t="str">
        <f t="shared" si="136"/>
        <v>rock</v>
      </c>
      <c r="S1272" s="13">
        <f t="shared" si="137"/>
        <v>40933.648634259254</v>
      </c>
      <c r="T1272" s="13">
        <f t="shared" si="138"/>
        <v>40993.815300925926</v>
      </c>
      <c r="U1272" s="14">
        <f t="shared" si="139"/>
        <v>2012</v>
      </c>
      <c r="V1272" s="15"/>
    </row>
    <row r="1273" spans="1:22" ht="47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 s="8">
        <f t="shared" si="134"/>
        <v>246.29032258064515</v>
      </c>
      <c r="Q1273" s="9" t="str">
        <f t="shared" si="135"/>
        <v>music</v>
      </c>
      <c r="R1273" t="str">
        <f t="shared" si="136"/>
        <v>rock</v>
      </c>
      <c r="S1273" s="13">
        <f t="shared" si="137"/>
        <v>41561.475219907406</v>
      </c>
      <c r="T1273" s="13">
        <f t="shared" si="138"/>
        <v>41591.725219907406</v>
      </c>
      <c r="U1273" s="14">
        <f t="shared" si="139"/>
        <v>2013</v>
      </c>
      <c r="V1273" s="15"/>
    </row>
    <row r="1274" spans="1:22" ht="47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 s="8">
        <f t="shared" si="134"/>
        <v>189.28571428571428</v>
      </c>
      <c r="Q1274" s="9" t="str">
        <f t="shared" si="135"/>
        <v>music</v>
      </c>
      <c r="R1274" t="str">
        <f t="shared" si="136"/>
        <v>rock</v>
      </c>
      <c r="S1274" s="13">
        <f t="shared" si="137"/>
        <v>40274.536793981482</v>
      </c>
      <c r="T1274" s="13">
        <f t="shared" si="138"/>
        <v>40344.166666666664</v>
      </c>
      <c r="U1274" s="14">
        <f t="shared" si="139"/>
        <v>2010</v>
      </c>
      <c r="V1274" s="15"/>
    </row>
    <row r="1275" spans="1:22" ht="3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 s="8">
        <f t="shared" si="134"/>
        <v>76.666666666666671</v>
      </c>
      <c r="Q1275" s="9" t="str">
        <f t="shared" si="135"/>
        <v>music</v>
      </c>
      <c r="R1275" t="str">
        <f t="shared" si="136"/>
        <v>rock</v>
      </c>
      <c r="S1275" s="13">
        <f t="shared" si="137"/>
        <v>41852.521886574068</v>
      </c>
      <c r="T1275" s="13">
        <f t="shared" si="138"/>
        <v>41882.730219907404</v>
      </c>
      <c r="U1275" s="14">
        <f t="shared" si="139"/>
        <v>2014</v>
      </c>
      <c r="V1275" s="15"/>
    </row>
    <row r="1276" spans="1:22" ht="47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 s="8">
        <f t="shared" si="134"/>
        <v>82.963254817987149</v>
      </c>
      <c r="Q1276" s="9" t="str">
        <f t="shared" si="135"/>
        <v>music</v>
      </c>
      <c r="R1276" t="str">
        <f t="shared" si="136"/>
        <v>rock</v>
      </c>
      <c r="S1276" s="13">
        <f t="shared" si="137"/>
        <v>41116.481770833328</v>
      </c>
      <c r="T1276" s="13">
        <f t="shared" si="138"/>
        <v>41151.690104166664</v>
      </c>
      <c r="U1276" s="14">
        <f t="shared" si="139"/>
        <v>2012</v>
      </c>
      <c r="V1276" s="15"/>
    </row>
    <row r="1277" spans="1:22" ht="47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 s="8">
        <f t="shared" si="134"/>
        <v>62.522107969151669</v>
      </c>
      <c r="Q1277" s="9" t="str">
        <f t="shared" si="135"/>
        <v>music</v>
      </c>
      <c r="R1277" t="str">
        <f t="shared" si="136"/>
        <v>rock</v>
      </c>
      <c r="S1277" s="13">
        <f t="shared" si="137"/>
        <v>41458.659571759257</v>
      </c>
      <c r="T1277" s="13">
        <f t="shared" si="138"/>
        <v>41493.867905092593</v>
      </c>
      <c r="U1277" s="14">
        <f t="shared" si="139"/>
        <v>2013</v>
      </c>
      <c r="V1277" s="15"/>
    </row>
    <row r="1278" spans="1:22" ht="3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 s="8">
        <f t="shared" si="134"/>
        <v>46.06808823529412</v>
      </c>
      <c r="Q1278" s="9" t="str">
        <f t="shared" si="135"/>
        <v>music</v>
      </c>
      <c r="R1278" t="str">
        <f t="shared" si="136"/>
        <v>rock</v>
      </c>
      <c r="S1278" s="13">
        <f t="shared" si="137"/>
        <v>40007.49591435185</v>
      </c>
      <c r="T1278" s="13">
        <f t="shared" si="138"/>
        <v>40057.166666666664</v>
      </c>
      <c r="U1278" s="14">
        <f t="shared" si="139"/>
        <v>2009</v>
      </c>
      <c r="V1278" s="15"/>
    </row>
    <row r="1279" spans="1:22" ht="47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 s="8">
        <f t="shared" si="134"/>
        <v>38.543946731234868</v>
      </c>
      <c r="Q1279" s="9" t="str">
        <f t="shared" si="135"/>
        <v>music</v>
      </c>
      <c r="R1279" t="str">
        <f t="shared" si="136"/>
        <v>rock</v>
      </c>
      <c r="S1279" s="13">
        <f t="shared" si="137"/>
        <v>41121.35355324074</v>
      </c>
      <c r="T1279" s="13">
        <f t="shared" si="138"/>
        <v>41156.561886574076</v>
      </c>
      <c r="U1279" s="14">
        <f t="shared" si="139"/>
        <v>2012</v>
      </c>
      <c r="V1279" s="15"/>
    </row>
    <row r="1280" spans="1:22" ht="47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 s="8">
        <f t="shared" si="134"/>
        <v>53.005263157894738</v>
      </c>
      <c r="Q1280" s="9" t="str">
        <f t="shared" si="135"/>
        <v>music</v>
      </c>
      <c r="R1280" t="str">
        <f t="shared" si="136"/>
        <v>rock</v>
      </c>
      <c r="S1280" s="13">
        <f t="shared" si="137"/>
        <v>41786.346828703703</v>
      </c>
      <c r="T1280" s="13">
        <f t="shared" si="138"/>
        <v>41815.083333333336</v>
      </c>
      <c r="U1280" s="14">
        <f t="shared" si="139"/>
        <v>2014</v>
      </c>
      <c r="V1280" s="15"/>
    </row>
    <row r="1281" spans="1:22" ht="47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 s="8">
        <f t="shared" si="134"/>
        <v>73.355396825396824</v>
      </c>
      <c r="Q1281" s="9" t="str">
        <f t="shared" si="135"/>
        <v>music</v>
      </c>
      <c r="R1281" t="str">
        <f t="shared" si="136"/>
        <v>rock</v>
      </c>
      <c r="S1281" s="13">
        <f t="shared" si="137"/>
        <v>41681.890856481477</v>
      </c>
      <c r="T1281" s="13">
        <f t="shared" si="138"/>
        <v>41722.057523148149</v>
      </c>
      <c r="U1281" s="14">
        <f t="shared" si="139"/>
        <v>2014</v>
      </c>
      <c r="V1281" s="15"/>
    </row>
    <row r="1282" spans="1:22" ht="47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 s="8">
        <f t="shared" si="134"/>
        <v>127.97523076923076</v>
      </c>
      <c r="Q1282" s="9" t="str">
        <f t="shared" si="135"/>
        <v>music</v>
      </c>
      <c r="R1282" t="str">
        <f t="shared" si="136"/>
        <v>rock</v>
      </c>
      <c r="S1282" s="13">
        <f t="shared" si="137"/>
        <v>40513.54923611111</v>
      </c>
      <c r="T1282" s="13">
        <f t="shared" si="138"/>
        <v>40603.757569444446</v>
      </c>
      <c r="U1282" s="14">
        <f t="shared" si="139"/>
        <v>2010</v>
      </c>
      <c r="V1282" s="15"/>
    </row>
    <row r="1283" spans="1:22" ht="47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 s="8">
        <f t="shared" ref="P1283:P1346" si="141">E1283/L1283</f>
        <v>104.72972972972973</v>
      </c>
      <c r="Q1283" s="9" t="str">
        <f t="shared" ref="Q1283:Q1346" si="142">LEFT(N1283, SEARCH("/", N1283, 1)-1)</f>
        <v>music</v>
      </c>
      <c r="R1283" t="str">
        <f t="shared" ref="R1283:R1346" si="143">RIGHT(N1283,LEN(N1283) -SEARCH("/", N1283, 1))</f>
        <v>rock</v>
      </c>
      <c r="S1283" s="13">
        <f t="shared" ref="S1283:S1346" si="144">(J1283/86400)+25569+(-5/24)</f>
        <v>41463.535138888888</v>
      </c>
      <c r="T1283" s="13">
        <f t="shared" ref="T1283:T1346" si="145">(((I1283/60)/60)/24)+DATE(1970,1,1)</f>
        <v>41483.743472222224</v>
      </c>
      <c r="U1283" s="14">
        <f t="shared" ref="U1283:U1346" si="146">YEAR(S1283)</f>
        <v>2013</v>
      </c>
      <c r="V1283" s="15"/>
    </row>
    <row r="1284" spans="1:22" ht="47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 s="8">
        <f t="shared" si="141"/>
        <v>67.671532846715323</v>
      </c>
      <c r="Q1284" s="9" t="str">
        <f t="shared" si="142"/>
        <v>music</v>
      </c>
      <c r="R1284" t="str">
        <f t="shared" si="143"/>
        <v>rock</v>
      </c>
      <c r="S1284" s="13">
        <f t="shared" si="144"/>
        <v>41586.266840277771</v>
      </c>
      <c r="T1284" s="13">
        <f t="shared" si="145"/>
        <v>41617.207638888889</v>
      </c>
      <c r="U1284" s="14">
        <f t="shared" si="146"/>
        <v>2013</v>
      </c>
      <c r="V1284" s="15"/>
    </row>
    <row r="1285" spans="1:22" ht="47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 s="8">
        <f t="shared" si="141"/>
        <v>95.931818181818187</v>
      </c>
      <c r="Q1285" s="9" t="str">
        <f t="shared" si="142"/>
        <v>music</v>
      </c>
      <c r="R1285" t="str">
        <f t="shared" si="143"/>
        <v>rock</v>
      </c>
      <c r="S1285" s="13">
        <f t="shared" si="144"/>
        <v>41320.50913194444</v>
      </c>
      <c r="T1285" s="13">
        <f t="shared" si="145"/>
        <v>41344.166666666664</v>
      </c>
      <c r="U1285" s="14">
        <f t="shared" si="146"/>
        <v>2013</v>
      </c>
      <c r="V1285" s="15"/>
    </row>
    <row r="1286" spans="1:22" ht="47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 s="8">
        <f t="shared" si="141"/>
        <v>65.161290322580641</v>
      </c>
      <c r="Q1286" s="9" t="str">
        <f t="shared" si="142"/>
        <v>theater</v>
      </c>
      <c r="R1286" t="str">
        <f t="shared" si="143"/>
        <v>plays</v>
      </c>
      <c r="S1286" s="13">
        <f t="shared" si="144"/>
        <v>42712.026412037034</v>
      </c>
      <c r="T1286" s="13">
        <f t="shared" si="145"/>
        <v>42735.707638888889</v>
      </c>
      <c r="U1286" s="14">
        <f t="shared" si="146"/>
        <v>2016</v>
      </c>
      <c r="V1286" s="15"/>
    </row>
    <row r="1287" spans="1:22" ht="47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 s="8">
        <f t="shared" si="141"/>
        <v>32.269841269841272</v>
      </c>
      <c r="Q1287" s="9" t="str">
        <f t="shared" si="142"/>
        <v>theater</v>
      </c>
      <c r="R1287" t="str">
        <f t="shared" si="143"/>
        <v>plays</v>
      </c>
      <c r="S1287" s="13">
        <f t="shared" si="144"/>
        <v>42160.374710648146</v>
      </c>
      <c r="T1287" s="13">
        <f t="shared" si="145"/>
        <v>42175.583043981482</v>
      </c>
      <c r="U1287" s="14">
        <f t="shared" si="146"/>
        <v>2015</v>
      </c>
      <c r="V1287" s="15"/>
    </row>
    <row r="1288" spans="1:22" ht="47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 s="8">
        <f t="shared" si="141"/>
        <v>81.25</v>
      </c>
      <c r="Q1288" s="9" t="str">
        <f t="shared" si="142"/>
        <v>theater</v>
      </c>
      <c r="R1288" t="str">
        <f t="shared" si="143"/>
        <v>plays</v>
      </c>
      <c r="S1288" s="13">
        <f t="shared" si="144"/>
        <v>42039.176238425927</v>
      </c>
      <c r="T1288" s="13">
        <f t="shared" si="145"/>
        <v>42052.583333333328</v>
      </c>
      <c r="U1288" s="14">
        <f t="shared" si="146"/>
        <v>2015</v>
      </c>
      <c r="V1288" s="15"/>
    </row>
    <row r="1289" spans="1:22" ht="6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 s="8">
        <f t="shared" si="141"/>
        <v>24.2</v>
      </c>
      <c r="Q1289" s="9" t="str">
        <f t="shared" si="142"/>
        <v>theater</v>
      </c>
      <c r="R1289" t="str">
        <f t="shared" si="143"/>
        <v>plays</v>
      </c>
      <c r="S1289" s="13">
        <f t="shared" si="144"/>
        <v>42107.412685185183</v>
      </c>
      <c r="T1289" s="13">
        <f t="shared" si="145"/>
        <v>42167.621018518519</v>
      </c>
      <c r="U1289" s="14">
        <f t="shared" si="146"/>
        <v>2015</v>
      </c>
      <c r="V1289" s="15"/>
    </row>
    <row r="1290" spans="1:22" ht="47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 s="8">
        <f t="shared" si="141"/>
        <v>65.868852459016395</v>
      </c>
      <c r="Q1290" s="9" t="str">
        <f t="shared" si="142"/>
        <v>theater</v>
      </c>
      <c r="R1290" t="str">
        <f t="shared" si="143"/>
        <v>plays</v>
      </c>
      <c r="S1290" s="13">
        <f t="shared" si="144"/>
        <v>42560.946331018517</v>
      </c>
      <c r="T1290" s="13">
        <f t="shared" si="145"/>
        <v>42592.166666666672</v>
      </c>
      <c r="U1290" s="14">
        <f t="shared" si="146"/>
        <v>2016</v>
      </c>
      <c r="V1290" s="15"/>
    </row>
    <row r="1291" spans="1:22" ht="47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 s="8">
        <f t="shared" si="141"/>
        <v>36.07692307692308</v>
      </c>
      <c r="Q1291" s="9" t="str">
        <f t="shared" si="142"/>
        <v>theater</v>
      </c>
      <c r="R1291" t="str">
        <f t="shared" si="143"/>
        <v>plays</v>
      </c>
      <c r="S1291" s="13">
        <f t="shared" si="144"/>
        <v>42708.926446759258</v>
      </c>
      <c r="T1291" s="13">
        <f t="shared" si="145"/>
        <v>42739.134780092587</v>
      </c>
      <c r="U1291" s="14">
        <f t="shared" si="146"/>
        <v>2016</v>
      </c>
      <c r="V1291" s="15"/>
    </row>
    <row r="1292" spans="1:22" ht="3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 s="8">
        <f t="shared" si="141"/>
        <v>44.186046511627907</v>
      </c>
      <c r="Q1292" s="9" t="str">
        <f t="shared" si="142"/>
        <v>theater</v>
      </c>
      <c r="R1292" t="str">
        <f t="shared" si="143"/>
        <v>plays</v>
      </c>
      <c r="S1292" s="13">
        <f t="shared" si="144"/>
        <v>42086.406608796293</v>
      </c>
      <c r="T1292" s="13">
        <f t="shared" si="145"/>
        <v>42117.290972222225</v>
      </c>
      <c r="U1292" s="14">
        <f t="shared" si="146"/>
        <v>2015</v>
      </c>
      <c r="V1292" s="15"/>
    </row>
    <row r="1293" spans="1:22" ht="47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 s="8">
        <f t="shared" si="141"/>
        <v>104.07142857142857</v>
      </c>
      <c r="Q1293" s="9" t="str">
        <f t="shared" si="142"/>
        <v>theater</v>
      </c>
      <c r="R1293" t="str">
        <f t="shared" si="143"/>
        <v>plays</v>
      </c>
      <c r="S1293" s="13">
        <f t="shared" si="144"/>
        <v>42064.444340277776</v>
      </c>
      <c r="T1293" s="13">
        <f t="shared" si="145"/>
        <v>42101.291666666672</v>
      </c>
      <c r="U1293" s="14">
        <f t="shared" si="146"/>
        <v>2015</v>
      </c>
      <c r="V1293" s="15"/>
    </row>
    <row r="1294" spans="1:22" ht="47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 s="8">
        <f t="shared" si="141"/>
        <v>35.96153846153846</v>
      </c>
      <c r="Q1294" s="9" t="str">
        <f t="shared" si="142"/>
        <v>theater</v>
      </c>
      <c r="R1294" t="str">
        <f t="shared" si="143"/>
        <v>plays</v>
      </c>
      <c r="S1294" s="13">
        <f t="shared" si="144"/>
        <v>42256.555879629632</v>
      </c>
      <c r="T1294" s="13">
        <f t="shared" si="145"/>
        <v>42283.957638888889</v>
      </c>
      <c r="U1294" s="14">
        <f t="shared" si="146"/>
        <v>2015</v>
      </c>
      <c r="V1294" s="15"/>
    </row>
    <row r="1295" spans="1:22" ht="47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 s="8">
        <f t="shared" si="141"/>
        <v>127.79166666666667</v>
      </c>
      <c r="Q1295" s="9" t="str">
        <f t="shared" si="142"/>
        <v>theater</v>
      </c>
      <c r="R1295" t="str">
        <f t="shared" si="143"/>
        <v>plays</v>
      </c>
      <c r="S1295" s="13">
        <f t="shared" si="144"/>
        <v>42292.492719907408</v>
      </c>
      <c r="T1295" s="13">
        <f t="shared" si="145"/>
        <v>42322.742719907401</v>
      </c>
      <c r="U1295" s="14">
        <f t="shared" si="146"/>
        <v>2015</v>
      </c>
      <c r="V1295" s="15"/>
    </row>
    <row r="1296" spans="1:22" ht="47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 s="8">
        <f t="shared" si="141"/>
        <v>27.727272727272727</v>
      </c>
      <c r="Q1296" s="9" t="str">
        <f t="shared" si="142"/>
        <v>theater</v>
      </c>
      <c r="R1296" t="str">
        <f t="shared" si="143"/>
        <v>plays</v>
      </c>
      <c r="S1296" s="13">
        <f t="shared" si="144"/>
        <v>42278.245335648149</v>
      </c>
      <c r="T1296" s="13">
        <f t="shared" si="145"/>
        <v>42296.458333333328</v>
      </c>
      <c r="U1296" s="14">
        <f t="shared" si="146"/>
        <v>2015</v>
      </c>
      <c r="V1296" s="15"/>
    </row>
    <row r="1297" spans="1:22" ht="47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 s="8">
        <f t="shared" si="141"/>
        <v>39.828125</v>
      </c>
      <c r="Q1297" s="9" t="str">
        <f t="shared" si="142"/>
        <v>theater</v>
      </c>
      <c r="R1297" t="str">
        <f t="shared" si="143"/>
        <v>plays</v>
      </c>
      <c r="S1297" s="13">
        <f t="shared" si="144"/>
        <v>42184.364548611113</v>
      </c>
      <c r="T1297" s="13">
        <f t="shared" si="145"/>
        <v>42214.708333333328</v>
      </c>
      <c r="U1297" s="14">
        <f t="shared" si="146"/>
        <v>2015</v>
      </c>
      <c r="V1297" s="15"/>
    </row>
    <row r="1298" spans="1:22" ht="47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 s="8">
        <f t="shared" si="141"/>
        <v>52.173913043478258</v>
      </c>
      <c r="Q1298" s="9" t="str">
        <f t="shared" si="142"/>
        <v>theater</v>
      </c>
      <c r="R1298" t="str">
        <f t="shared" si="143"/>
        <v>plays</v>
      </c>
      <c r="S1298" s="13">
        <f t="shared" si="144"/>
        <v>42422.842280092591</v>
      </c>
      <c r="T1298" s="13">
        <f t="shared" si="145"/>
        <v>42443.008946759262</v>
      </c>
      <c r="U1298" s="14">
        <f t="shared" si="146"/>
        <v>2016</v>
      </c>
      <c r="V1298" s="15"/>
    </row>
    <row r="1299" spans="1:22" ht="47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 s="8">
        <f t="shared" si="141"/>
        <v>92.037815126050418</v>
      </c>
      <c r="Q1299" s="9" t="str">
        <f t="shared" si="142"/>
        <v>theater</v>
      </c>
      <c r="R1299" t="str">
        <f t="shared" si="143"/>
        <v>plays</v>
      </c>
      <c r="S1299" s="13">
        <f t="shared" si="144"/>
        <v>42461.538865740738</v>
      </c>
      <c r="T1299" s="13">
        <f t="shared" si="145"/>
        <v>42491.747199074074</v>
      </c>
      <c r="U1299" s="14">
        <f t="shared" si="146"/>
        <v>2016</v>
      </c>
      <c r="V1299" s="15"/>
    </row>
    <row r="1300" spans="1:22" ht="47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 s="8">
        <f t="shared" si="141"/>
        <v>63.424242424242422</v>
      </c>
      <c r="Q1300" s="9" t="str">
        <f t="shared" si="142"/>
        <v>theater</v>
      </c>
      <c r="R1300" t="str">
        <f t="shared" si="143"/>
        <v>plays</v>
      </c>
      <c r="S1300" s="13">
        <f t="shared" si="144"/>
        <v>42458.472592592589</v>
      </c>
      <c r="T1300" s="13">
        <f t="shared" si="145"/>
        <v>42488.680925925932</v>
      </c>
      <c r="U1300" s="14">
        <f t="shared" si="146"/>
        <v>2016</v>
      </c>
      <c r="V1300" s="15"/>
    </row>
    <row r="1301" spans="1:22" ht="47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 s="8">
        <f t="shared" si="141"/>
        <v>135.625</v>
      </c>
      <c r="Q1301" s="9" t="str">
        <f t="shared" si="142"/>
        <v>theater</v>
      </c>
      <c r="R1301" t="str">
        <f t="shared" si="143"/>
        <v>plays</v>
      </c>
      <c r="S1301" s="13">
        <f t="shared" si="144"/>
        <v>42169.606006944443</v>
      </c>
      <c r="T1301" s="13">
        <f t="shared" si="145"/>
        <v>42199.814340277779</v>
      </c>
      <c r="U1301" s="14">
        <f t="shared" si="146"/>
        <v>2015</v>
      </c>
      <c r="V1301" s="15"/>
    </row>
    <row r="1302" spans="1:22" ht="47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 s="8">
        <f t="shared" si="141"/>
        <v>168.75</v>
      </c>
      <c r="Q1302" s="9" t="str">
        <f t="shared" si="142"/>
        <v>theater</v>
      </c>
      <c r="R1302" t="str">
        <f t="shared" si="143"/>
        <v>plays</v>
      </c>
      <c r="S1302" s="13">
        <f t="shared" si="144"/>
        <v>42483.466874999998</v>
      </c>
      <c r="T1302" s="13">
        <f t="shared" si="145"/>
        <v>42522.789583333331</v>
      </c>
      <c r="U1302" s="14">
        <f t="shared" si="146"/>
        <v>2016</v>
      </c>
      <c r="V1302" s="15"/>
    </row>
    <row r="1303" spans="1:22" ht="47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 s="8">
        <f t="shared" si="141"/>
        <v>70.862068965517238</v>
      </c>
      <c r="Q1303" s="9" t="str">
        <f t="shared" si="142"/>
        <v>theater</v>
      </c>
      <c r="R1303" t="str">
        <f t="shared" si="143"/>
        <v>plays</v>
      </c>
      <c r="S1303" s="13">
        <f t="shared" si="144"/>
        <v>42195.541412037033</v>
      </c>
      <c r="T1303" s="13">
        <f t="shared" si="145"/>
        <v>42206.125</v>
      </c>
      <c r="U1303" s="14">
        <f t="shared" si="146"/>
        <v>2015</v>
      </c>
      <c r="V1303" s="15"/>
    </row>
    <row r="1304" spans="1:22" ht="47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 s="8">
        <f t="shared" si="141"/>
        <v>50</v>
      </c>
      <c r="Q1304" s="9" t="str">
        <f t="shared" si="142"/>
        <v>theater</v>
      </c>
      <c r="R1304" t="str">
        <f t="shared" si="143"/>
        <v>plays</v>
      </c>
      <c r="S1304" s="13">
        <f t="shared" si="144"/>
        <v>42674.849664351852</v>
      </c>
      <c r="T1304" s="13">
        <f t="shared" si="145"/>
        <v>42705.099664351852</v>
      </c>
      <c r="U1304" s="14">
        <f t="shared" si="146"/>
        <v>2016</v>
      </c>
      <c r="V1304" s="15"/>
    </row>
    <row r="1305" spans="1:22" ht="32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 s="8">
        <f t="shared" si="141"/>
        <v>42.214166666666671</v>
      </c>
      <c r="Q1305" s="9" t="str">
        <f t="shared" si="142"/>
        <v>theater</v>
      </c>
      <c r="R1305" t="str">
        <f t="shared" si="143"/>
        <v>plays</v>
      </c>
      <c r="S1305" s="13">
        <f t="shared" si="144"/>
        <v>42566.232870370368</v>
      </c>
      <c r="T1305" s="13">
        <f t="shared" si="145"/>
        <v>42582.458333333328</v>
      </c>
      <c r="U1305" s="14">
        <f t="shared" si="146"/>
        <v>2016</v>
      </c>
      <c r="V1305" s="15"/>
    </row>
    <row r="1306" spans="1:22" ht="47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 s="8">
        <f t="shared" si="141"/>
        <v>152.41346153846155</v>
      </c>
      <c r="Q1306" s="9" t="str">
        <f t="shared" si="142"/>
        <v>technology</v>
      </c>
      <c r="R1306" t="str">
        <f t="shared" si="143"/>
        <v>wearables</v>
      </c>
      <c r="S1306" s="13">
        <f t="shared" si="144"/>
        <v>42746.986168981479</v>
      </c>
      <c r="T1306" s="13">
        <f t="shared" si="145"/>
        <v>42807.152835648143</v>
      </c>
      <c r="U1306" s="14">
        <f t="shared" si="146"/>
        <v>2017</v>
      </c>
      <c r="V1306" s="15"/>
    </row>
    <row r="1307" spans="1:22" ht="47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 s="8">
        <f t="shared" si="141"/>
        <v>90.616279069767444</v>
      </c>
      <c r="Q1307" s="9" t="str">
        <f t="shared" si="142"/>
        <v>technology</v>
      </c>
      <c r="R1307" t="str">
        <f t="shared" si="143"/>
        <v>wearables</v>
      </c>
      <c r="S1307" s="13">
        <f t="shared" si="144"/>
        <v>42543.457268518519</v>
      </c>
      <c r="T1307" s="13">
        <f t="shared" si="145"/>
        <v>42572.729166666672</v>
      </c>
      <c r="U1307" s="14">
        <f t="shared" si="146"/>
        <v>2016</v>
      </c>
      <c r="V1307" s="15"/>
    </row>
    <row r="1308" spans="1:22" ht="6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 s="8">
        <f t="shared" si="141"/>
        <v>201.60393258426967</v>
      </c>
      <c r="Q1308" s="9" t="str">
        <f t="shared" si="142"/>
        <v>technology</v>
      </c>
      <c r="R1308" t="str">
        <f t="shared" si="143"/>
        <v>wearables</v>
      </c>
      <c r="S1308" s="13">
        <f t="shared" si="144"/>
        <v>41947.249236111107</v>
      </c>
      <c r="T1308" s="13">
        <f t="shared" si="145"/>
        <v>41977.457569444443</v>
      </c>
      <c r="U1308" s="14">
        <f t="shared" si="146"/>
        <v>2014</v>
      </c>
      <c r="V1308" s="15"/>
    </row>
    <row r="1309" spans="1:22" ht="3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 s="8">
        <f t="shared" si="141"/>
        <v>127.93333333333334</v>
      </c>
      <c r="Q1309" s="9" t="str">
        <f t="shared" si="142"/>
        <v>technology</v>
      </c>
      <c r="R1309" t="str">
        <f t="shared" si="143"/>
        <v>wearables</v>
      </c>
      <c r="S1309" s="13">
        <f t="shared" si="144"/>
        <v>42387.294895833336</v>
      </c>
      <c r="T1309" s="13">
        <f t="shared" si="145"/>
        <v>42417.503229166665</v>
      </c>
      <c r="U1309" s="14">
        <f t="shared" si="146"/>
        <v>2016</v>
      </c>
      <c r="V1309" s="15"/>
    </row>
    <row r="1310" spans="1:22" ht="3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 s="8">
        <f t="shared" si="141"/>
        <v>29.894736842105264</v>
      </c>
      <c r="Q1310" s="9" t="str">
        <f t="shared" si="142"/>
        <v>technology</v>
      </c>
      <c r="R1310" t="str">
        <f t="shared" si="143"/>
        <v>wearables</v>
      </c>
      <c r="S1310" s="13">
        <f t="shared" si="144"/>
        <v>42611.405231481483</v>
      </c>
      <c r="T1310" s="13">
        <f t="shared" si="145"/>
        <v>42651.613564814819</v>
      </c>
      <c r="U1310" s="14">
        <f t="shared" si="146"/>
        <v>2016</v>
      </c>
      <c r="V1310" s="15"/>
    </row>
    <row r="1311" spans="1:22" ht="3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 s="8">
        <f t="shared" si="141"/>
        <v>367.97142857142859</v>
      </c>
      <c r="Q1311" s="9" t="str">
        <f t="shared" si="142"/>
        <v>technology</v>
      </c>
      <c r="R1311" t="str">
        <f t="shared" si="143"/>
        <v>wearables</v>
      </c>
      <c r="S1311" s="13">
        <f t="shared" si="144"/>
        <v>42257.674398148149</v>
      </c>
      <c r="T1311" s="13">
        <f t="shared" si="145"/>
        <v>42292.882731481484</v>
      </c>
      <c r="U1311" s="14">
        <f t="shared" si="146"/>
        <v>2015</v>
      </c>
      <c r="V1311" s="15"/>
    </row>
    <row r="1312" spans="1:22" ht="3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 s="8">
        <f t="shared" si="141"/>
        <v>129.16666666666666</v>
      </c>
      <c r="Q1312" s="9" t="str">
        <f t="shared" si="142"/>
        <v>technology</v>
      </c>
      <c r="R1312" t="str">
        <f t="shared" si="143"/>
        <v>wearables</v>
      </c>
      <c r="S1312" s="13">
        <f t="shared" si="144"/>
        <v>42556.458912037029</v>
      </c>
      <c r="T1312" s="13">
        <f t="shared" si="145"/>
        <v>42601.667245370365</v>
      </c>
      <c r="U1312" s="14">
        <f t="shared" si="146"/>
        <v>2016</v>
      </c>
      <c r="V1312" s="15"/>
    </row>
    <row r="1313" spans="1:22" ht="47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 s="8">
        <f t="shared" si="141"/>
        <v>800.7</v>
      </c>
      <c r="Q1313" s="9" t="str">
        <f t="shared" si="142"/>
        <v>technology</v>
      </c>
      <c r="R1313" t="str">
        <f t="shared" si="143"/>
        <v>wearables</v>
      </c>
      <c r="S1313" s="13">
        <f t="shared" si="144"/>
        <v>42669.593969907401</v>
      </c>
      <c r="T1313" s="13">
        <f t="shared" si="145"/>
        <v>42704.843969907408</v>
      </c>
      <c r="U1313" s="14">
        <f t="shared" si="146"/>
        <v>2016</v>
      </c>
      <c r="V1313" s="15"/>
    </row>
    <row r="1314" spans="1:22" ht="47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 s="8">
        <f t="shared" si="141"/>
        <v>28</v>
      </c>
      <c r="Q1314" s="9" t="str">
        <f t="shared" si="142"/>
        <v>technology</v>
      </c>
      <c r="R1314" t="str">
        <f t="shared" si="143"/>
        <v>wearables</v>
      </c>
      <c r="S1314" s="13">
        <f t="shared" si="144"/>
        <v>42082.494467592587</v>
      </c>
      <c r="T1314" s="13">
        <f t="shared" si="145"/>
        <v>42112.702800925923</v>
      </c>
      <c r="U1314" s="14">
        <f t="shared" si="146"/>
        <v>2015</v>
      </c>
      <c r="V1314" s="15"/>
    </row>
    <row r="1315" spans="1:22" ht="47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 s="8">
        <f t="shared" si="141"/>
        <v>102.01639344262296</v>
      </c>
      <c r="Q1315" s="9" t="str">
        <f t="shared" si="142"/>
        <v>technology</v>
      </c>
      <c r="R1315" t="str">
        <f t="shared" si="143"/>
        <v>wearables</v>
      </c>
      <c r="S1315" s="13">
        <f t="shared" si="144"/>
        <v>42402.50131944444</v>
      </c>
      <c r="T1315" s="13">
        <f t="shared" si="145"/>
        <v>42432.709652777776</v>
      </c>
      <c r="U1315" s="14">
        <f t="shared" si="146"/>
        <v>2016</v>
      </c>
      <c r="V1315" s="15"/>
    </row>
    <row r="1316" spans="1:22" ht="47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 s="8">
        <f t="shared" si="141"/>
        <v>184.36363636363637</v>
      </c>
      <c r="Q1316" s="9" t="str">
        <f t="shared" si="142"/>
        <v>technology</v>
      </c>
      <c r="R1316" t="str">
        <f t="shared" si="143"/>
        <v>wearables</v>
      </c>
      <c r="S1316" s="13">
        <f t="shared" si="144"/>
        <v>42604.461342592585</v>
      </c>
      <c r="T1316" s="13">
        <f t="shared" si="145"/>
        <v>42664.669675925921</v>
      </c>
      <c r="U1316" s="14">
        <f t="shared" si="146"/>
        <v>2016</v>
      </c>
      <c r="V1316" s="15"/>
    </row>
    <row r="1317" spans="1:22" ht="3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 s="8">
        <f t="shared" si="141"/>
        <v>162.91935483870967</v>
      </c>
      <c r="Q1317" s="9" t="str">
        <f t="shared" si="142"/>
        <v>technology</v>
      </c>
      <c r="R1317" t="str">
        <f t="shared" si="143"/>
        <v>wearables</v>
      </c>
      <c r="S1317" s="13">
        <f t="shared" si="144"/>
        <v>42278.289907407401</v>
      </c>
      <c r="T1317" s="13">
        <f t="shared" si="145"/>
        <v>42314.041666666672</v>
      </c>
      <c r="U1317" s="14">
        <f t="shared" si="146"/>
        <v>2015</v>
      </c>
      <c r="V1317" s="15"/>
    </row>
    <row r="1318" spans="1:22" ht="47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 s="8">
        <f t="shared" si="141"/>
        <v>1</v>
      </c>
      <c r="Q1318" s="9" t="str">
        <f t="shared" si="142"/>
        <v>technology</v>
      </c>
      <c r="R1318" t="str">
        <f t="shared" si="143"/>
        <v>wearables</v>
      </c>
      <c r="S1318" s="13">
        <f t="shared" si="144"/>
        <v>42393.753576388888</v>
      </c>
      <c r="T1318" s="13">
        <f t="shared" si="145"/>
        <v>42428.961909722217</v>
      </c>
      <c r="U1318" s="14">
        <f t="shared" si="146"/>
        <v>2016</v>
      </c>
      <c r="V1318" s="15"/>
    </row>
    <row r="1319" spans="1:22" ht="47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 s="8">
        <f t="shared" si="141"/>
        <v>603.52631578947364</v>
      </c>
      <c r="Q1319" s="9" t="str">
        <f t="shared" si="142"/>
        <v>technology</v>
      </c>
      <c r="R1319" t="str">
        <f t="shared" si="143"/>
        <v>wearables</v>
      </c>
      <c r="S1319" s="13">
        <f t="shared" si="144"/>
        <v>42520.027152777773</v>
      </c>
      <c r="T1319" s="13">
        <f t="shared" si="145"/>
        <v>42572.583333333328</v>
      </c>
      <c r="U1319" s="14">
        <f t="shared" si="146"/>
        <v>2016</v>
      </c>
      <c r="V1319" s="15"/>
    </row>
    <row r="1320" spans="1:22" ht="47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 s="8">
        <f t="shared" si="141"/>
        <v>45.407407407407405</v>
      </c>
      <c r="Q1320" s="9" t="str">
        <f t="shared" si="142"/>
        <v>technology</v>
      </c>
      <c r="R1320" t="str">
        <f t="shared" si="143"/>
        <v>wearables</v>
      </c>
      <c r="S1320" s="13">
        <f t="shared" si="144"/>
        <v>41984.835324074076</v>
      </c>
      <c r="T1320" s="13">
        <f t="shared" si="145"/>
        <v>42015.043657407412</v>
      </c>
      <c r="U1320" s="14">
        <f t="shared" si="146"/>
        <v>2014</v>
      </c>
      <c r="V1320" s="15"/>
    </row>
    <row r="1321" spans="1:22" ht="47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 s="8">
        <f t="shared" si="141"/>
        <v>97.333333333333329</v>
      </c>
      <c r="Q1321" s="9" t="str">
        <f t="shared" si="142"/>
        <v>technology</v>
      </c>
      <c r="R1321" t="str">
        <f t="shared" si="143"/>
        <v>wearables</v>
      </c>
      <c r="S1321" s="13">
        <f t="shared" si="144"/>
        <v>41816.603761574072</v>
      </c>
      <c r="T1321" s="13">
        <f t="shared" si="145"/>
        <v>41831.666666666664</v>
      </c>
      <c r="U1321" s="14">
        <f t="shared" si="146"/>
        <v>2014</v>
      </c>
      <c r="V1321" s="15"/>
    </row>
    <row r="1322" spans="1:22" ht="47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 s="8">
        <f t="shared" si="141"/>
        <v>167.66666666666666</v>
      </c>
      <c r="Q1322" s="9" t="str">
        <f t="shared" si="142"/>
        <v>technology</v>
      </c>
      <c r="R1322" t="str">
        <f t="shared" si="143"/>
        <v>wearables</v>
      </c>
      <c r="S1322" s="13">
        <f t="shared" si="144"/>
        <v>42705.482013888883</v>
      </c>
      <c r="T1322" s="13">
        <f t="shared" si="145"/>
        <v>42734.958333333328</v>
      </c>
      <c r="U1322" s="14">
        <f t="shared" si="146"/>
        <v>2016</v>
      </c>
      <c r="V1322" s="15"/>
    </row>
    <row r="1323" spans="1:22" ht="47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 s="8">
        <f t="shared" si="141"/>
        <v>859.85714285714289</v>
      </c>
      <c r="Q1323" s="9" t="str">
        <f t="shared" si="142"/>
        <v>technology</v>
      </c>
      <c r="R1323" t="str">
        <f t="shared" si="143"/>
        <v>wearables</v>
      </c>
      <c r="S1323" s="13">
        <f t="shared" si="144"/>
        <v>42697.540937499994</v>
      </c>
      <c r="T1323" s="13">
        <f t="shared" si="145"/>
        <v>42727.74927083333</v>
      </c>
      <c r="U1323" s="14">
        <f t="shared" si="146"/>
        <v>2016</v>
      </c>
      <c r="V1323" s="15"/>
    </row>
    <row r="1324" spans="1:22" ht="47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 s="8">
        <f t="shared" si="141"/>
        <v>26.5</v>
      </c>
      <c r="Q1324" s="9" t="str">
        <f t="shared" si="142"/>
        <v>technology</v>
      </c>
      <c r="R1324" t="str">
        <f t="shared" si="143"/>
        <v>wearables</v>
      </c>
      <c r="S1324" s="13">
        <f t="shared" si="144"/>
        <v>42115.448206018518</v>
      </c>
      <c r="T1324" s="13">
        <f t="shared" si="145"/>
        <v>42145.656539351854</v>
      </c>
      <c r="U1324" s="14">
        <f t="shared" si="146"/>
        <v>2015</v>
      </c>
      <c r="V1324" s="15"/>
    </row>
    <row r="1325" spans="1:22" ht="47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 s="8">
        <f t="shared" si="141"/>
        <v>30.272727272727273</v>
      </c>
      <c r="Q1325" s="9" t="str">
        <f t="shared" si="142"/>
        <v>technology</v>
      </c>
      <c r="R1325" t="str">
        <f t="shared" si="143"/>
        <v>wearables</v>
      </c>
      <c r="S1325" s="13">
        <f t="shared" si="144"/>
        <v>42451.490115740737</v>
      </c>
      <c r="T1325" s="13">
        <f t="shared" si="145"/>
        <v>42486.288194444445</v>
      </c>
      <c r="U1325" s="14">
        <f t="shared" si="146"/>
        <v>2016</v>
      </c>
      <c r="V1325" s="15"/>
    </row>
    <row r="1326" spans="1:22" ht="47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 s="8">
        <f t="shared" si="141"/>
        <v>54.666666666666664</v>
      </c>
      <c r="Q1326" s="9" t="str">
        <f t="shared" si="142"/>
        <v>technology</v>
      </c>
      <c r="R1326" t="str">
        <f t="shared" si="143"/>
        <v>wearables</v>
      </c>
      <c r="S1326" s="13">
        <f t="shared" si="144"/>
        <v>42626.425370370365</v>
      </c>
      <c r="T1326" s="13">
        <f t="shared" si="145"/>
        <v>42656.633703703701</v>
      </c>
      <c r="U1326" s="14">
        <f t="shared" si="146"/>
        <v>2016</v>
      </c>
      <c r="V1326" s="15"/>
    </row>
    <row r="1327" spans="1:22" ht="47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 s="8">
        <f t="shared" si="141"/>
        <v>60.75</v>
      </c>
      <c r="Q1327" s="9" t="str">
        <f t="shared" si="142"/>
        <v>technology</v>
      </c>
      <c r="R1327" t="str">
        <f t="shared" si="143"/>
        <v>wearables</v>
      </c>
      <c r="S1327" s="13">
        <f t="shared" si="144"/>
        <v>42703.877719907403</v>
      </c>
      <c r="T1327" s="13">
        <f t="shared" si="145"/>
        <v>42734.086053240739</v>
      </c>
      <c r="U1327" s="14">
        <f t="shared" si="146"/>
        <v>2016</v>
      </c>
      <c r="V1327" s="15"/>
    </row>
    <row r="1328" spans="1:22" ht="47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 s="8">
        <f t="shared" si="141"/>
        <v>102.72727272727273</v>
      </c>
      <c r="Q1328" s="9" t="str">
        <f t="shared" si="142"/>
        <v>technology</v>
      </c>
      <c r="R1328" t="str">
        <f t="shared" si="143"/>
        <v>wearables</v>
      </c>
      <c r="S1328" s="13">
        <f t="shared" si="144"/>
        <v>41974.583657407406</v>
      </c>
      <c r="T1328" s="13">
        <f t="shared" si="145"/>
        <v>42019.791990740734</v>
      </c>
      <c r="U1328" s="14">
        <f t="shared" si="146"/>
        <v>2014</v>
      </c>
      <c r="V1328" s="15"/>
    </row>
    <row r="1329" spans="1:22" ht="47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 s="8">
        <f t="shared" si="141"/>
        <v>41.585365853658537</v>
      </c>
      <c r="Q1329" s="9" t="str">
        <f t="shared" si="142"/>
        <v>technology</v>
      </c>
      <c r="R1329" t="str">
        <f t="shared" si="143"/>
        <v>wearables</v>
      </c>
      <c r="S1329" s="13">
        <f t="shared" si="144"/>
        <v>42123.470312500001</v>
      </c>
      <c r="T1329" s="13">
        <f t="shared" si="145"/>
        <v>42153.678645833337</v>
      </c>
      <c r="U1329" s="14">
        <f t="shared" si="146"/>
        <v>2015</v>
      </c>
      <c r="V1329" s="15"/>
    </row>
    <row r="1330" spans="1:22" ht="47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 s="8">
        <f t="shared" si="141"/>
        <v>116.53333333333333</v>
      </c>
      <c r="Q1330" s="9" t="str">
        <f t="shared" si="142"/>
        <v>technology</v>
      </c>
      <c r="R1330" t="str">
        <f t="shared" si="143"/>
        <v>wearables</v>
      </c>
      <c r="S1330" s="13">
        <f t="shared" si="144"/>
        <v>42612.434421296297</v>
      </c>
      <c r="T1330" s="13">
        <f t="shared" si="145"/>
        <v>42657.642754629633</v>
      </c>
      <c r="U1330" s="14">
        <f t="shared" si="146"/>
        <v>2016</v>
      </c>
      <c r="V1330" s="15"/>
    </row>
    <row r="1331" spans="1:22" ht="47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 s="8">
        <f t="shared" si="141"/>
        <v>45.333333333333336</v>
      </c>
      <c r="Q1331" s="9" t="str">
        <f t="shared" si="142"/>
        <v>technology</v>
      </c>
      <c r="R1331" t="str">
        <f t="shared" si="143"/>
        <v>wearables</v>
      </c>
      <c r="S1331" s="13">
        <f t="shared" si="144"/>
        <v>41935.013252314813</v>
      </c>
      <c r="T1331" s="13">
        <f t="shared" si="145"/>
        <v>41975.263252314813</v>
      </c>
      <c r="U1331" s="14">
        <f t="shared" si="146"/>
        <v>2014</v>
      </c>
      <c r="V1331" s="15"/>
    </row>
    <row r="1332" spans="1:22" ht="47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 s="8">
        <f t="shared" si="141"/>
        <v>157.46</v>
      </c>
      <c r="Q1332" s="9" t="str">
        <f t="shared" si="142"/>
        <v>technology</v>
      </c>
      <c r="R1332" t="str">
        <f t="shared" si="143"/>
        <v>wearables</v>
      </c>
      <c r="S1332" s="13">
        <f t="shared" si="144"/>
        <v>42522.068391203698</v>
      </c>
      <c r="T1332" s="13">
        <f t="shared" si="145"/>
        <v>42553.166666666672</v>
      </c>
      <c r="U1332" s="14">
        <f t="shared" si="146"/>
        <v>2016</v>
      </c>
      <c r="V1332" s="15"/>
    </row>
    <row r="1333" spans="1:22" ht="47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 s="8">
        <f t="shared" si="141"/>
        <v>100.5</v>
      </c>
      <c r="Q1333" s="9" t="str">
        <f t="shared" si="142"/>
        <v>technology</v>
      </c>
      <c r="R1333" t="str">
        <f t="shared" si="143"/>
        <v>wearables</v>
      </c>
      <c r="S1333" s="13">
        <f t="shared" si="144"/>
        <v>42569.295763888884</v>
      </c>
      <c r="T1333" s="13">
        <f t="shared" si="145"/>
        <v>42599.50409722222</v>
      </c>
      <c r="U1333" s="14">
        <f t="shared" si="146"/>
        <v>2016</v>
      </c>
      <c r="V1333" s="15"/>
    </row>
    <row r="1334" spans="1:22" ht="47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8" t="e">
        <f t="shared" si="141"/>
        <v>#DIV/0!</v>
      </c>
      <c r="Q1334" s="9" t="str">
        <f t="shared" si="142"/>
        <v>technology</v>
      </c>
      <c r="R1334" t="str">
        <f t="shared" si="143"/>
        <v>wearables</v>
      </c>
      <c r="S1334" s="13">
        <f t="shared" si="144"/>
        <v>42731.851944444446</v>
      </c>
      <c r="T1334" s="13">
        <f t="shared" si="145"/>
        <v>42762.060277777782</v>
      </c>
      <c r="U1334" s="14">
        <f t="shared" si="146"/>
        <v>2016</v>
      </c>
      <c r="V1334" s="15"/>
    </row>
    <row r="1335" spans="1:22" ht="47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8" t="e">
        <f t="shared" si="141"/>
        <v>#DIV/0!</v>
      </c>
      <c r="Q1335" s="9" t="str">
        <f t="shared" si="142"/>
        <v>technology</v>
      </c>
      <c r="R1335" t="str">
        <f t="shared" si="143"/>
        <v>wearables</v>
      </c>
      <c r="S1335" s="13">
        <f t="shared" si="144"/>
        <v>41805.8984375</v>
      </c>
      <c r="T1335" s="13">
        <f t="shared" si="145"/>
        <v>41836.106770833336</v>
      </c>
      <c r="U1335" s="14">
        <f t="shared" si="146"/>
        <v>2014</v>
      </c>
      <c r="V1335" s="15"/>
    </row>
    <row r="1336" spans="1:22" ht="47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 s="8">
        <f t="shared" si="141"/>
        <v>51.822463768115945</v>
      </c>
      <c r="Q1336" s="9" t="str">
        <f t="shared" si="142"/>
        <v>technology</v>
      </c>
      <c r="R1336" t="str">
        <f t="shared" si="143"/>
        <v>wearables</v>
      </c>
      <c r="S1336" s="13">
        <f t="shared" si="144"/>
        <v>42410.565821759257</v>
      </c>
      <c r="T1336" s="13">
        <f t="shared" si="145"/>
        <v>42440.774155092593</v>
      </c>
      <c r="U1336" s="14">
        <f t="shared" si="146"/>
        <v>2016</v>
      </c>
      <c r="V1336" s="15"/>
    </row>
    <row r="1337" spans="1:22" ht="47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 s="8">
        <f t="shared" si="141"/>
        <v>308.75</v>
      </c>
      <c r="Q1337" s="9" t="str">
        <f t="shared" si="142"/>
        <v>technology</v>
      </c>
      <c r="R1337" t="str">
        <f t="shared" si="143"/>
        <v>wearables</v>
      </c>
      <c r="S1337" s="13">
        <f t="shared" si="144"/>
        <v>42313.728032407402</v>
      </c>
      <c r="T1337" s="13">
        <f t="shared" si="145"/>
        <v>42343.936365740738</v>
      </c>
      <c r="U1337" s="14">
        <f t="shared" si="146"/>
        <v>2015</v>
      </c>
      <c r="V1337" s="15"/>
    </row>
    <row r="1338" spans="1:22" ht="47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 s="8">
        <f t="shared" si="141"/>
        <v>379.22767857142856</v>
      </c>
      <c r="Q1338" s="9" t="str">
        <f t="shared" si="142"/>
        <v>technology</v>
      </c>
      <c r="R1338" t="str">
        <f t="shared" si="143"/>
        <v>wearables</v>
      </c>
      <c r="S1338" s="13">
        <f t="shared" si="144"/>
        <v>41955.655416666668</v>
      </c>
      <c r="T1338" s="13">
        <f t="shared" si="145"/>
        <v>41990.863750000004</v>
      </c>
      <c r="U1338" s="14">
        <f t="shared" si="146"/>
        <v>2014</v>
      </c>
      <c r="V1338" s="15"/>
    </row>
    <row r="1339" spans="1:22" ht="47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 s="8">
        <f t="shared" si="141"/>
        <v>176.36428571428573</v>
      </c>
      <c r="Q1339" s="9" t="str">
        <f t="shared" si="142"/>
        <v>technology</v>
      </c>
      <c r="R1339" t="str">
        <f t="shared" si="143"/>
        <v>wearables</v>
      </c>
      <c r="S1339" s="13">
        <f t="shared" si="144"/>
        <v>42767.368969907409</v>
      </c>
      <c r="T1339" s="13">
        <f t="shared" si="145"/>
        <v>42797.577303240745</v>
      </c>
      <c r="U1339" s="14">
        <f t="shared" si="146"/>
        <v>2017</v>
      </c>
      <c r="V1339" s="15"/>
    </row>
    <row r="1340" spans="1:22" ht="47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 s="8">
        <f t="shared" si="141"/>
        <v>66.066666666666663</v>
      </c>
      <c r="Q1340" s="9" t="str">
        <f t="shared" si="142"/>
        <v>technology</v>
      </c>
      <c r="R1340" t="str">
        <f t="shared" si="143"/>
        <v>wearables</v>
      </c>
      <c r="S1340" s="13">
        <f t="shared" si="144"/>
        <v>42188.595289351848</v>
      </c>
      <c r="T1340" s="13">
        <f t="shared" si="145"/>
        <v>42218.803622685184</v>
      </c>
      <c r="U1340" s="14">
        <f t="shared" si="146"/>
        <v>2015</v>
      </c>
      <c r="V1340" s="15"/>
    </row>
    <row r="1341" spans="1:22" ht="32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 s="8">
        <f t="shared" si="141"/>
        <v>89.648648648648646</v>
      </c>
      <c r="Q1341" s="9" t="str">
        <f t="shared" si="142"/>
        <v>technology</v>
      </c>
      <c r="R1341" t="str">
        <f t="shared" si="143"/>
        <v>wearables</v>
      </c>
      <c r="S1341" s="13">
        <f t="shared" si="144"/>
        <v>41936.438831018517</v>
      </c>
      <c r="T1341" s="13">
        <f t="shared" si="145"/>
        <v>41981.688831018517</v>
      </c>
      <c r="U1341" s="14">
        <f t="shared" si="146"/>
        <v>2014</v>
      </c>
      <c r="V1341" s="15"/>
    </row>
    <row r="1342" spans="1:22" ht="47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8" t="e">
        <f t="shared" si="141"/>
        <v>#DIV/0!</v>
      </c>
      <c r="Q1342" s="9" t="str">
        <f t="shared" si="142"/>
        <v>technology</v>
      </c>
      <c r="R1342" t="str">
        <f t="shared" si="143"/>
        <v>wearables</v>
      </c>
      <c r="S1342" s="13">
        <f t="shared" si="144"/>
        <v>41836.387187499997</v>
      </c>
      <c r="T1342" s="13">
        <f t="shared" si="145"/>
        <v>41866.595520833333</v>
      </c>
      <c r="U1342" s="14">
        <f t="shared" si="146"/>
        <v>2014</v>
      </c>
      <c r="V1342" s="15"/>
    </row>
    <row r="1343" spans="1:22" ht="47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 s="8">
        <f t="shared" si="141"/>
        <v>382.39130434782606</v>
      </c>
      <c r="Q1343" s="9" t="str">
        <f t="shared" si="142"/>
        <v>technology</v>
      </c>
      <c r="R1343" t="str">
        <f t="shared" si="143"/>
        <v>wearables</v>
      </c>
      <c r="S1343" s="13">
        <f t="shared" si="144"/>
        <v>42612.415706018517</v>
      </c>
      <c r="T1343" s="13">
        <f t="shared" si="145"/>
        <v>42644.624039351853</v>
      </c>
      <c r="U1343" s="14">
        <f t="shared" si="146"/>
        <v>2016</v>
      </c>
      <c r="V1343" s="15"/>
    </row>
    <row r="1344" spans="1:22" ht="47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 s="8">
        <f t="shared" si="141"/>
        <v>100</v>
      </c>
      <c r="Q1344" s="9" t="str">
        <f t="shared" si="142"/>
        <v>technology</v>
      </c>
      <c r="R1344" t="str">
        <f t="shared" si="143"/>
        <v>wearables</v>
      </c>
      <c r="S1344" s="13">
        <f t="shared" si="144"/>
        <v>42172.608090277776</v>
      </c>
      <c r="T1344" s="13">
        <f t="shared" si="145"/>
        <v>42202.816423611104</v>
      </c>
      <c r="U1344" s="14">
        <f t="shared" si="146"/>
        <v>2015</v>
      </c>
      <c r="V1344" s="15"/>
    </row>
    <row r="1345" spans="1:22" ht="47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 s="8">
        <f t="shared" si="141"/>
        <v>158.35603715170279</v>
      </c>
      <c r="Q1345" s="9" t="str">
        <f t="shared" si="142"/>
        <v>technology</v>
      </c>
      <c r="R1345" t="str">
        <f t="shared" si="143"/>
        <v>wearables</v>
      </c>
      <c r="S1345" s="13">
        <f t="shared" si="144"/>
        <v>42542.318090277775</v>
      </c>
      <c r="T1345" s="13">
        <f t="shared" si="145"/>
        <v>42601.165972222225</v>
      </c>
      <c r="U1345" s="14">
        <f t="shared" si="146"/>
        <v>2016</v>
      </c>
      <c r="V1345" s="15"/>
    </row>
    <row r="1346" spans="1:22" ht="47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 s="8">
        <f t="shared" si="141"/>
        <v>40.762589928057551</v>
      </c>
      <c r="Q1346" s="9" t="str">
        <f t="shared" si="142"/>
        <v>publishing</v>
      </c>
      <c r="R1346" t="str">
        <f t="shared" si="143"/>
        <v>nonfiction</v>
      </c>
      <c r="S1346" s="13">
        <f t="shared" si="144"/>
        <v>42522.581469907404</v>
      </c>
      <c r="T1346" s="13">
        <f t="shared" si="145"/>
        <v>42551.789803240739</v>
      </c>
      <c r="U1346" s="14">
        <f t="shared" si="146"/>
        <v>2016</v>
      </c>
      <c r="V1346" s="15"/>
    </row>
    <row r="1347" spans="1:22" ht="47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 s="8">
        <f t="shared" ref="P1347:P1410" si="148">E1347/L1347</f>
        <v>53.571428571428569</v>
      </c>
      <c r="Q1347" s="9" t="str">
        <f t="shared" ref="Q1347:Q1410" si="149">LEFT(N1347, SEARCH("/", N1347, 1)-1)</f>
        <v>publishing</v>
      </c>
      <c r="R1347" t="str">
        <f t="shared" ref="R1347:R1410" si="150">RIGHT(N1347,LEN(N1347) -SEARCH("/", N1347, 1))</f>
        <v>nonfiction</v>
      </c>
      <c r="S1347" s="13">
        <f t="shared" ref="S1347:S1410" si="151">(J1347/86400)+25569+(-5/24)</f>
        <v>41799.606006944443</v>
      </c>
      <c r="T1347" s="13">
        <f t="shared" ref="T1347:T1410" si="152">(((I1347/60)/60)/24)+DATE(1970,1,1)</f>
        <v>41834.814340277779</v>
      </c>
      <c r="U1347" s="14">
        <f t="shared" ref="U1347:U1410" si="153">YEAR(S1347)</f>
        <v>2014</v>
      </c>
      <c r="V1347" s="15"/>
    </row>
    <row r="1348" spans="1:22" ht="47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 s="8">
        <f t="shared" si="148"/>
        <v>48.449664429530202</v>
      </c>
      <c r="Q1348" s="9" t="str">
        <f t="shared" si="149"/>
        <v>publishing</v>
      </c>
      <c r="R1348" t="str">
        <f t="shared" si="150"/>
        <v>nonfiction</v>
      </c>
      <c r="S1348" s="13">
        <f t="shared" si="151"/>
        <v>41421.867488425924</v>
      </c>
      <c r="T1348" s="13">
        <f t="shared" si="152"/>
        <v>41452.075821759259</v>
      </c>
      <c r="U1348" s="14">
        <f t="shared" si="153"/>
        <v>2013</v>
      </c>
      <c r="V1348" s="15"/>
    </row>
    <row r="1349" spans="1:22" ht="47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 s="8">
        <f t="shared" si="148"/>
        <v>82.41935483870968</v>
      </c>
      <c r="Q1349" s="9" t="str">
        <f t="shared" si="149"/>
        <v>publishing</v>
      </c>
      <c r="R1349" t="str">
        <f t="shared" si="150"/>
        <v>nonfiction</v>
      </c>
      <c r="S1349" s="13">
        <f t="shared" si="151"/>
        <v>42040.429687499993</v>
      </c>
      <c r="T1349" s="13">
        <f t="shared" si="152"/>
        <v>42070.638020833328</v>
      </c>
      <c r="U1349" s="14">
        <f t="shared" si="153"/>
        <v>2015</v>
      </c>
      <c r="V1349" s="15"/>
    </row>
    <row r="1350" spans="1:22" ht="47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 s="8">
        <f t="shared" si="148"/>
        <v>230.19230769230768</v>
      </c>
      <c r="Q1350" s="9" t="str">
        <f t="shared" si="149"/>
        <v>publishing</v>
      </c>
      <c r="R1350" t="str">
        <f t="shared" si="150"/>
        <v>nonfiction</v>
      </c>
      <c r="S1350" s="13">
        <f t="shared" si="151"/>
        <v>41963.297835648147</v>
      </c>
      <c r="T1350" s="13">
        <f t="shared" si="152"/>
        <v>41991.506168981476</v>
      </c>
      <c r="U1350" s="14">
        <f t="shared" si="153"/>
        <v>2014</v>
      </c>
      <c r="V1350" s="15"/>
    </row>
    <row r="1351" spans="1:22" ht="47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 s="8">
        <f t="shared" si="148"/>
        <v>59.360465116279073</v>
      </c>
      <c r="Q1351" s="9" t="str">
        <f t="shared" si="149"/>
        <v>publishing</v>
      </c>
      <c r="R1351" t="str">
        <f t="shared" si="150"/>
        <v>nonfiction</v>
      </c>
      <c r="S1351" s="13">
        <f t="shared" si="151"/>
        <v>42317.124247685184</v>
      </c>
      <c r="T1351" s="13">
        <f t="shared" si="152"/>
        <v>42354.290972222225</v>
      </c>
      <c r="U1351" s="14">
        <f t="shared" si="153"/>
        <v>2015</v>
      </c>
      <c r="V1351" s="15"/>
    </row>
    <row r="1352" spans="1:22" ht="47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 s="8">
        <f t="shared" si="148"/>
        <v>66.698717948717942</v>
      </c>
      <c r="Q1352" s="9" t="str">
        <f t="shared" si="149"/>
        <v>publishing</v>
      </c>
      <c r="R1352" t="str">
        <f t="shared" si="150"/>
        <v>nonfiction</v>
      </c>
      <c r="S1352" s="13">
        <f t="shared" si="151"/>
        <v>42333.804791666662</v>
      </c>
      <c r="T1352" s="13">
        <f t="shared" si="152"/>
        <v>42364.013124999998</v>
      </c>
      <c r="U1352" s="14">
        <f t="shared" si="153"/>
        <v>2015</v>
      </c>
      <c r="V1352" s="15"/>
    </row>
    <row r="1353" spans="1:22" ht="3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 s="8">
        <f t="shared" si="148"/>
        <v>168.77500000000001</v>
      </c>
      <c r="Q1353" s="9" t="str">
        <f t="shared" si="149"/>
        <v>publishing</v>
      </c>
      <c r="R1353" t="str">
        <f t="shared" si="150"/>
        <v>nonfiction</v>
      </c>
      <c r="S1353" s="13">
        <f t="shared" si="151"/>
        <v>42382.531759259255</v>
      </c>
      <c r="T1353" s="13">
        <f t="shared" si="152"/>
        <v>42412.74009259259</v>
      </c>
      <c r="U1353" s="14">
        <f t="shared" si="153"/>
        <v>2016</v>
      </c>
      <c r="V1353" s="15"/>
    </row>
    <row r="1354" spans="1:22" ht="47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 s="8">
        <f t="shared" si="148"/>
        <v>59.973568281938327</v>
      </c>
      <c r="Q1354" s="9" t="str">
        <f t="shared" si="149"/>
        <v>publishing</v>
      </c>
      <c r="R1354" t="str">
        <f t="shared" si="150"/>
        <v>nonfiction</v>
      </c>
      <c r="S1354" s="13">
        <f t="shared" si="151"/>
        <v>42200.369976851849</v>
      </c>
      <c r="T1354" s="13">
        <f t="shared" si="152"/>
        <v>42252.165972222225</v>
      </c>
      <c r="U1354" s="14">
        <f t="shared" si="153"/>
        <v>2015</v>
      </c>
      <c r="V1354" s="15"/>
    </row>
    <row r="1355" spans="1:22" ht="3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 s="8">
        <f t="shared" si="148"/>
        <v>31.80952380952381</v>
      </c>
      <c r="Q1355" s="9" t="str">
        <f t="shared" si="149"/>
        <v>publishing</v>
      </c>
      <c r="R1355" t="str">
        <f t="shared" si="150"/>
        <v>nonfiction</v>
      </c>
      <c r="S1355" s="13">
        <f t="shared" si="151"/>
        <v>41308.909583333334</v>
      </c>
      <c r="T1355" s="13">
        <f t="shared" si="152"/>
        <v>41344</v>
      </c>
      <c r="U1355" s="14">
        <f t="shared" si="153"/>
        <v>2013</v>
      </c>
      <c r="V1355" s="15"/>
    </row>
    <row r="1356" spans="1:22" ht="47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 s="8">
        <f t="shared" si="148"/>
        <v>24.421875</v>
      </c>
      <c r="Q1356" s="9" t="str">
        <f t="shared" si="149"/>
        <v>publishing</v>
      </c>
      <c r="R1356" t="str">
        <f t="shared" si="150"/>
        <v>nonfiction</v>
      </c>
      <c r="S1356" s="13">
        <f t="shared" si="151"/>
        <v>42502.599293981482</v>
      </c>
      <c r="T1356" s="13">
        <f t="shared" si="152"/>
        <v>42532.807627314818</v>
      </c>
      <c r="U1356" s="14">
        <f t="shared" si="153"/>
        <v>2016</v>
      </c>
      <c r="V1356" s="15"/>
    </row>
    <row r="1357" spans="1:22" ht="47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 s="8">
        <f t="shared" si="148"/>
        <v>25.347107438016529</v>
      </c>
      <c r="Q1357" s="9" t="str">
        <f t="shared" si="149"/>
        <v>publishing</v>
      </c>
      <c r="R1357" t="str">
        <f t="shared" si="150"/>
        <v>nonfiction</v>
      </c>
      <c r="S1357" s="13">
        <f t="shared" si="151"/>
        <v>41213.046354166661</v>
      </c>
      <c r="T1357" s="13">
        <f t="shared" si="152"/>
        <v>41243.416666666664</v>
      </c>
      <c r="U1357" s="14">
        <f t="shared" si="153"/>
        <v>2012</v>
      </c>
      <c r="V1357" s="15"/>
    </row>
    <row r="1358" spans="1:22" ht="47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 s="8">
        <f t="shared" si="148"/>
        <v>71.443218390804603</v>
      </c>
      <c r="Q1358" s="9" t="str">
        <f t="shared" si="149"/>
        <v>publishing</v>
      </c>
      <c r="R1358" t="str">
        <f t="shared" si="150"/>
        <v>nonfiction</v>
      </c>
      <c r="S1358" s="13">
        <f t="shared" si="151"/>
        <v>41429.830555555549</v>
      </c>
      <c r="T1358" s="13">
        <f t="shared" si="152"/>
        <v>41460.038888888892</v>
      </c>
      <c r="U1358" s="14">
        <f t="shared" si="153"/>
        <v>2013</v>
      </c>
      <c r="V1358" s="15"/>
    </row>
    <row r="1359" spans="1:22" ht="47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 s="8">
        <f t="shared" si="148"/>
        <v>38.553846153846152</v>
      </c>
      <c r="Q1359" s="9" t="str">
        <f t="shared" si="149"/>
        <v>publishing</v>
      </c>
      <c r="R1359" t="str">
        <f t="shared" si="150"/>
        <v>nonfiction</v>
      </c>
      <c r="S1359" s="13">
        <f t="shared" si="151"/>
        <v>41304.753900462958</v>
      </c>
      <c r="T1359" s="13">
        <f t="shared" si="152"/>
        <v>41334.249305555553</v>
      </c>
      <c r="U1359" s="14">
        <f t="shared" si="153"/>
        <v>2013</v>
      </c>
      <c r="V1359" s="15"/>
    </row>
    <row r="1360" spans="1:22" ht="47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 s="8">
        <f t="shared" si="148"/>
        <v>68.367346938775512</v>
      </c>
      <c r="Q1360" s="9" t="str">
        <f t="shared" si="149"/>
        <v>publishing</v>
      </c>
      <c r="R1360" t="str">
        <f t="shared" si="150"/>
        <v>nonfiction</v>
      </c>
      <c r="S1360" s="13">
        <f t="shared" si="151"/>
        <v>40689.362534722219</v>
      </c>
      <c r="T1360" s="13">
        <f t="shared" si="152"/>
        <v>40719.570868055554</v>
      </c>
      <c r="U1360" s="14">
        <f t="shared" si="153"/>
        <v>2011</v>
      </c>
      <c r="V1360" s="15"/>
    </row>
    <row r="1361" spans="1:22" ht="47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 s="8">
        <f t="shared" si="148"/>
        <v>40.210526315789473</v>
      </c>
      <c r="Q1361" s="9" t="str">
        <f t="shared" si="149"/>
        <v>publishing</v>
      </c>
      <c r="R1361" t="str">
        <f t="shared" si="150"/>
        <v>nonfiction</v>
      </c>
      <c r="S1361" s="13">
        <f t="shared" si="151"/>
        <v>40668.606365740736</v>
      </c>
      <c r="T1361" s="13">
        <f t="shared" si="152"/>
        <v>40730.814699074072</v>
      </c>
      <c r="U1361" s="14">
        <f t="shared" si="153"/>
        <v>2011</v>
      </c>
      <c r="V1361" s="15"/>
    </row>
    <row r="1362" spans="1:22" ht="3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 s="8">
        <f t="shared" si="148"/>
        <v>32.074074074074076</v>
      </c>
      <c r="Q1362" s="9" t="str">
        <f t="shared" si="149"/>
        <v>publishing</v>
      </c>
      <c r="R1362" t="str">
        <f t="shared" si="150"/>
        <v>nonfiction</v>
      </c>
      <c r="S1362" s="13">
        <f t="shared" si="151"/>
        <v>41095.692361111105</v>
      </c>
      <c r="T1362" s="13">
        <f t="shared" si="152"/>
        <v>41123.900694444441</v>
      </c>
      <c r="U1362" s="14">
        <f t="shared" si="153"/>
        <v>2012</v>
      </c>
      <c r="V1362" s="15"/>
    </row>
    <row r="1363" spans="1:22" ht="47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 s="8">
        <f t="shared" si="148"/>
        <v>28.632575757575758</v>
      </c>
      <c r="Q1363" s="9" t="str">
        <f t="shared" si="149"/>
        <v>publishing</v>
      </c>
      <c r="R1363" t="str">
        <f t="shared" si="150"/>
        <v>nonfiction</v>
      </c>
      <c r="S1363" s="13">
        <f t="shared" si="151"/>
        <v>41781.508935185186</v>
      </c>
      <c r="T1363" s="13">
        <f t="shared" si="152"/>
        <v>41811.717268518521</v>
      </c>
      <c r="U1363" s="14">
        <f t="shared" si="153"/>
        <v>2014</v>
      </c>
      <c r="V1363" s="15"/>
    </row>
    <row r="1364" spans="1:22" ht="3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 s="8">
        <f t="shared" si="148"/>
        <v>43.64</v>
      </c>
      <c r="Q1364" s="9" t="str">
        <f t="shared" si="149"/>
        <v>publishing</v>
      </c>
      <c r="R1364" t="str">
        <f t="shared" si="150"/>
        <v>nonfiction</v>
      </c>
      <c r="S1364" s="13">
        <f t="shared" si="151"/>
        <v>41464.726053240738</v>
      </c>
      <c r="T1364" s="13">
        <f t="shared" si="152"/>
        <v>41524.934386574074</v>
      </c>
      <c r="U1364" s="14">
        <f t="shared" si="153"/>
        <v>2013</v>
      </c>
      <c r="V1364" s="15"/>
    </row>
    <row r="1365" spans="1:22" ht="47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 s="8">
        <f t="shared" si="148"/>
        <v>40</v>
      </c>
      <c r="Q1365" s="9" t="str">
        <f t="shared" si="149"/>
        <v>publishing</v>
      </c>
      <c r="R1365" t="str">
        <f t="shared" si="150"/>
        <v>nonfiction</v>
      </c>
      <c r="S1365" s="13">
        <f t="shared" si="151"/>
        <v>42396.635729166665</v>
      </c>
      <c r="T1365" s="13">
        <f t="shared" si="152"/>
        <v>42415.332638888889</v>
      </c>
      <c r="U1365" s="14">
        <f t="shared" si="153"/>
        <v>2016</v>
      </c>
      <c r="V1365" s="15"/>
    </row>
    <row r="1366" spans="1:22" ht="47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 s="8">
        <f t="shared" si="148"/>
        <v>346.04166666666669</v>
      </c>
      <c r="Q1366" s="9" t="str">
        <f t="shared" si="149"/>
        <v>music</v>
      </c>
      <c r="R1366" t="str">
        <f t="shared" si="150"/>
        <v>rock</v>
      </c>
      <c r="S1366" s="13">
        <f t="shared" si="151"/>
        <v>41951.487337962964</v>
      </c>
      <c r="T1366" s="13">
        <f t="shared" si="152"/>
        <v>42011.6956712963</v>
      </c>
      <c r="U1366" s="14">
        <f t="shared" si="153"/>
        <v>2014</v>
      </c>
      <c r="V1366" s="15"/>
    </row>
    <row r="1367" spans="1:22" ht="47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 s="8">
        <f t="shared" si="148"/>
        <v>81.739130434782609</v>
      </c>
      <c r="Q1367" s="9" t="str">
        <f t="shared" si="149"/>
        <v>music</v>
      </c>
      <c r="R1367" t="str">
        <f t="shared" si="150"/>
        <v>rock</v>
      </c>
      <c r="S1367" s="13">
        <f t="shared" si="151"/>
        <v>42049.524907407402</v>
      </c>
      <c r="T1367" s="13">
        <f t="shared" si="152"/>
        <v>42079.691574074073</v>
      </c>
      <c r="U1367" s="14">
        <f t="shared" si="153"/>
        <v>2015</v>
      </c>
      <c r="V1367" s="15"/>
    </row>
    <row r="1368" spans="1:22" ht="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 s="8">
        <f t="shared" si="148"/>
        <v>64.535306122448986</v>
      </c>
      <c r="Q1368" s="9" t="str">
        <f t="shared" si="149"/>
        <v>music</v>
      </c>
      <c r="R1368" t="str">
        <f t="shared" si="150"/>
        <v>rock</v>
      </c>
      <c r="S1368" s="13">
        <f t="shared" si="151"/>
        <v>41924.787766203699</v>
      </c>
      <c r="T1368" s="13">
        <f t="shared" si="152"/>
        <v>41970.037766203706</v>
      </c>
      <c r="U1368" s="14">
        <f t="shared" si="153"/>
        <v>2014</v>
      </c>
      <c r="V1368" s="15"/>
    </row>
    <row r="1369" spans="1:22" ht="47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 s="8">
        <f t="shared" si="148"/>
        <v>63.477777777777774</v>
      </c>
      <c r="Q1369" s="9" t="str">
        <f t="shared" si="149"/>
        <v>music</v>
      </c>
      <c r="R1369" t="str">
        <f t="shared" si="150"/>
        <v>rock</v>
      </c>
      <c r="S1369" s="13">
        <f t="shared" si="151"/>
        <v>42291.794560185182</v>
      </c>
      <c r="T1369" s="13">
        <f t="shared" si="152"/>
        <v>42322.044560185182</v>
      </c>
      <c r="U1369" s="14">
        <f t="shared" si="153"/>
        <v>2015</v>
      </c>
      <c r="V1369" s="15"/>
    </row>
    <row r="1370" spans="1:22" ht="47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 s="8">
        <f t="shared" si="148"/>
        <v>63.620689655172413</v>
      </c>
      <c r="Q1370" s="9" t="str">
        <f t="shared" si="149"/>
        <v>music</v>
      </c>
      <c r="R1370" t="str">
        <f t="shared" si="150"/>
        <v>rock</v>
      </c>
      <c r="S1370" s="13">
        <f t="shared" si="151"/>
        <v>42145.982569444437</v>
      </c>
      <c r="T1370" s="13">
        <f t="shared" si="152"/>
        <v>42170.190902777773</v>
      </c>
      <c r="U1370" s="14">
        <f t="shared" si="153"/>
        <v>2015</v>
      </c>
      <c r="V1370" s="15"/>
    </row>
    <row r="1371" spans="1:22" ht="47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 s="8">
        <f t="shared" si="148"/>
        <v>83.967068965517228</v>
      </c>
      <c r="Q1371" s="9" t="str">
        <f t="shared" si="149"/>
        <v>music</v>
      </c>
      <c r="R1371" t="str">
        <f t="shared" si="150"/>
        <v>rock</v>
      </c>
      <c r="S1371" s="13">
        <f t="shared" si="151"/>
        <v>41710.385949074072</v>
      </c>
      <c r="T1371" s="13">
        <f t="shared" si="152"/>
        <v>41740.594282407408</v>
      </c>
      <c r="U1371" s="14">
        <f t="shared" si="153"/>
        <v>2014</v>
      </c>
      <c r="V1371" s="15"/>
    </row>
    <row r="1372" spans="1:22" ht="3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 s="8">
        <f t="shared" si="148"/>
        <v>77.75</v>
      </c>
      <c r="Q1372" s="9" t="str">
        <f t="shared" si="149"/>
        <v>music</v>
      </c>
      <c r="R1372" t="str">
        <f t="shared" si="150"/>
        <v>rock</v>
      </c>
      <c r="S1372" s="13">
        <f t="shared" si="151"/>
        <v>41547.795023148145</v>
      </c>
      <c r="T1372" s="13">
        <f t="shared" si="152"/>
        <v>41563.00335648148</v>
      </c>
      <c r="U1372" s="14">
        <f t="shared" si="153"/>
        <v>2013</v>
      </c>
      <c r="V1372" s="15"/>
    </row>
    <row r="1373" spans="1:22" ht="47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 s="8">
        <f t="shared" si="148"/>
        <v>107.07142857142857</v>
      </c>
      <c r="Q1373" s="9" t="str">
        <f t="shared" si="149"/>
        <v>music</v>
      </c>
      <c r="R1373" t="str">
        <f t="shared" si="150"/>
        <v>rock</v>
      </c>
      <c r="S1373" s="13">
        <f t="shared" si="151"/>
        <v>42101.550254629627</v>
      </c>
      <c r="T1373" s="13">
        <f t="shared" si="152"/>
        <v>42131.758587962962</v>
      </c>
      <c r="U1373" s="14">
        <f t="shared" si="153"/>
        <v>2015</v>
      </c>
      <c r="V1373" s="15"/>
    </row>
    <row r="1374" spans="1:22" ht="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 s="8">
        <f t="shared" si="148"/>
        <v>38.75</v>
      </c>
      <c r="Q1374" s="9" t="str">
        <f t="shared" si="149"/>
        <v>music</v>
      </c>
      <c r="R1374" t="str">
        <f t="shared" si="150"/>
        <v>rock</v>
      </c>
      <c r="S1374" s="13">
        <f t="shared" si="151"/>
        <v>41072.53162037037</v>
      </c>
      <c r="T1374" s="13">
        <f t="shared" si="152"/>
        <v>41102.739953703705</v>
      </c>
      <c r="U1374" s="14">
        <f t="shared" si="153"/>
        <v>2012</v>
      </c>
      <c r="V1374" s="15"/>
    </row>
    <row r="1375" spans="1:22" ht="3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 s="8">
        <f t="shared" si="148"/>
        <v>201.94230769230768</v>
      </c>
      <c r="Q1375" s="9" t="str">
        <f t="shared" si="149"/>
        <v>music</v>
      </c>
      <c r="R1375" t="str">
        <f t="shared" si="150"/>
        <v>rock</v>
      </c>
      <c r="S1375" s="13">
        <f t="shared" si="151"/>
        <v>42704.743437499994</v>
      </c>
      <c r="T1375" s="13">
        <f t="shared" si="152"/>
        <v>42734.95177083333</v>
      </c>
      <c r="U1375" s="14">
        <f t="shared" si="153"/>
        <v>2016</v>
      </c>
      <c r="V1375" s="15"/>
    </row>
    <row r="1376" spans="1:22" ht="47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 s="8">
        <f t="shared" si="148"/>
        <v>43.060606060606062</v>
      </c>
      <c r="Q1376" s="9" t="str">
        <f t="shared" si="149"/>
        <v>music</v>
      </c>
      <c r="R1376" t="str">
        <f t="shared" si="150"/>
        <v>rock</v>
      </c>
      <c r="S1376" s="13">
        <f t="shared" si="151"/>
        <v>42423.953564814808</v>
      </c>
      <c r="T1376" s="13">
        <f t="shared" si="152"/>
        <v>42454.12023148148</v>
      </c>
      <c r="U1376" s="14">
        <f t="shared" si="153"/>
        <v>2016</v>
      </c>
      <c r="V1376" s="15"/>
    </row>
    <row r="1377" spans="1:22" ht="47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 s="8">
        <f t="shared" si="148"/>
        <v>62.871559633027523</v>
      </c>
      <c r="Q1377" s="9" t="str">
        <f t="shared" si="149"/>
        <v>music</v>
      </c>
      <c r="R1377" t="str">
        <f t="shared" si="150"/>
        <v>rock</v>
      </c>
      <c r="S1377" s="13">
        <f t="shared" si="151"/>
        <v>42719.857858796291</v>
      </c>
      <c r="T1377" s="13">
        <f t="shared" si="152"/>
        <v>42750.066192129627</v>
      </c>
      <c r="U1377" s="14">
        <f t="shared" si="153"/>
        <v>2016</v>
      </c>
      <c r="V1377" s="15"/>
    </row>
    <row r="1378" spans="1:22" ht="3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 s="8">
        <f t="shared" si="148"/>
        <v>55.607142857142854</v>
      </c>
      <c r="Q1378" s="9" t="str">
        <f t="shared" si="149"/>
        <v>music</v>
      </c>
      <c r="R1378" t="str">
        <f t="shared" si="150"/>
        <v>rock</v>
      </c>
      <c r="S1378" s="13">
        <f t="shared" si="151"/>
        <v>42677.460717592585</v>
      </c>
      <c r="T1378" s="13">
        <f t="shared" si="152"/>
        <v>42707.710717592592</v>
      </c>
      <c r="U1378" s="14">
        <f t="shared" si="153"/>
        <v>2016</v>
      </c>
      <c r="V1378" s="15"/>
    </row>
    <row r="1379" spans="1:22" ht="47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 s="8">
        <f t="shared" si="148"/>
        <v>48.70967741935484</v>
      </c>
      <c r="Q1379" s="9" t="str">
        <f t="shared" si="149"/>
        <v>music</v>
      </c>
      <c r="R1379" t="str">
        <f t="shared" si="150"/>
        <v>rock</v>
      </c>
      <c r="S1379" s="13">
        <f t="shared" si="151"/>
        <v>42747.01122685185</v>
      </c>
      <c r="T1379" s="13">
        <f t="shared" si="152"/>
        <v>42769.174305555556</v>
      </c>
      <c r="U1379" s="14">
        <f t="shared" si="153"/>
        <v>2017</v>
      </c>
      <c r="V1379" s="15"/>
    </row>
    <row r="1380" spans="1:22" ht="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 s="8">
        <f t="shared" si="148"/>
        <v>30.578947368421051</v>
      </c>
      <c r="Q1380" s="9" t="str">
        <f t="shared" si="149"/>
        <v>music</v>
      </c>
      <c r="R1380" t="str">
        <f t="shared" si="150"/>
        <v>rock</v>
      </c>
      <c r="S1380" s="13">
        <f t="shared" si="151"/>
        <v>42568.551041666666</v>
      </c>
      <c r="T1380" s="13">
        <f t="shared" si="152"/>
        <v>42583.759374999994</v>
      </c>
      <c r="U1380" s="14">
        <f t="shared" si="153"/>
        <v>2016</v>
      </c>
      <c r="V1380" s="15"/>
    </row>
    <row r="1381" spans="1:22" ht="3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 s="8">
        <f t="shared" si="148"/>
        <v>73.907284768211923</v>
      </c>
      <c r="Q1381" s="9" t="str">
        <f t="shared" si="149"/>
        <v>music</v>
      </c>
      <c r="R1381" t="str">
        <f t="shared" si="150"/>
        <v>rock</v>
      </c>
      <c r="S1381" s="13">
        <f t="shared" si="151"/>
        <v>42130.283287037033</v>
      </c>
      <c r="T1381" s="13">
        <f t="shared" si="152"/>
        <v>42160.491620370376</v>
      </c>
      <c r="U1381" s="14">
        <f t="shared" si="153"/>
        <v>2015</v>
      </c>
      <c r="V1381" s="15"/>
    </row>
    <row r="1382" spans="1:22" ht="3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 s="8">
        <f t="shared" si="148"/>
        <v>21.2</v>
      </c>
      <c r="Q1382" s="9" t="str">
        <f t="shared" si="149"/>
        <v>music</v>
      </c>
      <c r="R1382" t="str">
        <f t="shared" si="150"/>
        <v>rock</v>
      </c>
      <c r="S1382" s="13">
        <f t="shared" si="151"/>
        <v>42141.554467592585</v>
      </c>
      <c r="T1382" s="13">
        <f t="shared" si="152"/>
        <v>42164.083333333328</v>
      </c>
      <c r="U1382" s="14">
        <f t="shared" si="153"/>
        <v>2015</v>
      </c>
      <c r="V1382" s="15"/>
    </row>
    <row r="1383" spans="1:22" ht="47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 s="8">
        <f t="shared" si="148"/>
        <v>73.356164383561648</v>
      </c>
      <c r="Q1383" s="9" t="str">
        <f t="shared" si="149"/>
        <v>music</v>
      </c>
      <c r="R1383" t="str">
        <f t="shared" si="150"/>
        <v>rock</v>
      </c>
      <c r="S1383" s="13">
        <f t="shared" si="151"/>
        <v>42703.006076388883</v>
      </c>
      <c r="T1383" s="13">
        <f t="shared" si="152"/>
        <v>42733.214409722219</v>
      </c>
      <c r="U1383" s="14">
        <f t="shared" si="153"/>
        <v>2016</v>
      </c>
      <c r="V1383" s="15"/>
    </row>
    <row r="1384" spans="1:22" ht="47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 s="8">
        <f t="shared" si="148"/>
        <v>56.412162162162161</v>
      </c>
      <c r="Q1384" s="9" t="str">
        <f t="shared" si="149"/>
        <v>music</v>
      </c>
      <c r="R1384" t="str">
        <f t="shared" si="150"/>
        <v>rock</v>
      </c>
      <c r="S1384" s="13">
        <f t="shared" si="151"/>
        <v>41370.591851851852</v>
      </c>
      <c r="T1384" s="13">
        <f t="shared" si="152"/>
        <v>41400.800185185188</v>
      </c>
      <c r="U1384" s="14">
        <f t="shared" si="153"/>
        <v>2013</v>
      </c>
      <c r="V1384" s="15"/>
    </row>
    <row r="1385" spans="1:22" ht="47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 s="8">
        <f t="shared" si="148"/>
        <v>50.247311827956992</v>
      </c>
      <c r="Q1385" s="9" t="str">
        <f t="shared" si="149"/>
        <v>music</v>
      </c>
      <c r="R1385" t="str">
        <f t="shared" si="150"/>
        <v>rock</v>
      </c>
      <c r="S1385" s="13">
        <f t="shared" si="151"/>
        <v>42706.866643518515</v>
      </c>
      <c r="T1385" s="13">
        <f t="shared" si="152"/>
        <v>42727.074976851851</v>
      </c>
      <c r="U1385" s="14">
        <f t="shared" si="153"/>
        <v>2016</v>
      </c>
      <c r="V1385" s="15"/>
    </row>
    <row r="1386" spans="1:22" ht="47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 s="8">
        <f t="shared" si="148"/>
        <v>68.936507936507937</v>
      </c>
      <c r="Q1386" s="9" t="str">
        <f t="shared" si="149"/>
        <v>music</v>
      </c>
      <c r="R1386" t="str">
        <f t="shared" si="150"/>
        <v>rock</v>
      </c>
      <c r="S1386" s="13">
        <f t="shared" si="151"/>
        <v>42160.526874999996</v>
      </c>
      <c r="T1386" s="13">
        <f t="shared" si="152"/>
        <v>42190.735208333332</v>
      </c>
      <c r="U1386" s="14">
        <f t="shared" si="153"/>
        <v>2015</v>
      </c>
      <c r="V1386" s="15"/>
    </row>
    <row r="1387" spans="1:22" ht="47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 s="8">
        <f t="shared" si="148"/>
        <v>65.914104477611943</v>
      </c>
      <c r="Q1387" s="9" t="str">
        <f t="shared" si="149"/>
        <v>music</v>
      </c>
      <c r="R1387" t="str">
        <f t="shared" si="150"/>
        <v>rock</v>
      </c>
      <c r="S1387" s="13">
        <f t="shared" si="151"/>
        <v>42433.480567129627</v>
      </c>
      <c r="T1387" s="13">
        <f t="shared" si="152"/>
        <v>42489.507638888885</v>
      </c>
      <c r="U1387" s="14">
        <f t="shared" si="153"/>
        <v>2016</v>
      </c>
      <c r="V1387" s="15"/>
    </row>
    <row r="1388" spans="1:22" ht="3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 s="8">
        <f t="shared" si="148"/>
        <v>62.5</v>
      </c>
      <c r="Q1388" s="9" t="str">
        <f t="shared" si="149"/>
        <v>music</v>
      </c>
      <c r="R1388" t="str">
        <f t="shared" si="150"/>
        <v>rock</v>
      </c>
      <c r="S1388" s="13">
        <f t="shared" si="151"/>
        <v>42184.438530092586</v>
      </c>
      <c r="T1388" s="13">
        <f t="shared" si="152"/>
        <v>42214.646863425922</v>
      </c>
      <c r="U1388" s="14">
        <f t="shared" si="153"/>
        <v>2015</v>
      </c>
      <c r="V1388" s="15"/>
    </row>
    <row r="1389" spans="1:22" ht="47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 s="8">
        <f t="shared" si="148"/>
        <v>70.064102564102569</v>
      </c>
      <c r="Q1389" s="9" t="str">
        <f t="shared" si="149"/>
        <v>music</v>
      </c>
      <c r="R1389" t="str">
        <f t="shared" si="150"/>
        <v>rock</v>
      </c>
      <c r="S1389" s="13">
        <f t="shared" si="151"/>
        <v>42126.712905092594</v>
      </c>
      <c r="T1389" s="13">
        <f t="shared" si="152"/>
        <v>42158.1875</v>
      </c>
      <c r="U1389" s="14">
        <f t="shared" si="153"/>
        <v>2015</v>
      </c>
      <c r="V1389" s="15"/>
    </row>
    <row r="1390" spans="1:22" ht="47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 s="8">
        <f t="shared" si="148"/>
        <v>60.181874999999998</v>
      </c>
      <c r="Q1390" s="9" t="str">
        <f t="shared" si="149"/>
        <v>music</v>
      </c>
      <c r="R1390" t="str">
        <f t="shared" si="150"/>
        <v>rock</v>
      </c>
      <c r="S1390" s="13">
        <f t="shared" si="151"/>
        <v>42634.406446759262</v>
      </c>
      <c r="T1390" s="13">
        <f t="shared" si="152"/>
        <v>42660.676388888889</v>
      </c>
      <c r="U1390" s="14">
        <f t="shared" si="153"/>
        <v>2016</v>
      </c>
      <c r="V1390" s="15"/>
    </row>
    <row r="1391" spans="1:22" ht="32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 s="8">
        <f t="shared" si="148"/>
        <v>21.382352941176471</v>
      </c>
      <c r="Q1391" s="9" t="str">
        <f t="shared" si="149"/>
        <v>music</v>
      </c>
      <c r="R1391" t="str">
        <f t="shared" si="150"/>
        <v>rock</v>
      </c>
      <c r="S1391" s="13">
        <f t="shared" si="151"/>
        <v>42565.272650462961</v>
      </c>
      <c r="T1391" s="13">
        <f t="shared" si="152"/>
        <v>42595.480983796297</v>
      </c>
      <c r="U1391" s="14">
        <f t="shared" si="153"/>
        <v>2016</v>
      </c>
      <c r="V1391" s="15"/>
    </row>
    <row r="1392" spans="1:22" ht="47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 s="8">
        <f t="shared" si="148"/>
        <v>160.78947368421052</v>
      </c>
      <c r="Q1392" s="9" t="str">
        <f t="shared" si="149"/>
        <v>music</v>
      </c>
      <c r="R1392" t="str">
        <f t="shared" si="150"/>
        <v>rock</v>
      </c>
      <c r="S1392" s="13">
        <f t="shared" si="151"/>
        <v>42087.594976851855</v>
      </c>
      <c r="T1392" s="13">
        <f t="shared" si="152"/>
        <v>42121.716666666667</v>
      </c>
      <c r="U1392" s="14">
        <f t="shared" si="153"/>
        <v>2015</v>
      </c>
      <c r="V1392" s="15"/>
    </row>
    <row r="1393" spans="1:22" ht="47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 s="8">
        <f t="shared" si="148"/>
        <v>42.384615384615387</v>
      </c>
      <c r="Q1393" s="9" t="str">
        <f t="shared" si="149"/>
        <v>music</v>
      </c>
      <c r="R1393" t="str">
        <f t="shared" si="150"/>
        <v>rock</v>
      </c>
      <c r="S1393" s="13">
        <f t="shared" si="151"/>
        <v>42193.442337962959</v>
      </c>
      <c r="T1393" s="13">
        <f t="shared" si="152"/>
        <v>42238.207638888889</v>
      </c>
      <c r="U1393" s="14">
        <f t="shared" si="153"/>
        <v>2015</v>
      </c>
      <c r="V1393" s="15"/>
    </row>
    <row r="1394" spans="1:22" ht="47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 s="8">
        <f t="shared" si="148"/>
        <v>27.317307692307693</v>
      </c>
      <c r="Q1394" s="9" t="str">
        <f t="shared" si="149"/>
        <v>music</v>
      </c>
      <c r="R1394" t="str">
        <f t="shared" si="150"/>
        <v>rock</v>
      </c>
      <c r="S1394" s="13">
        <f t="shared" si="151"/>
        <v>42400.946597222217</v>
      </c>
      <c r="T1394" s="13">
        <f t="shared" si="152"/>
        <v>42432.154930555553</v>
      </c>
      <c r="U1394" s="14">
        <f t="shared" si="153"/>
        <v>2016</v>
      </c>
      <c r="V1394" s="15"/>
    </row>
    <row r="1395" spans="1:22" ht="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 s="8">
        <f t="shared" si="148"/>
        <v>196.82692307692307</v>
      </c>
      <c r="Q1395" s="9" t="str">
        <f t="shared" si="149"/>
        <v>music</v>
      </c>
      <c r="R1395" t="str">
        <f t="shared" si="150"/>
        <v>rock</v>
      </c>
      <c r="S1395" s="13">
        <f t="shared" si="151"/>
        <v>42553.473645833328</v>
      </c>
      <c r="T1395" s="13">
        <f t="shared" si="152"/>
        <v>42583.681979166664</v>
      </c>
      <c r="U1395" s="14">
        <f t="shared" si="153"/>
        <v>2016</v>
      </c>
      <c r="V1395" s="15"/>
    </row>
    <row r="1396" spans="1:22" ht="47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 s="8">
        <f t="shared" si="148"/>
        <v>53.882352941176471</v>
      </c>
      <c r="Q1396" s="9" t="str">
        <f t="shared" si="149"/>
        <v>music</v>
      </c>
      <c r="R1396" t="str">
        <f t="shared" si="150"/>
        <v>rock</v>
      </c>
      <c r="S1396" s="13">
        <f t="shared" si="151"/>
        <v>42751.936643518515</v>
      </c>
      <c r="T1396" s="13">
        <f t="shared" si="152"/>
        <v>42795.125</v>
      </c>
      <c r="U1396" s="14">
        <f t="shared" si="153"/>
        <v>2017</v>
      </c>
      <c r="V1396" s="15"/>
    </row>
    <row r="1397" spans="1:22" ht="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 s="8">
        <f t="shared" si="148"/>
        <v>47.756097560975611</v>
      </c>
      <c r="Q1397" s="9" t="str">
        <f t="shared" si="149"/>
        <v>music</v>
      </c>
      <c r="R1397" t="str">
        <f t="shared" si="150"/>
        <v>rock</v>
      </c>
      <c r="S1397" s="13">
        <f t="shared" si="151"/>
        <v>42719.700011574074</v>
      </c>
      <c r="T1397" s="13">
        <f t="shared" si="152"/>
        <v>42749.90834490741</v>
      </c>
      <c r="U1397" s="14">
        <f t="shared" si="153"/>
        <v>2016</v>
      </c>
      <c r="V1397" s="15"/>
    </row>
    <row r="1398" spans="1:22" ht="47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 s="8">
        <f t="shared" si="148"/>
        <v>88.191780821917803</v>
      </c>
      <c r="Q1398" s="9" t="str">
        <f t="shared" si="149"/>
        <v>music</v>
      </c>
      <c r="R1398" t="str">
        <f t="shared" si="150"/>
        <v>rock</v>
      </c>
      <c r="S1398" s="13">
        <f t="shared" si="151"/>
        <v>42018.790300925924</v>
      </c>
      <c r="T1398" s="13">
        <f t="shared" si="152"/>
        <v>42048.99863425926</v>
      </c>
      <c r="U1398" s="14">
        <f t="shared" si="153"/>
        <v>2015</v>
      </c>
      <c r="V1398" s="15"/>
    </row>
    <row r="1399" spans="1:22" ht="47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 s="8">
        <f t="shared" si="148"/>
        <v>72.056962025316452</v>
      </c>
      <c r="Q1399" s="9" t="str">
        <f t="shared" si="149"/>
        <v>music</v>
      </c>
      <c r="R1399" t="str">
        <f t="shared" si="150"/>
        <v>rock</v>
      </c>
      <c r="S1399" s="13">
        <f t="shared" si="151"/>
        <v>42640.709606481476</v>
      </c>
      <c r="T1399" s="13">
        <f t="shared" si="152"/>
        <v>42670.888194444444</v>
      </c>
      <c r="U1399" s="14">
        <f t="shared" si="153"/>
        <v>2016</v>
      </c>
      <c r="V1399" s="15"/>
    </row>
    <row r="1400" spans="1:22" ht="47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 s="8">
        <f t="shared" si="148"/>
        <v>74.246153846153845</v>
      </c>
      <c r="Q1400" s="9" t="str">
        <f t="shared" si="149"/>
        <v>music</v>
      </c>
      <c r="R1400" t="str">
        <f t="shared" si="150"/>
        <v>rock</v>
      </c>
      <c r="S1400" s="13">
        <f t="shared" si="151"/>
        <v>42526.665902777771</v>
      </c>
      <c r="T1400" s="13">
        <f t="shared" si="152"/>
        <v>42556.874236111107</v>
      </c>
      <c r="U1400" s="14">
        <f t="shared" si="153"/>
        <v>2016</v>
      </c>
      <c r="V1400" s="15"/>
    </row>
    <row r="1401" spans="1:22" ht="47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 s="8">
        <f t="shared" si="148"/>
        <v>61.701086956521742</v>
      </c>
      <c r="Q1401" s="9" t="str">
        <f t="shared" si="149"/>
        <v>music</v>
      </c>
      <c r="R1401" t="str">
        <f t="shared" si="150"/>
        <v>rock</v>
      </c>
      <c r="S1401" s="13">
        <f t="shared" si="151"/>
        <v>41888.795983796292</v>
      </c>
      <c r="T1401" s="13">
        <f t="shared" si="152"/>
        <v>41919.004317129627</v>
      </c>
      <c r="U1401" s="14">
        <f t="shared" si="153"/>
        <v>2014</v>
      </c>
      <c r="V1401" s="15"/>
    </row>
    <row r="1402" spans="1:22" ht="47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 s="8">
        <f t="shared" si="148"/>
        <v>17.235294117647058</v>
      </c>
      <c r="Q1402" s="9" t="str">
        <f t="shared" si="149"/>
        <v>music</v>
      </c>
      <c r="R1402" t="str">
        <f t="shared" si="150"/>
        <v>rock</v>
      </c>
      <c r="S1402" s="13">
        <f t="shared" si="151"/>
        <v>42498.132789351854</v>
      </c>
      <c r="T1402" s="13">
        <f t="shared" si="152"/>
        <v>42533.229166666672</v>
      </c>
      <c r="U1402" s="14">
        <f t="shared" si="153"/>
        <v>2016</v>
      </c>
      <c r="V1402" s="15"/>
    </row>
    <row r="1403" spans="1:22" ht="47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 s="8">
        <f t="shared" si="148"/>
        <v>51.720833333333331</v>
      </c>
      <c r="Q1403" s="9" t="str">
        <f t="shared" si="149"/>
        <v>music</v>
      </c>
      <c r="R1403" t="str">
        <f t="shared" si="150"/>
        <v>rock</v>
      </c>
      <c r="S1403" s="13">
        <f t="shared" si="151"/>
        <v>41399.787893518514</v>
      </c>
      <c r="T1403" s="13">
        <f t="shared" si="152"/>
        <v>41420.99622685185</v>
      </c>
      <c r="U1403" s="14">
        <f t="shared" si="153"/>
        <v>2013</v>
      </c>
      <c r="V1403" s="15"/>
    </row>
    <row r="1404" spans="1:22" ht="47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 s="8">
        <f t="shared" si="148"/>
        <v>24.150442477876105</v>
      </c>
      <c r="Q1404" s="9" t="str">
        <f t="shared" si="149"/>
        <v>music</v>
      </c>
      <c r="R1404" t="str">
        <f t="shared" si="150"/>
        <v>rock</v>
      </c>
      <c r="S1404" s="13">
        <f t="shared" si="151"/>
        <v>42064.845034722217</v>
      </c>
      <c r="T1404" s="13">
        <f t="shared" si="152"/>
        <v>42125.011701388896</v>
      </c>
      <c r="U1404" s="14">
        <f t="shared" si="153"/>
        <v>2015</v>
      </c>
      <c r="V1404" s="15"/>
    </row>
    <row r="1405" spans="1:22" ht="47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 s="8">
        <f t="shared" si="148"/>
        <v>62.166666666666664</v>
      </c>
      <c r="Q1405" s="9" t="str">
        <f t="shared" si="149"/>
        <v>music</v>
      </c>
      <c r="R1405" t="str">
        <f t="shared" si="150"/>
        <v>rock</v>
      </c>
      <c r="S1405" s="13">
        <f t="shared" si="151"/>
        <v>41450.854571759257</v>
      </c>
      <c r="T1405" s="13">
        <f t="shared" si="152"/>
        <v>41481.062905092593</v>
      </c>
      <c r="U1405" s="14">
        <f t="shared" si="153"/>
        <v>2013</v>
      </c>
      <c r="V1405" s="15"/>
    </row>
    <row r="1406" spans="1:22" ht="47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 s="8">
        <f t="shared" si="148"/>
        <v>48.2</v>
      </c>
      <c r="Q1406" s="9" t="str">
        <f t="shared" si="149"/>
        <v>publishing</v>
      </c>
      <c r="R1406" t="str">
        <f t="shared" si="150"/>
        <v>translations</v>
      </c>
      <c r="S1406" s="13">
        <f t="shared" si="151"/>
        <v>42032.30190972222</v>
      </c>
      <c r="T1406" s="13">
        <f t="shared" si="152"/>
        <v>42057.510243055556</v>
      </c>
      <c r="U1406" s="14">
        <f t="shared" si="153"/>
        <v>2015</v>
      </c>
      <c r="V1406" s="15"/>
    </row>
    <row r="1407" spans="1:22" ht="3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 s="8">
        <f t="shared" si="148"/>
        <v>6.1764705882352944</v>
      </c>
      <c r="Q1407" s="9" t="str">
        <f t="shared" si="149"/>
        <v>publishing</v>
      </c>
      <c r="R1407" t="str">
        <f t="shared" si="150"/>
        <v>translations</v>
      </c>
      <c r="S1407" s="13">
        <f t="shared" si="151"/>
        <v>41941.472233796296</v>
      </c>
      <c r="T1407" s="13">
        <f t="shared" si="152"/>
        <v>41971.722233796296</v>
      </c>
      <c r="U1407" s="14">
        <f t="shared" si="153"/>
        <v>2014</v>
      </c>
      <c r="V1407" s="15"/>
    </row>
    <row r="1408" spans="1:22" ht="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 s="8">
        <f t="shared" si="148"/>
        <v>5</v>
      </c>
      <c r="Q1408" s="9" t="str">
        <f t="shared" si="149"/>
        <v>publishing</v>
      </c>
      <c r="R1408" t="str">
        <f t="shared" si="150"/>
        <v>translations</v>
      </c>
      <c r="S1408" s="13">
        <f t="shared" si="151"/>
        <v>42297.224618055552</v>
      </c>
      <c r="T1408" s="13">
        <f t="shared" si="152"/>
        <v>42350.416666666672</v>
      </c>
      <c r="U1408" s="14">
        <f t="shared" si="153"/>
        <v>2015</v>
      </c>
      <c r="V1408" s="15"/>
    </row>
    <row r="1409" spans="1:22" ht="47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 s="8">
        <f t="shared" si="148"/>
        <v>7.5</v>
      </c>
      <c r="Q1409" s="9" t="str">
        <f t="shared" si="149"/>
        <v>publishing</v>
      </c>
      <c r="R1409" t="str">
        <f t="shared" si="150"/>
        <v>translations</v>
      </c>
      <c r="S1409" s="13">
        <f t="shared" si="151"/>
        <v>41838.32844907407</v>
      </c>
      <c r="T1409" s="13">
        <f t="shared" si="152"/>
        <v>41863.536782407406</v>
      </c>
      <c r="U1409" s="14">
        <f t="shared" si="153"/>
        <v>2014</v>
      </c>
      <c r="V1409" s="15"/>
    </row>
    <row r="1410" spans="1:22" ht="47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 s="8">
        <f t="shared" si="148"/>
        <v>12</v>
      </c>
      <c r="Q1410" s="9" t="str">
        <f t="shared" si="149"/>
        <v>publishing</v>
      </c>
      <c r="R1410" t="str">
        <f t="shared" si="150"/>
        <v>translations</v>
      </c>
      <c r="S1410" s="13">
        <f t="shared" si="151"/>
        <v>42291.663842592585</v>
      </c>
      <c r="T1410" s="13">
        <f t="shared" si="152"/>
        <v>42321.913842592592</v>
      </c>
      <c r="U1410" s="14">
        <f t="shared" si="153"/>
        <v>2015</v>
      </c>
      <c r="V1410" s="15"/>
    </row>
    <row r="1411" spans="1:22" ht="47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 s="8" t="e">
        <f t="shared" ref="P1411:P1474" si="155">E1411/L1411</f>
        <v>#DIV/0!</v>
      </c>
      <c r="Q1411" s="9" t="str">
        <f t="shared" ref="Q1411:Q1474" si="156">LEFT(N1411, SEARCH("/", N1411, 1)-1)</f>
        <v>publishing</v>
      </c>
      <c r="R1411" t="str">
        <f t="shared" ref="R1411:R1474" si="157">RIGHT(N1411,LEN(N1411) -SEARCH("/", N1411, 1))</f>
        <v>translations</v>
      </c>
      <c r="S1411" s="13">
        <f t="shared" ref="S1411:S1474" si="158">(J1411/86400)+25569+(-5/24)</f>
        <v>41944.925173611111</v>
      </c>
      <c r="T1411" s="13">
        <f t="shared" ref="T1411:T1474" si="159">(((I1411/60)/60)/24)+DATE(1970,1,1)</f>
        <v>42005.175173611111</v>
      </c>
      <c r="U1411" s="14">
        <f t="shared" ref="U1411:U1474" si="160">YEAR(S1411)</f>
        <v>2014</v>
      </c>
      <c r="V1411" s="15"/>
    </row>
    <row r="1412" spans="1:22" ht="47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 s="8">
        <f t="shared" si="155"/>
        <v>1</v>
      </c>
      <c r="Q1412" s="9" t="str">
        <f t="shared" si="156"/>
        <v>publishing</v>
      </c>
      <c r="R1412" t="str">
        <f t="shared" si="157"/>
        <v>translations</v>
      </c>
      <c r="S1412" s="13">
        <f t="shared" si="158"/>
        <v>42479.110185185178</v>
      </c>
      <c r="T1412" s="13">
        <f t="shared" si="159"/>
        <v>42524.318518518514</v>
      </c>
      <c r="U1412" s="14">
        <f t="shared" si="160"/>
        <v>2016</v>
      </c>
      <c r="V1412" s="15"/>
    </row>
    <row r="1413" spans="1:22" ht="47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 s="8">
        <f t="shared" si="155"/>
        <v>2.3333333333333335</v>
      </c>
      <c r="Q1413" s="9" t="str">
        <f t="shared" si="156"/>
        <v>publishing</v>
      </c>
      <c r="R1413" t="str">
        <f t="shared" si="157"/>
        <v>translations</v>
      </c>
      <c r="S1413" s="13">
        <f t="shared" si="158"/>
        <v>42012.850694444445</v>
      </c>
      <c r="T1413" s="13">
        <f t="shared" si="159"/>
        <v>42041.059027777781</v>
      </c>
      <c r="U1413" s="14">
        <f t="shared" si="160"/>
        <v>2015</v>
      </c>
      <c r="V1413" s="15"/>
    </row>
    <row r="1414" spans="1:22" ht="3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 s="8">
        <f t="shared" si="155"/>
        <v>24.615384615384617</v>
      </c>
      <c r="Q1414" s="9" t="str">
        <f t="shared" si="156"/>
        <v>publishing</v>
      </c>
      <c r="R1414" t="str">
        <f t="shared" si="157"/>
        <v>translations</v>
      </c>
      <c r="S1414" s="13">
        <f t="shared" si="158"/>
        <v>41946.855312499996</v>
      </c>
      <c r="T1414" s="13">
        <f t="shared" si="159"/>
        <v>41977.063645833332</v>
      </c>
      <c r="U1414" s="14">
        <f t="shared" si="160"/>
        <v>2014</v>
      </c>
      <c r="V1414" s="15"/>
    </row>
    <row r="1415" spans="1:22" ht="47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 s="8">
        <f t="shared" si="155"/>
        <v>100</v>
      </c>
      <c r="Q1415" s="9" t="str">
        <f t="shared" si="156"/>
        <v>publishing</v>
      </c>
      <c r="R1415" t="str">
        <f t="shared" si="157"/>
        <v>translations</v>
      </c>
      <c r="S1415" s="13">
        <f t="shared" si="158"/>
        <v>42360.228819444441</v>
      </c>
      <c r="T1415" s="13">
        <f t="shared" si="159"/>
        <v>42420.437152777777</v>
      </c>
      <c r="U1415" s="14">
        <f t="shared" si="160"/>
        <v>2015</v>
      </c>
      <c r="V1415" s="15"/>
    </row>
    <row r="1416" spans="1:22" ht="47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 s="8">
        <f t="shared" si="155"/>
        <v>1</v>
      </c>
      <c r="Q1416" s="9" t="str">
        <f t="shared" si="156"/>
        <v>publishing</v>
      </c>
      <c r="R1416" t="str">
        <f t="shared" si="157"/>
        <v>translations</v>
      </c>
      <c r="S1416" s="13">
        <f t="shared" si="158"/>
        <v>42708.044756944444</v>
      </c>
      <c r="T1416" s="13">
        <f t="shared" si="159"/>
        <v>42738.25309027778</v>
      </c>
      <c r="U1416" s="14">
        <f t="shared" si="160"/>
        <v>2016</v>
      </c>
      <c r="V1416" s="15"/>
    </row>
    <row r="1417" spans="1:22" ht="47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 s="8">
        <f t="shared" si="155"/>
        <v>88.888888888888886</v>
      </c>
      <c r="Q1417" s="9" t="str">
        <f t="shared" si="156"/>
        <v>publishing</v>
      </c>
      <c r="R1417" t="str">
        <f t="shared" si="157"/>
        <v>translations</v>
      </c>
      <c r="S1417" s="13">
        <f t="shared" si="158"/>
        <v>42192.467488425922</v>
      </c>
      <c r="T1417" s="13">
        <f t="shared" si="159"/>
        <v>42232.675821759258</v>
      </c>
      <c r="U1417" s="14">
        <f t="shared" si="160"/>
        <v>2015</v>
      </c>
      <c r="V1417" s="15"/>
    </row>
    <row r="1418" spans="1:22" ht="47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8" t="e">
        <f t="shared" si="155"/>
        <v>#DIV/0!</v>
      </c>
      <c r="Q1418" s="9" t="str">
        <f t="shared" si="156"/>
        <v>publishing</v>
      </c>
      <c r="R1418" t="str">
        <f t="shared" si="157"/>
        <v>translations</v>
      </c>
      <c r="S1418" s="13">
        <f t="shared" si="158"/>
        <v>42299.717812499999</v>
      </c>
      <c r="T1418" s="13">
        <f t="shared" si="159"/>
        <v>42329.967812499999</v>
      </c>
      <c r="U1418" s="14">
        <f t="shared" si="160"/>
        <v>2015</v>
      </c>
      <c r="V1418" s="15"/>
    </row>
    <row r="1419" spans="1:22" ht="47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 s="8">
        <f t="shared" si="155"/>
        <v>27.5</v>
      </c>
      <c r="Q1419" s="9" t="str">
        <f t="shared" si="156"/>
        <v>publishing</v>
      </c>
      <c r="R1419" t="str">
        <f t="shared" si="157"/>
        <v>translations</v>
      </c>
      <c r="S1419" s="13">
        <f t="shared" si="158"/>
        <v>42231.941828703704</v>
      </c>
      <c r="T1419" s="13">
        <f t="shared" si="159"/>
        <v>42262.465972222228</v>
      </c>
      <c r="U1419" s="14">
        <f t="shared" si="160"/>
        <v>2015</v>
      </c>
      <c r="V1419" s="15"/>
    </row>
    <row r="1420" spans="1:22" ht="6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 s="8">
        <f t="shared" si="155"/>
        <v>6</v>
      </c>
      <c r="Q1420" s="9" t="str">
        <f t="shared" si="156"/>
        <v>publishing</v>
      </c>
      <c r="R1420" t="str">
        <f t="shared" si="157"/>
        <v>translations</v>
      </c>
      <c r="S1420" s="13">
        <f t="shared" si="158"/>
        <v>42395.248078703698</v>
      </c>
      <c r="T1420" s="13">
        <f t="shared" si="159"/>
        <v>42425.456412037034</v>
      </c>
      <c r="U1420" s="14">
        <f t="shared" si="160"/>
        <v>2016</v>
      </c>
      <c r="V1420" s="15"/>
    </row>
    <row r="1421" spans="1:22" ht="47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 s="8">
        <f t="shared" si="155"/>
        <v>44.5</v>
      </c>
      <c r="Q1421" s="9" t="str">
        <f t="shared" si="156"/>
        <v>publishing</v>
      </c>
      <c r="R1421" t="str">
        <f t="shared" si="157"/>
        <v>translations</v>
      </c>
      <c r="S1421" s="13">
        <f t="shared" si="158"/>
        <v>42622.24790509259</v>
      </c>
      <c r="T1421" s="13">
        <f t="shared" si="159"/>
        <v>42652.456238425926</v>
      </c>
      <c r="U1421" s="14">
        <f t="shared" si="160"/>
        <v>2016</v>
      </c>
      <c r="V1421" s="15"/>
    </row>
    <row r="1422" spans="1:22" ht="2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 s="8">
        <f t="shared" si="155"/>
        <v>1</v>
      </c>
      <c r="Q1422" s="9" t="str">
        <f t="shared" si="156"/>
        <v>publishing</v>
      </c>
      <c r="R1422" t="str">
        <f t="shared" si="157"/>
        <v>translations</v>
      </c>
      <c r="S1422" s="13">
        <f t="shared" si="158"/>
        <v>42524.459328703706</v>
      </c>
      <c r="T1422" s="13">
        <f t="shared" si="159"/>
        <v>42549.667662037042</v>
      </c>
      <c r="U1422" s="14">
        <f t="shared" si="160"/>
        <v>2016</v>
      </c>
      <c r="V1422" s="15"/>
    </row>
    <row r="1423" spans="1:22" ht="47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 s="8">
        <f t="shared" si="155"/>
        <v>100</v>
      </c>
      <c r="Q1423" s="9" t="str">
        <f t="shared" si="156"/>
        <v>publishing</v>
      </c>
      <c r="R1423" t="str">
        <f t="shared" si="157"/>
        <v>translations</v>
      </c>
      <c r="S1423" s="13">
        <f t="shared" si="158"/>
        <v>42013.707280092589</v>
      </c>
      <c r="T1423" s="13">
        <f t="shared" si="159"/>
        <v>42043.915613425925</v>
      </c>
      <c r="U1423" s="14">
        <f t="shared" si="160"/>
        <v>2015</v>
      </c>
      <c r="V1423" s="15"/>
    </row>
    <row r="1424" spans="1:22" ht="47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 s="8">
        <f t="shared" si="155"/>
        <v>13</v>
      </c>
      <c r="Q1424" s="9" t="str">
        <f t="shared" si="156"/>
        <v>publishing</v>
      </c>
      <c r="R1424" t="str">
        <f t="shared" si="157"/>
        <v>translations</v>
      </c>
      <c r="S1424" s="13">
        <f t="shared" si="158"/>
        <v>42604.031296296293</v>
      </c>
      <c r="T1424" s="13">
        <f t="shared" si="159"/>
        <v>42634.239629629628</v>
      </c>
      <c r="U1424" s="14">
        <f t="shared" si="160"/>
        <v>2016</v>
      </c>
      <c r="V1424" s="15"/>
    </row>
    <row r="1425" spans="1:22" ht="47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 s="8">
        <f t="shared" si="155"/>
        <v>100</v>
      </c>
      <c r="Q1425" s="9" t="str">
        <f t="shared" si="156"/>
        <v>publishing</v>
      </c>
      <c r="R1425" t="str">
        <f t="shared" si="157"/>
        <v>translations</v>
      </c>
      <c r="S1425" s="13">
        <f t="shared" si="158"/>
        <v>42340.151979166665</v>
      </c>
      <c r="T1425" s="13">
        <f t="shared" si="159"/>
        <v>42370.360312500001</v>
      </c>
      <c r="U1425" s="14">
        <f t="shared" si="160"/>
        <v>2015</v>
      </c>
      <c r="V1425" s="15"/>
    </row>
    <row r="1426" spans="1:22" ht="47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 s="8">
        <f t="shared" si="155"/>
        <v>109.07142857142857</v>
      </c>
      <c r="Q1426" s="9" t="str">
        <f t="shared" si="156"/>
        <v>publishing</v>
      </c>
      <c r="R1426" t="str">
        <f t="shared" si="157"/>
        <v>translations</v>
      </c>
      <c r="S1426" s="13">
        <f t="shared" si="158"/>
        <v>42676.509282407402</v>
      </c>
      <c r="T1426" s="13">
        <f t="shared" si="159"/>
        <v>42689.759282407409</v>
      </c>
      <c r="U1426" s="14">
        <f t="shared" si="160"/>
        <v>2016</v>
      </c>
      <c r="V1426" s="15"/>
    </row>
    <row r="1427" spans="1:22" ht="47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8" t="e">
        <f t="shared" si="155"/>
        <v>#DIV/0!</v>
      </c>
      <c r="Q1427" s="9" t="str">
        <f t="shared" si="156"/>
        <v>publishing</v>
      </c>
      <c r="R1427" t="str">
        <f t="shared" si="157"/>
        <v>translations</v>
      </c>
      <c r="S1427" s="13">
        <f t="shared" si="158"/>
        <v>42092.923136574071</v>
      </c>
      <c r="T1427" s="13">
        <f t="shared" si="159"/>
        <v>42123.131469907406</v>
      </c>
      <c r="U1427" s="14">
        <f t="shared" si="160"/>
        <v>2015</v>
      </c>
      <c r="V1427" s="15"/>
    </row>
    <row r="1428" spans="1:22" ht="47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8" t="e">
        <f t="shared" si="155"/>
        <v>#DIV/0!</v>
      </c>
      <c r="Q1428" s="9" t="str">
        <f t="shared" si="156"/>
        <v>publishing</v>
      </c>
      <c r="R1428" t="str">
        <f t="shared" si="157"/>
        <v>translations</v>
      </c>
      <c r="S1428" s="13">
        <f t="shared" si="158"/>
        <v>42180.181944444441</v>
      </c>
      <c r="T1428" s="13">
        <f t="shared" si="159"/>
        <v>42240.390277777777</v>
      </c>
      <c r="U1428" s="14">
        <f t="shared" si="160"/>
        <v>2015</v>
      </c>
      <c r="V1428" s="15"/>
    </row>
    <row r="1429" spans="1:22" ht="47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 s="8">
        <f t="shared" si="155"/>
        <v>104.75</v>
      </c>
      <c r="Q1429" s="9" t="str">
        <f t="shared" si="156"/>
        <v>publishing</v>
      </c>
      <c r="R1429" t="str">
        <f t="shared" si="157"/>
        <v>translations</v>
      </c>
      <c r="S1429" s="13">
        <f t="shared" si="158"/>
        <v>42601.643344907403</v>
      </c>
      <c r="T1429" s="13">
        <f t="shared" si="159"/>
        <v>42631.851678240739</v>
      </c>
      <c r="U1429" s="14">
        <f t="shared" si="160"/>
        <v>2016</v>
      </c>
      <c r="V1429" s="15"/>
    </row>
    <row r="1430" spans="1:22" ht="47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 s="8">
        <f t="shared" si="155"/>
        <v>15</v>
      </c>
      <c r="Q1430" s="9" t="str">
        <f t="shared" si="156"/>
        <v>publishing</v>
      </c>
      <c r="R1430" t="str">
        <f t="shared" si="157"/>
        <v>translations</v>
      </c>
      <c r="S1430" s="13">
        <f t="shared" si="158"/>
        <v>42432.171493055554</v>
      </c>
      <c r="T1430" s="13">
        <f t="shared" si="159"/>
        <v>42462.338159722218</v>
      </c>
      <c r="U1430" s="14">
        <f t="shared" si="160"/>
        <v>2016</v>
      </c>
      <c r="V1430" s="15"/>
    </row>
    <row r="1431" spans="1:22" ht="3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8" t="e">
        <f t="shared" si="155"/>
        <v>#DIV/0!</v>
      </c>
      <c r="Q1431" s="9" t="str">
        <f t="shared" si="156"/>
        <v>publishing</v>
      </c>
      <c r="R1431" t="str">
        <f t="shared" si="157"/>
        <v>translations</v>
      </c>
      <c r="S1431" s="13">
        <f t="shared" si="158"/>
        <v>42073.852337962962</v>
      </c>
      <c r="T1431" s="13">
        <f t="shared" si="159"/>
        <v>42104.060671296291</v>
      </c>
      <c r="U1431" s="14">
        <f t="shared" si="160"/>
        <v>2015</v>
      </c>
      <c r="V1431" s="15"/>
    </row>
    <row r="1432" spans="1:22" ht="47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 s="8">
        <f t="shared" si="155"/>
        <v>80.599999999999994</v>
      </c>
      <c r="Q1432" s="9" t="str">
        <f t="shared" si="156"/>
        <v>publishing</v>
      </c>
      <c r="R1432" t="str">
        <f t="shared" si="157"/>
        <v>translations</v>
      </c>
      <c r="S1432" s="13">
        <f t="shared" si="158"/>
        <v>41961.605185185188</v>
      </c>
      <c r="T1432" s="13">
        <f t="shared" si="159"/>
        <v>41992.813518518517</v>
      </c>
      <c r="U1432" s="14">
        <f t="shared" si="160"/>
        <v>2014</v>
      </c>
      <c r="V1432" s="15"/>
    </row>
    <row r="1433" spans="1:22" ht="47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 s="8">
        <f t="shared" si="155"/>
        <v>115.55319148936171</v>
      </c>
      <c r="Q1433" s="9" t="str">
        <f t="shared" si="156"/>
        <v>publishing</v>
      </c>
      <c r="R1433" t="str">
        <f t="shared" si="157"/>
        <v>translations</v>
      </c>
      <c r="S1433" s="13">
        <f t="shared" si="158"/>
        <v>42304.002499999995</v>
      </c>
      <c r="T1433" s="13">
        <f t="shared" si="159"/>
        <v>42334.252500000002</v>
      </c>
      <c r="U1433" s="14">
        <f t="shared" si="160"/>
        <v>2015</v>
      </c>
      <c r="V1433" s="15"/>
    </row>
    <row r="1434" spans="1:22" ht="47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8" t="e">
        <f t="shared" si="155"/>
        <v>#DIV/0!</v>
      </c>
      <c r="Q1434" s="9" t="str">
        <f t="shared" si="156"/>
        <v>publishing</v>
      </c>
      <c r="R1434" t="str">
        <f t="shared" si="157"/>
        <v>translations</v>
      </c>
      <c r="S1434" s="13">
        <f t="shared" si="158"/>
        <v>42175.572083333333</v>
      </c>
      <c r="T1434" s="13">
        <f t="shared" si="159"/>
        <v>42205.780416666668</v>
      </c>
      <c r="U1434" s="14">
        <f t="shared" si="160"/>
        <v>2015</v>
      </c>
      <c r="V1434" s="15"/>
    </row>
    <row r="1435" spans="1:22" ht="47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 s="8">
        <f t="shared" si="155"/>
        <v>80.5</v>
      </c>
      <c r="Q1435" s="9" t="str">
        <f t="shared" si="156"/>
        <v>publishing</v>
      </c>
      <c r="R1435" t="str">
        <f t="shared" si="157"/>
        <v>translations</v>
      </c>
      <c r="S1435" s="13">
        <f t="shared" si="158"/>
        <v>42673.417534722219</v>
      </c>
      <c r="T1435" s="13">
        <f t="shared" si="159"/>
        <v>42714.458333333328</v>
      </c>
      <c r="U1435" s="14">
        <f t="shared" si="160"/>
        <v>2016</v>
      </c>
      <c r="V1435" s="15"/>
    </row>
    <row r="1436" spans="1:22" ht="47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 s="8">
        <f t="shared" si="155"/>
        <v>744.5454545454545</v>
      </c>
      <c r="Q1436" s="9" t="str">
        <f t="shared" si="156"/>
        <v>publishing</v>
      </c>
      <c r="R1436" t="str">
        <f t="shared" si="157"/>
        <v>translations</v>
      </c>
      <c r="S1436" s="13">
        <f t="shared" si="158"/>
        <v>42142.558773148143</v>
      </c>
      <c r="T1436" s="13">
        <f t="shared" si="159"/>
        <v>42163.625</v>
      </c>
      <c r="U1436" s="14">
        <f t="shared" si="160"/>
        <v>2015</v>
      </c>
      <c r="V1436" s="15"/>
    </row>
    <row r="1437" spans="1:22" ht="3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 s="8">
        <f t="shared" si="155"/>
        <v>7.5</v>
      </c>
      <c r="Q1437" s="9" t="str">
        <f t="shared" si="156"/>
        <v>publishing</v>
      </c>
      <c r="R1437" t="str">
        <f t="shared" si="157"/>
        <v>translations</v>
      </c>
      <c r="S1437" s="13">
        <f t="shared" si="158"/>
        <v>42258.57199074074</v>
      </c>
      <c r="T1437" s="13">
        <f t="shared" si="159"/>
        <v>42288.780324074076</v>
      </c>
      <c r="U1437" s="14">
        <f t="shared" si="160"/>
        <v>2015</v>
      </c>
      <c r="V1437" s="15"/>
    </row>
    <row r="1438" spans="1:22" ht="47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 s="8">
        <f t="shared" si="155"/>
        <v>38.5</v>
      </c>
      <c r="Q1438" s="9" t="str">
        <f t="shared" si="156"/>
        <v>publishing</v>
      </c>
      <c r="R1438" t="str">
        <f t="shared" si="157"/>
        <v>translations</v>
      </c>
      <c r="S1438" s="13">
        <f t="shared" si="158"/>
        <v>42391.141863425924</v>
      </c>
      <c r="T1438" s="13">
        <f t="shared" si="159"/>
        <v>42421.35019675926</v>
      </c>
      <c r="U1438" s="14">
        <f t="shared" si="160"/>
        <v>2016</v>
      </c>
      <c r="V1438" s="15"/>
    </row>
    <row r="1439" spans="1:22" ht="47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 s="8">
        <f t="shared" si="155"/>
        <v>36.68181818181818</v>
      </c>
      <c r="Q1439" s="9" t="str">
        <f t="shared" si="156"/>
        <v>publishing</v>
      </c>
      <c r="R1439" t="str">
        <f t="shared" si="157"/>
        <v>translations</v>
      </c>
      <c r="S1439" s="13">
        <f t="shared" si="158"/>
        <v>41796.32336805555</v>
      </c>
      <c r="T1439" s="13">
        <f t="shared" si="159"/>
        <v>41833.207638888889</v>
      </c>
      <c r="U1439" s="14">
        <f t="shared" si="160"/>
        <v>2014</v>
      </c>
      <c r="V1439" s="15"/>
    </row>
    <row r="1440" spans="1:22" ht="47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 s="8">
        <f t="shared" si="155"/>
        <v>75</v>
      </c>
      <c r="Q1440" s="9" t="str">
        <f t="shared" si="156"/>
        <v>publishing</v>
      </c>
      <c r="R1440" t="str">
        <f t="shared" si="157"/>
        <v>translations</v>
      </c>
      <c r="S1440" s="13">
        <f t="shared" si="158"/>
        <v>42457.663182870368</v>
      </c>
      <c r="T1440" s="13">
        <f t="shared" si="159"/>
        <v>42487.579861111109</v>
      </c>
      <c r="U1440" s="14">
        <f t="shared" si="160"/>
        <v>2016</v>
      </c>
      <c r="V1440" s="15"/>
    </row>
    <row r="1441" spans="1:22" ht="47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 s="8">
        <f t="shared" si="155"/>
        <v>30</v>
      </c>
      <c r="Q1441" s="9" t="str">
        <f t="shared" si="156"/>
        <v>publishing</v>
      </c>
      <c r="R1441" t="str">
        <f t="shared" si="157"/>
        <v>translations</v>
      </c>
      <c r="S1441" s="13">
        <f t="shared" si="158"/>
        <v>42040.621539351851</v>
      </c>
      <c r="T1441" s="13">
        <f t="shared" si="159"/>
        <v>42070.829872685179</v>
      </c>
      <c r="U1441" s="14">
        <f t="shared" si="160"/>
        <v>2015</v>
      </c>
      <c r="V1441" s="15"/>
    </row>
    <row r="1442" spans="1:22" ht="47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 s="8">
        <f t="shared" si="155"/>
        <v>1</v>
      </c>
      <c r="Q1442" s="9" t="str">
        <f t="shared" si="156"/>
        <v>publishing</v>
      </c>
      <c r="R1442" t="str">
        <f t="shared" si="157"/>
        <v>translations</v>
      </c>
      <c r="S1442" s="13">
        <f t="shared" si="158"/>
        <v>42486.540081018517</v>
      </c>
      <c r="T1442" s="13">
        <f t="shared" si="159"/>
        <v>42516.748414351852</v>
      </c>
      <c r="U1442" s="14">
        <f t="shared" si="160"/>
        <v>2016</v>
      </c>
      <c r="V1442" s="15"/>
    </row>
    <row r="1443" spans="1:22" ht="47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 s="8">
        <f t="shared" si="155"/>
        <v>673.33333333333337</v>
      </c>
      <c r="Q1443" s="9" t="str">
        <f t="shared" si="156"/>
        <v>publishing</v>
      </c>
      <c r="R1443" t="str">
        <f t="shared" si="157"/>
        <v>translations</v>
      </c>
      <c r="S1443" s="13">
        <f t="shared" si="158"/>
        <v>42198.557511574072</v>
      </c>
      <c r="T1443" s="13">
        <f t="shared" si="159"/>
        <v>42258.765844907408</v>
      </c>
      <c r="U1443" s="14">
        <f t="shared" si="160"/>
        <v>2015</v>
      </c>
      <c r="V1443" s="15"/>
    </row>
    <row r="1444" spans="1:22" ht="47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8" t="e">
        <f t="shared" si="155"/>
        <v>#DIV/0!</v>
      </c>
      <c r="Q1444" s="9" t="str">
        <f t="shared" si="156"/>
        <v>publishing</v>
      </c>
      <c r="R1444" t="str">
        <f t="shared" si="157"/>
        <v>translations</v>
      </c>
      <c r="S1444" s="13">
        <f t="shared" si="158"/>
        <v>42485.437013888884</v>
      </c>
      <c r="T1444" s="13">
        <f t="shared" si="159"/>
        <v>42515.64534722222</v>
      </c>
      <c r="U1444" s="14">
        <f t="shared" si="160"/>
        <v>2016</v>
      </c>
      <c r="V1444" s="15"/>
    </row>
    <row r="1445" spans="1:22" ht="47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8" t="e">
        <f t="shared" si="155"/>
        <v>#DIV/0!</v>
      </c>
      <c r="Q1445" s="9" t="str">
        <f t="shared" si="156"/>
        <v>publishing</v>
      </c>
      <c r="R1445" t="str">
        <f t="shared" si="157"/>
        <v>translations</v>
      </c>
      <c r="S1445" s="13">
        <f t="shared" si="158"/>
        <v>42707.71769675926</v>
      </c>
      <c r="T1445" s="13">
        <f t="shared" si="159"/>
        <v>42737.926030092596</v>
      </c>
      <c r="U1445" s="14">
        <f t="shared" si="160"/>
        <v>2016</v>
      </c>
      <c r="V1445" s="15"/>
    </row>
    <row r="1446" spans="1:22" ht="3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8" t="e">
        <f t="shared" si="155"/>
        <v>#DIV/0!</v>
      </c>
      <c r="Q1446" s="9" t="str">
        <f t="shared" si="156"/>
        <v>publishing</v>
      </c>
      <c r="R1446" t="str">
        <f t="shared" si="157"/>
        <v>translations</v>
      </c>
      <c r="S1446" s="13">
        <f t="shared" si="158"/>
        <v>42199.665069444447</v>
      </c>
      <c r="T1446" s="13">
        <f t="shared" si="159"/>
        <v>42259.873402777783</v>
      </c>
      <c r="U1446" s="14">
        <f t="shared" si="160"/>
        <v>2015</v>
      </c>
      <c r="V1446" s="15"/>
    </row>
    <row r="1447" spans="1:22" ht="47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8" t="e">
        <f t="shared" si="155"/>
        <v>#DIV/0!</v>
      </c>
      <c r="Q1447" s="9" t="str">
        <f t="shared" si="156"/>
        <v>publishing</v>
      </c>
      <c r="R1447" t="str">
        <f t="shared" si="157"/>
        <v>translations</v>
      </c>
      <c r="S1447" s="13">
        <f t="shared" si="158"/>
        <v>42139.333969907406</v>
      </c>
      <c r="T1447" s="13">
        <f t="shared" si="159"/>
        <v>42169.542303240742</v>
      </c>
      <c r="U1447" s="14">
        <f t="shared" si="160"/>
        <v>2015</v>
      </c>
      <c r="V1447" s="15"/>
    </row>
    <row r="1448" spans="1:22" ht="47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8" t="e">
        <f t="shared" si="155"/>
        <v>#DIV/0!</v>
      </c>
      <c r="Q1448" s="9" t="str">
        <f t="shared" si="156"/>
        <v>publishing</v>
      </c>
      <c r="R1448" t="str">
        <f t="shared" si="157"/>
        <v>translations</v>
      </c>
      <c r="S1448" s="13">
        <f t="shared" si="158"/>
        <v>42461.239328703705</v>
      </c>
      <c r="T1448" s="13">
        <f t="shared" si="159"/>
        <v>42481.447662037041</v>
      </c>
      <c r="U1448" s="14">
        <f t="shared" si="160"/>
        <v>2016</v>
      </c>
      <c r="V1448" s="15"/>
    </row>
    <row r="1449" spans="1:22" ht="3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 s="8">
        <f t="shared" si="155"/>
        <v>25</v>
      </c>
      <c r="Q1449" s="9" t="str">
        <f t="shared" si="156"/>
        <v>publishing</v>
      </c>
      <c r="R1449" t="str">
        <f t="shared" si="157"/>
        <v>translations</v>
      </c>
      <c r="S1449" s="13">
        <f t="shared" si="158"/>
        <v>42529.52238425926</v>
      </c>
      <c r="T1449" s="13">
        <f t="shared" si="159"/>
        <v>42559.730717592596</v>
      </c>
      <c r="U1449" s="14">
        <f t="shared" si="160"/>
        <v>2016</v>
      </c>
      <c r="V1449" s="15"/>
    </row>
    <row r="1450" spans="1:22" ht="47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8" t="e">
        <f t="shared" si="155"/>
        <v>#DIV/0!</v>
      </c>
      <c r="Q1450" s="9" t="str">
        <f t="shared" si="156"/>
        <v>publishing</v>
      </c>
      <c r="R1450" t="str">
        <f t="shared" si="157"/>
        <v>translations</v>
      </c>
      <c r="S1450" s="13">
        <f t="shared" si="158"/>
        <v>42115.728217592587</v>
      </c>
      <c r="T1450" s="13">
        <f t="shared" si="159"/>
        <v>42146.225694444445</v>
      </c>
      <c r="U1450" s="14">
        <f t="shared" si="160"/>
        <v>2015</v>
      </c>
      <c r="V1450" s="15"/>
    </row>
    <row r="1451" spans="1:22" ht="47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8" t="e">
        <f t="shared" si="155"/>
        <v>#DIV/0!</v>
      </c>
      <c r="Q1451" s="9" t="str">
        <f t="shared" si="156"/>
        <v>publishing</v>
      </c>
      <c r="R1451" t="str">
        <f t="shared" si="157"/>
        <v>translations</v>
      </c>
      <c r="S1451" s="13">
        <f t="shared" si="158"/>
        <v>42086.603067129625</v>
      </c>
      <c r="T1451" s="13">
        <f t="shared" si="159"/>
        <v>42134.811400462961</v>
      </c>
      <c r="U1451" s="14">
        <f t="shared" si="160"/>
        <v>2015</v>
      </c>
      <c r="V1451" s="15"/>
    </row>
    <row r="1452" spans="1:22" ht="47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 s="8">
        <f t="shared" si="155"/>
        <v>1</v>
      </c>
      <c r="Q1452" s="9" t="str">
        <f t="shared" si="156"/>
        <v>publishing</v>
      </c>
      <c r="R1452" t="str">
        <f t="shared" si="157"/>
        <v>translations</v>
      </c>
      <c r="S1452" s="13">
        <f t="shared" si="158"/>
        <v>42389.962928240733</v>
      </c>
      <c r="T1452" s="13">
        <f t="shared" si="159"/>
        <v>42420.171261574069</v>
      </c>
      <c r="U1452" s="14">
        <f t="shared" si="160"/>
        <v>2016</v>
      </c>
      <c r="V1452" s="15"/>
    </row>
    <row r="1453" spans="1:22" ht="3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 s="8">
        <f t="shared" si="155"/>
        <v>1</v>
      </c>
      <c r="Q1453" s="9" t="str">
        <f t="shared" si="156"/>
        <v>publishing</v>
      </c>
      <c r="R1453" t="str">
        <f t="shared" si="157"/>
        <v>translations</v>
      </c>
      <c r="S1453" s="13">
        <f t="shared" si="158"/>
        <v>41931.75068287037</v>
      </c>
      <c r="T1453" s="13">
        <f t="shared" si="159"/>
        <v>41962.00068287037</v>
      </c>
      <c r="U1453" s="14">
        <f t="shared" si="160"/>
        <v>2014</v>
      </c>
      <c r="V1453" s="15"/>
    </row>
    <row r="1454" spans="1:22" ht="32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8" t="e">
        <f t="shared" si="155"/>
        <v>#DIV/0!</v>
      </c>
      <c r="Q1454" s="9" t="str">
        <f t="shared" si="156"/>
        <v>publishing</v>
      </c>
      <c r="R1454" t="str">
        <f t="shared" si="157"/>
        <v>translations</v>
      </c>
      <c r="S1454" s="13">
        <f t="shared" si="158"/>
        <v>41818.494942129626</v>
      </c>
      <c r="T1454" s="13">
        <f t="shared" si="159"/>
        <v>41848.703275462962</v>
      </c>
      <c r="U1454" s="14">
        <f t="shared" si="160"/>
        <v>2014</v>
      </c>
      <c r="V1454" s="15"/>
    </row>
    <row r="1455" spans="1:22" ht="47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8" t="e">
        <f t="shared" si="155"/>
        <v>#DIV/0!</v>
      </c>
      <c r="Q1455" s="9" t="str">
        <f t="shared" si="156"/>
        <v>publishing</v>
      </c>
      <c r="R1455" t="str">
        <f t="shared" si="157"/>
        <v>translations</v>
      </c>
      <c r="S1455" s="13">
        <f t="shared" si="158"/>
        <v>42795.487812499996</v>
      </c>
      <c r="T1455" s="13">
        <f t="shared" si="159"/>
        <v>42840.654479166667</v>
      </c>
      <c r="U1455" s="14">
        <f t="shared" si="160"/>
        <v>2017</v>
      </c>
      <c r="V1455" s="15"/>
    </row>
    <row r="1456" spans="1:22" ht="47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 s="8">
        <f t="shared" si="155"/>
        <v>15</v>
      </c>
      <c r="Q1456" s="9" t="str">
        <f t="shared" si="156"/>
        <v>publishing</v>
      </c>
      <c r="R1456" t="str">
        <f t="shared" si="157"/>
        <v>translations</v>
      </c>
      <c r="S1456" s="13">
        <f t="shared" si="158"/>
        <v>42463.658333333333</v>
      </c>
      <c r="T1456" s="13">
        <f t="shared" si="159"/>
        <v>42484.915972222225</v>
      </c>
      <c r="U1456" s="14">
        <f t="shared" si="160"/>
        <v>2016</v>
      </c>
      <c r="V1456" s="15"/>
    </row>
    <row r="1457" spans="1:22" ht="47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 s="8">
        <f t="shared" si="155"/>
        <v>225</v>
      </c>
      <c r="Q1457" s="9" t="str">
        <f t="shared" si="156"/>
        <v>publishing</v>
      </c>
      <c r="R1457" t="str">
        <f t="shared" si="157"/>
        <v>translations</v>
      </c>
      <c r="S1457" s="13">
        <f t="shared" si="158"/>
        <v>41832.46435185185</v>
      </c>
      <c r="T1457" s="13">
        <f t="shared" si="159"/>
        <v>41887.568749999999</v>
      </c>
      <c r="U1457" s="14">
        <f t="shared" si="160"/>
        <v>2014</v>
      </c>
      <c r="V1457" s="15"/>
    </row>
    <row r="1458" spans="1:22" ht="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 s="8">
        <f t="shared" si="155"/>
        <v>48.333333333333336</v>
      </c>
      <c r="Q1458" s="9" t="str">
        <f t="shared" si="156"/>
        <v>publishing</v>
      </c>
      <c r="R1458" t="str">
        <f t="shared" si="157"/>
        <v>translations</v>
      </c>
      <c r="S1458" s="13">
        <f t="shared" si="158"/>
        <v>42708.460243055553</v>
      </c>
      <c r="T1458" s="13">
        <f t="shared" si="159"/>
        <v>42738.668576388889</v>
      </c>
      <c r="U1458" s="14">
        <f t="shared" si="160"/>
        <v>2016</v>
      </c>
      <c r="V1458" s="15"/>
    </row>
    <row r="1459" spans="1:22" ht="3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8" t="e">
        <f t="shared" si="155"/>
        <v>#DIV/0!</v>
      </c>
      <c r="Q1459" s="9" t="str">
        <f t="shared" si="156"/>
        <v>publishing</v>
      </c>
      <c r="R1459" t="str">
        <f t="shared" si="157"/>
        <v>translations</v>
      </c>
      <c r="S1459" s="13">
        <f t="shared" si="158"/>
        <v>42289.688009259255</v>
      </c>
      <c r="T1459" s="13">
        <f t="shared" si="159"/>
        <v>42319.938009259262</v>
      </c>
      <c r="U1459" s="14">
        <f t="shared" si="160"/>
        <v>2015</v>
      </c>
      <c r="V1459" s="15"/>
    </row>
    <row r="1460" spans="1:22" ht="47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8" t="e">
        <f t="shared" si="155"/>
        <v>#DIV/0!</v>
      </c>
      <c r="Q1460" s="9" t="str">
        <f t="shared" si="156"/>
        <v>publishing</v>
      </c>
      <c r="R1460" t="str">
        <f t="shared" si="157"/>
        <v>translations</v>
      </c>
      <c r="S1460" s="13">
        <f t="shared" si="158"/>
        <v>41831.49722222222</v>
      </c>
      <c r="T1460" s="13">
        <f t="shared" si="159"/>
        <v>41862.166666666664</v>
      </c>
      <c r="U1460" s="14">
        <f t="shared" si="160"/>
        <v>2014</v>
      </c>
      <c r="V1460" s="15"/>
    </row>
    <row r="1461" spans="1:22" ht="47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8" t="e">
        <f t="shared" si="155"/>
        <v>#DIV/0!</v>
      </c>
      <c r="Q1461" s="9" t="str">
        <f t="shared" si="156"/>
        <v>publishing</v>
      </c>
      <c r="R1461" t="str">
        <f t="shared" si="157"/>
        <v>translations</v>
      </c>
      <c r="S1461" s="13">
        <f t="shared" si="158"/>
        <v>42311.996481481481</v>
      </c>
      <c r="T1461" s="13">
        <f t="shared" si="159"/>
        <v>42340.725694444445</v>
      </c>
      <c r="U1461" s="14">
        <f t="shared" si="160"/>
        <v>2015</v>
      </c>
      <c r="V1461" s="15"/>
    </row>
    <row r="1462" spans="1:22" ht="47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8" t="e">
        <f t="shared" si="155"/>
        <v>#DIV/0!</v>
      </c>
      <c r="Q1462" s="9" t="str">
        <f t="shared" si="156"/>
        <v>publishing</v>
      </c>
      <c r="R1462" t="str">
        <f t="shared" si="157"/>
        <v>translations</v>
      </c>
      <c r="S1462" s="13">
        <f t="shared" si="158"/>
        <v>41915.688634259255</v>
      </c>
      <c r="T1462" s="13">
        <f t="shared" si="159"/>
        <v>41973.989583333328</v>
      </c>
      <c r="U1462" s="14">
        <f t="shared" si="160"/>
        <v>2014</v>
      </c>
      <c r="V1462" s="15"/>
    </row>
    <row r="1463" spans="1:22" ht="3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 s="8">
        <f t="shared" si="155"/>
        <v>44.66673529411765</v>
      </c>
      <c r="Q1463" s="9" t="str">
        <f t="shared" si="156"/>
        <v>publishing</v>
      </c>
      <c r="R1463" t="str">
        <f t="shared" si="157"/>
        <v>radio &amp; podcasts</v>
      </c>
      <c r="S1463" s="13">
        <f t="shared" si="158"/>
        <v>41899.436967592592</v>
      </c>
      <c r="T1463" s="13">
        <f t="shared" si="159"/>
        <v>41933</v>
      </c>
      <c r="U1463" s="14">
        <f t="shared" si="160"/>
        <v>2014</v>
      </c>
      <c r="V1463" s="15"/>
    </row>
    <row r="1464" spans="1:22" ht="3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 s="8">
        <f t="shared" si="155"/>
        <v>28.937999999999999</v>
      </c>
      <c r="Q1464" s="9" t="str">
        <f t="shared" si="156"/>
        <v>publishing</v>
      </c>
      <c r="R1464" t="str">
        <f t="shared" si="157"/>
        <v>radio &amp; podcasts</v>
      </c>
      <c r="S1464" s="13">
        <f t="shared" si="158"/>
        <v>41344.454525462963</v>
      </c>
      <c r="T1464" s="13">
        <f t="shared" si="159"/>
        <v>41374.662858796299</v>
      </c>
      <c r="U1464" s="14">
        <f t="shared" si="160"/>
        <v>2013</v>
      </c>
      <c r="V1464" s="15"/>
    </row>
    <row r="1465" spans="1:22" ht="47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 s="8">
        <f t="shared" si="155"/>
        <v>35.44</v>
      </c>
      <c r="Q1465" s="9" t="str">
        <f t="shared" si="156"/>
        <v>publishing</v>
      </c>
      <c r="R1465" t="str">
        <f t="shared" si="157"/>
        <v>radio &amp; podcasts</v>
      </c>
      <c r="S1465" s="13">
        <f t="shared" si="158"/>
        <v>41326.702986111108</v>
      </c>
      <c r="T1465" s="13">
        <f t="shared" si="159"/>
        <v>41371.869652777779</v>
      </c>
      <c r="U1465" s="14">
        <f t="shared" si="160"/>
        <v>2013</v>
      </c>
      <c r="V1465" s="15"/>
    </row>
    <row r="1466" spans="1:22" ht="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 s="8">
        <f t="shared" si="155"/>
        <v>34.871794871794869</v>
      </c>
      <c r="Q1466" s="9" t="str">
        <f t="shared" si="156"/>
        <v>publishing</v>
      </c>
      <c r="R1466" t="str">
        <f t="shared" si="157"/>
        <v>radio &amp; podcasts</v>
      </c>
      <c r="S1466" s="13">
        <f t="shared" si="158"/>
        <v>41291.453217592592</v>
      </c>
      <c r="T1466" s="13">
        <f t="shared" si="159"/>
        <v>41321.661550925928</v>
      </c>
      <c r="U1466" s="14">
        <f t="shared" si="160"/>
        <v>2013</v>
      </c>
      <c r="V1466" s="15"/>
    </row>
    <row r="1467" spans="1:22" ht="47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 s="8">
        <f t="shared" si="155"/>
        <v>52.622732513451197</v>
      </c>
      <c r="Q1467" s="9" t="str">
        <f t="shared" si="156"/>
        <v>publishing</v>
      </c>
      <c r="R1467" t="str">
        <f t="shared" si="157"/>
        <v>radio &amp; podcasts</v>
      </c>
      <c r="S1467" s="13">
        <f t="shared" si="158"/>
        <v>40959.526064814811</v>
      </c>
      <c r="T1467" s="13">
        <f t="shared" si="159"/>
        <v>40990.125</v>
      </c>
      <c r="U1467" s="14">
        <f t="shared" si="160"/>
        <v>2012</v>
      </c>
      <c r="V1467" s="15"/>
    </row>
    <row r="1468" spans="1:22" ht="47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 s="8">
        <f t="shared" si="155"/>
        <v>69.598266129032254</v>
      </c>
      <c r="Q1468" s="9" t="str">
        <f t="shared" si="156"/>
        <v>publishing</v>
      </c>
      <c r="R1468" t="str">
        <f t="shared" si="157"/>
        <v>radio &amp; podcasts</v>
      </c>
      <c r="S1468" s="13">
        <f t="shared" si="158"/>
        <v>42339.963726851849</v>
      </c>
      <c r="T1468" s="13">
        <f t="shared" si="159"/>
        <v>42381.208333333328</v>
      </c>
      <c r="U1468" s="14">
        <f t="shared" si="160"/>
        <v>2015</v>
      </c>
      <c r="V1468" s="15"/>
    </row>
    <row r="1469" spans="1:22" ht="3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 s="8">
        <f t="shared" si="155"/>
        <v>76.72</v>
      </c>
      <c r="Q1469" s="9" t="str">
        <f t="shared" si="156"/>
        <v>publishing</v>
      </c>
      <c r="R1469" t="str">
        <f t="shared" si="157"/>
        <v>radio &amp; podcasts</v>
      </c>
      <c r="S1469" s="13">
        <f t="shared" si="158"/>
        <v>40933.593576388885</v>
      </c>
      <c r="T1469" s="13">
        <f t="shared" si="159"/>
        <v>40993.760243055556</v>
      </c>
      <c r="U1469" s="14">
        <f t="shared" si="160"/>
        <v>2012</v>
      </c>
      <c r="V1469" s="15"/>
    </row>
    <row r="1470" spans="1:22" ht="47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 s="8">
        <f t="shared" si="155"/>
        <v>33.191126279863482</v>
      </c>
      <c r="Q1470" s="9" t="str">
        <f t="shared" si="156"/>
        <v>publishing</v>
      </c>
      <c r="R1470" t="str">
        <f t="shared" si="157"/>
        <v>radio &amp; podcasts</v>
      </c>
      <c r="S1470" s="13">
        <f t="shared" si="158"/>
        <v>40645.806122685179</v>
      </c>
      <c r="T1470" s="13">
        <f t="shared" si="159"/>
        <v>40706.014456018522</v>
      </c>
      <c r="U1470" s="14">
        <f t="shared" si="160"/>
        <v>2011</v>
      </c>
      <c r="V1470" s="15"/>
    </row>
    <row r="1471" spans="1:22" ht="3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 s="8">
        <f t="shared" si="155"/>
        <v>149.46417445482865</v>
      </c>
      <c r="Q1471" s="9" t="str">
        <f t="shared" si="156"/>
        <v>publishing</v>
      </c>
      <c r="R1471" t="str">
        <f t="shared" si="157"/>
        <v>radio &amp; podcasts</v>
      </c>
      <c r="S1471" s="13">
        <f t="shared" si="158"/>
        <v>41290.390150462961</v>
      </c>
      <c r="T1471" s="13">
        <f t="shared" si="159"/>
        <v>41320.598483796297</v>
      </c>
      <c r="U1471" s="14">
        <f t="shared" si="160"/>
        <v>2013</v>
      </c>
      <c r="V1471" s="15"/>
    </row>
    <row r="1472" spans="1:22" ht="47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 s="8">
        <f t="shared" si="155"/>
        <v>23.172839506172838</v>
      </c>
      <c r="Q1472" s="9" t="str">
        <f t="shared" si="156"/>
        <v>publishing</v>
      </c>
      <c r="R1472" t="str">
        <f t="shared" si="157"/>
        <v>radio &amp; podcasts</v>
      </c>
      <c r="S1472" s="13">
        <f t="shared" si="158"/>
        <v>41250.618784722217</v>
      </c>
      <c r="T1472" s="13">
        <f t="shared" si="159"/>
        <v>41271.827118055553</v>
      </c>
      <c r="U1472" s="14">
        <f t="shared" si="160"/>
        <v>2012</v>
      </c>
      <c r="V1472" s="15"/>
    </row>
    <row r="1473" spans="1:22" ht="47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 s="8">
        <f t="shared" si="155"/>
        <v>96.877551020408163</v>
      </c>
      <c r="Q1473" s="9" t="str">
        <f t="shared" si="156"/>
        <v>publishing</v>
      </c>
      <c r="R1473" t="str">
        <f t="shared" si="157"/>
        <v>radio &amp; podcasts</v>
      </c>
      <c r="S1473" s="13">
        <f t="shared" si="158"/>
        <v>42073.749236111107</v>
      </c>
      <c r="T1473" s="13">
        <f t="shared" si="159"/>
        <v>42103.957569444443</v>
      </c>
      <c r="U1473" s="14">
        <f t="shared" si="160"/>
        <v>2015</v>
      </c>
      <c r="V1473" s="15"/>
    </row>
    <row r="1474" spans="1:22" ht="47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 s="8">
        <f t="shared" si="155"/>
        <v>103.20238095238095</v>
      </c>
      <c r="Q1474" s="9" t="str">
        <f t="shared" si="156"/>
        <v>publishing</v>
      </c>
      <c r="R1474" t="str">
        <f t="shared" si="157"/>
        <v>radio &amp; podcasts</v>
      </c>
      <c r="S1474" s="13">
        <f t="shared" si="158"/>
        <v>41533.33452546296</v>
      </c>
      <c r="T1474" s="13">
        <f t="shared" si="159"/>
        <v>41563.542858796296</v>
      </c>
      <c r="U1474" s="14">
        <f t="shared" si="160"/>
        <v>2013</v>
      </c>
      <c r="V1474" s="15"/>
    </row>
    <row r="1475" spans="1:22" ht="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 s="8">
        <f t="shared" ref="P1475:P1538" si="162">E1475/L1475</f>
        <v>38.462553191489363</v>
      </c>
      <c r="Q1475" s="9" t="str">
        <f t="shared" ref="Q1475:Q1538" si="163">LEFT(N1475, SEARCH("/", N1475, 1)-1)</f>
        <v>publishing</v>
      </c>
      <c r="R1475" t="str">
        <f t="shared" ref="R1475:R1538" si="164">RIGHT(N1475,LEN(N1475) -SEARCH("/", N1475, 1))</f>
        <v>radio &amp; podcasts</v>
      </c>
      <c r="S1475" s="13">
        <f t="shared" ref="S1475:S1538" si="165">(J1475/86400)+25569+(-5/24)</f>
        <v>40939.771284722221</v>
      </c>
      <c r="T1475" s="13">
        <f t="shared" ref="T1475:T1538" si="166">(((I1475/60)/60)/24)+DATE(1970,1,1)</f>
        <v>40969.979618055557</v>
      </c>
      <c r="U1475" s="14">
        <f t="shared" ref="U1475:U1538" si="167">YEAR(S1475)</f>
        <v>2012</v>
      </c>
      <c r="V1475" s="15"/>
    </row>
    <row r="1476" spans="1:22" ht="47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 s="8">
        <f t="shared" si="162"/>
        <v>44.315789473684212</v>
      </c>
      <c r="Q1476" s="9" t="str">
        <f t="shared" si="163"/>
        <v>publishing</v>
      </c>
      <c r="R1476" t="str">
        <f t="shared" si="164"/>
        <v>radio &amp; podcasts</v>
      </c>
      <c r="S1476" s="13">
        <f t="shared" si="165"/>
        <v>41500.519583333335</v>
      </c>
      <c r="T1476" s="13">
        <f t="shared" si="166"/>
        <v>41530.727916666663</v>
      </c>
      <c r="U1476" s="14">
        <f t="shared" si="167"/>
        <v>2013</v>
      </c>
      <c r="V1476" s="15"/>
    </row>
    <row r="1477" spans="1:22" ht="47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 s="8">
        <f t="shared" si="162"/>
        <v>64.173356009070289</v>
      </c>
      <c r="Q1477" s="9" t="str">
        <f t="shared" si="163"/>
        <v>publishing</v>
      </c>
      <c r="R1477" t="str">
        <f t="shared" si="164"/>
        <v>radio &amp; podcasts</v>
      </c>
      <c r="S1477" s="13">
        <f t="shared" si="165"/>
        <v>41960.514618055553</v>
      </c>
      <c r="T1477" s="13">
        <f t="shared" si="166"/>
        <v>41993.207638888889</v>
      </c>
      <c r="U1477" s="14">
        <f t="shared" si="167"/>
        <v>2014</v>
      </c>
      <c r="V1477" s="15"/>
    </row>
    <row r="1478" spans="1:22" ht="3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 s="8">
        <f t="shared" si="162"/>
        <v>43.333275109170302</v>
      </c>
      <c r="Q1478" s="9" t="str">
        <f t="shared" si="163"/>
        <v>publishing</v>
      </c>
      <c r="R1478" t="str">
        <f t="shared" si="164"/>
        <v>radio &amp; podcasts</v>
      </c>
      <c r="S1478" s="13">
        <f t="shared" si="165"/>
        <v>40765.833587962959</v>
      </c>
      <c r="T1478" s="13">
        <f t="shared" si="166"/>
        <v>40796.041921296295</v>
      </c>
      <c r="U1478" s="14">
        <f t="shared" si="167"/>
        <v>2011</v>
      </c>
      <c r="V1478" s="15"/>
    </row>
    <row r="1479" spans="1:22" ht="47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 s="8">
        <f t="shared" si="162"/>
        <v>90.495934959349597</v>
      </c>
      <c r="Q1479" s="9" t="str">
        <f t="shared" si="163"/>
        <v>publishing</v>
      </c>
      <c r="R1479" t="str">
        <f t="shared" si="164"/>
        <v>radio &amp; podcasts</v>
      </c>
      <c r="S1479" s="13">
        <f t="shared" si="165"/>
        <v>40840.407453703701</v>
      </c>
      <c r="T1479" s="13">
        <f t="shared" si="166"/>
        <v>40900.125</v>
      </c>
      <c r="U1479" s="14">
        <f t="shared" si="167"/>
        <v>2011</v>
      </c>
      <c r="V1479" s="15"/>
    </row>
    <row r="1480" spans="1:22" ht="47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 s="8">
        <f t="shared" si="162"/>
        <v>29.187190495010373</v>
      </c>
      <c r="Q1480" s="9" t="str">
        <f t="shared" si="163"/>
        <v>publishing</v>
      </c>
      <c r="R1480" t="str">
        <f t="shared" si="164"/>
        <v>radio &amp; podcasts</v>
      </c>
      <c r="S1480" s="13">
        <f t="shared" si="165"/>
        <v>41394.663344907407</v>
      </c>
      <c r="T1480" s="13">
        <f t="shared" si="166"/>
        <v>41408.871678240743</v>
      </c>
      <c r="U1480" s="14">
        <f t="shared" si="167"/>
        <v>2013</v>
      </c>
      <c r="V1480" s="15"/>
    </row>
    <row r="1481" spans="1:22" ht="47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 s="8">
        <f t="shared" si="162"/>
        <v>30.95774647887324</v>
      </c>
      <c r="Q1481" s="9" t="str">
        <f t="shared" si="163"/>
        <v>publishing</v>
      </c>
      <c r="R1481" t="str">
        <f t="shared" si="164"/>
        <v>radio &amp; podcasts</v>
      </c>
      <c r="S1481" s="13">
        <f t="shared" si="165"/>
        <v>41754.536909722221</v>
      </c>
      <c r="T1481" s="13">
        <f t="shared" si="166"/>
        <v>41769.165972222225</v>
      </c>
      <c r="U1481" s="14">
        <f t="shared" si="167"/>
        <v>2014</v>
      </c>
      <c r="V1481" s="15"/>
    </row>
    <row r="1482" spans="1:22" ht="47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 s="8">
        <f t="shared" si="162"/>
        <v>92.157795275590544</v>
      </c>
      <c r="Q1482" s="9" t="str">
        <f t="shared" si="163"/>
        <v>publishing</v>
      </c>
      <c r="R1482" t="str">
        <f t="shared" si="164"/>
        <v>radio &amp; podcasts</v>
      </c>
      <c r="S1482" s="13">
        <f t="shared" si="165"/>
        <v>41464.725682870368</v>
      </c>
      <c r="T1482" s="13">
        <f t="shared" si="166"/>
        <v>41481.708333333336</v>
      </c>
      <c r="U1482" s="14">
        <f t="shared" si="167"/>
        <v>2013</v>
      </c>
      <c r="V1482" s="15"/>
    </row>
    <row r="1483" spans="1:22" ht="47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 s="8">
        <f t="shared" si="162"/>
        <v>17.5</v>
      </c>
      <c r="Q1483" s="9" t="str">
        <f t="shared" si="163"/>
        <v>publishing</v>
      </c>
      <c r="R1483" t="str">
        <f t="shared" si="164"/>
        <v>fiction</v>
      </c>
      <c r="S1483" s="13">
        <f t="shared" si="165"/>
        <v>41550.714641203704</v>
      </c>
      <c r="T1483" s="13">
        <f t="shared" si="166"/>
        <v>41580.922974537039</v>
      </c>
      <c r="U1483" s="14">
        <f t="shared" si="167"/>
        <v>2013</v>
      </c>
      <c r="V1483" s="15"/>
    </row>
    <row r="1484" spans="1:22" ht="47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 s="8">
        <f t="shared" si="162"/>
        <v>5</v>
      </c>
      <c r="Q1484" s="9" t="str">
        <f t="shared" si="163"/>
        <v>publishing</v>
      </c>
      <c r="R1484" t="str">
        <f t="shared" si="164"/>
        <v>fiction</v>
      </c>
      <c r="S1484" s="13">
        <f t="shared" si="165"/>
        <v>41136.649722222217</v>
      </c>
      <c r="T1484" s="13">
        <f t="shared" si="166"/>
        <v>41159.32708333333</v>
      </c>
      <c r="U1484" s="14">
        <f t="shared" si="167"/>
        <v>2012</v>
      </c>
      <c r="V1484" s="15"/>
    </row>
    <row r="1485" spans="1:22" ht="47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 s="8">
        <f t="shared" si="162"/>
        <v>25</v>
      </c>
      <c r="Q1485" s="9" t="str">
        <f t="shared" si="163"/>
        <v>publishing</v>
      </c>
      <c r="R1485" t="str">
        <f t="shared" si="164"/>
        <v>fiction</v>
      </c>
      <c r="S1485" s="13">
        <f t="shared" si="165"/>
        <v>42547.984664351847</v>
      </c>
      <c r="T1485" s="13">
        <f t="shared" si="166"/>
        <v>42573.192997685182</v>
      </c>
      <c r="U1485" s="14">
        <f t="shared" si="167"/>
        <v>2016</v>
      </c>
      <c r="V1485" s="15"/>
    </row>
    <row r="1486" spans="1:22" ht="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8" t="e">
        <f t="shared" si="162"/>
        <v>#DIV/0!</v>
      </c>
      <c r="Q1486" s="9" t="str">
        <f t="shared" si="163"/>
        <v>publishing</v>
      </c>
      <c r="R1486" t="str">
        <f t="shared" si="164"/>
        <v>fiction</v>
      </c>
      <c r="S1486" s="13">
        <f t="shared" si="165"/>
        <v>41052.992627314808</v>
      </c>
      <c r="T1486" s="13">
        <f t="shared" si="166"/>
        <v>41111.618750000001</v>
      </c>
      <c r="U1486" s="14">
        <f t="shared" si="167"/>
        <v>2012</v>
      </c>
      <c r="V1486" s="15"/>
    </row>
    <row r="1487" spans="1:22" ht="47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 s="8">
        <f t="shared" si="162"/>
        <v>50</v>
      </c>
      <c r="Q1487" s="9" t="str">
        <f t="shared" si="163"/>
        <v>publishing</v>
      </c>
      <c r="R1487" t="str">
        <f t="shared" si="164"/>
        <v>fiction</v>
      </c>
      <c r="S1487" s="13">
        <f t="shared" si="165"/>
        <v>42130.587650462963</v>
      </c>
      <c r="T1487" s="13">
        <f t="shared" si="166"/>
        <v>42175.795983796299</v>
      </c>
      <c r="U1487" s="14">
        <f t="shared" si="167"/>
        <v>2015</v>
      </c>
      <c r="V1487" s="15"/>
    </row>
    <row r="1488" spans="1:22" ht="47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 s="8">
        <f t="shared" si="162"/>
        <v>16</v>
      </c>
      <c r="Q1488" s="9" t="str">
        <f t="shared" si="163"/>
        <v>publishing</v>
      </c>
      <c r="R1488" t="str">
        <f t="shared" si="164"/>
        <v>fiction</v>
      </c>
      <c r="S1488" s="13">
        <f t="shared" si="165"/>
        <v>42031.960196759253</v>
      </c>
      <c r="T1488" s="13">
        <f t="shared" si="166"/>
        <v>42062.168530092589</v>
      </c>
      <c r="U1488" s="14">
        <f t="shared" si="167"/>
        <v>2015</v>
      </c>
      <c r="V1488" s="15"/>
    </row>
    <row r="1489" spans="1:22" ht="47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8" t="e">
        <f t="shared" si="162"/>
        <v>#DIV/0!</v>
      </c>
      <c r="Q1489" s="9" t="str">
        <f t="shared" si="163"/>
        <v>publishing</v>
      </c>
      <c r="R1489" t="str">
        <f t="shared" si="164"/>
        <v>fiction</v>
      </c>
      <c r="S1489" s="13">
        <f t="shared" si="165"/>
        <v>42554.709155092591</v>
      </c>
      <c r="T1489" s="13">
        <f t="shared" si="166"/>
        <v>42584.917488425926</v>
      </c>
      <c r="U1489" s="14">
        <f t="shared" si="167"/>
        <v>2016</v>
      </c>
      <c r="V1489" s="15"/>
    </row>
    <row r="1490" spans="1:22" ht="47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 s="8">
        <f t="shared" si="162"/>
        <v>60</v>
      </c>
      <c r="Q1490" s="9" t="str">
        <f t="shared" si="163"/>
        <v>publishing</v>
      </c>
      <c r="R1490" t="str">
        <f t="shared" si="164"/>
        <v>fiction</v>
      </c>
      <c r="S1490" s="13">
        <f t="shared" si="165"/>
        <v>41614.354861111111</v>
      </c>
      <c r="T1490" s="13">
        <f t="shared" si="166"/>
        <v>41644.563194444447</v>
      </c>
      <c r="U1490" s="14">
        <f t="shared" si="167"/>
        <v>2013</v>
      </c>
      <c r="V1490" s="15"/>
    </row>
    <row r="1491" spans="1:22" ht="47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8" t="e">
        <f t="shared" si="162"/>
        <v>#DIV/0!</v>
      </c>
      <c r="Q1491" s="9" t="str">
        <f t="shared" si="163"/>
        <v>publishing</v>
      </c>
      <c r="R1491" t="str">
        <f t="shared" si="164"/>
        <v>fiction</v>
      </c>
      <c r="S1491" s="13">
        <f t="shared" si="165"/>
        <v>41198.403379629628</v>
      </c>
      <c r="T1491" s="13">
        <f t="shared" si="166"/>
        <v>41228.653379629628</v>
      </c>
      <c r="U1491" s="14">
        <f t="shared" si="167"/>
        <v>2012</v>
      </c>
      <c r="V1491" s="15"/>
    </row>
    <row r="1492" spans="1:22" ht="47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 s="8">
        <f t="shared" si="162"/>
        <v>47.10526315789474</v>
      </c>
      <c r="Q1492" s="9" t="str">
        <f t="shared" si="163"/>
        <v>publishing</v>
      </c>
      <c r="R1492" t="str">
        <f t="shared" si="164"/>
        <v>fiction</v>
      </c>
      <c r="S1492" s="13">
        <f t="shared" si="165"/>
        <v>41520.352708333332</v>
      </c>
      <c r="T1492" s="13">
        <f t="shared" si="166"/>
        <v>41549.561041666668</v>
      </c>
      <c r="U1492" s="14">
        <f t="shared" si="167"/>
        <v>2013</v>
      </c>
      <c r="V1492" s="15"/>
    </row>
    <row r="1493" spans="1:22" ht="3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 s="8">
        <f t="shared" si="162"/>
        <v>100</v>
      </c>
      <c r="Q1493" s="9" t="str">
        <f t="shared" si="163"/>
        <v>publishing</v>
      </c>
      <c r="R1493" t="str">
        <f t="shared" si="164"/>
        <v>fiction</v>
      </c>
      <c r="S1493" s="13">
        <f t="shared" si="165"/>
        <v>41991.505127314813</v>
      </c>
      <c r="T1493" s="13">
        <f t="shared" si="166"/>
        <v>42050.651388888888</v>
      </c>
      <c r="U1493" s="14">
        <f t="shared" si="167"/>
        <v>2014</v>
      </c>
      <c r="V1493" s="15"/>
    </row>
    <row r="1494" spans="1:22" ht="47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 s="8">
        <f t="shared" si="162"/>
        <v>15</v>
      </c>
      <c r="Q1494" s="9" t="str">
        <f t="shared" si="163"/>
        <v>publishing</v>
      </c>
      <c r="R1494" t="str">
        <f t="shared" si="164"/>
        <v>fiction</v>
      </c>
      <c r="S1494" s="13">
        <f t="shared" si="165"/>
        <v>40682.676458333335</v>
      </c>
      <c r="T1494" s="13">
        <f t="shared" si="166"/>
        <v>40712.884791666671</v>
      </c>
      <c r="U1494" s="14">
        <f t="shared" si="167"/>
        <v>2011</v>
      </c>
      <c r="V1494" s="15"/>
    </row>
    <row r="1495" spans="1:22" ht="32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8" t="e">
        <f t="shared" si="162"/>
        <v>#DIV/0!</v>
      </c>
      <c r="Q1495" s="9" t="str">
        <f t="shared" si="163"/>
        <v>publishing</v>
      </c>
      <c r="R1495" t="str">
        <f t="shared" si="164"/>
        <v>fiction</v>
      </c>
      <c r="S1495" s="13">
        <f t="shared" si="165"/>
        <v>41411.658275462956</v>
      </c>
      <c r="T1495" s="13">
        <f t="shared" si="166"/>
        <v>41441.866608796299</v>
      </c>
      <c r="U1495" s="14">
        <f t="shared" si="167"/>
        <v>2013</v>
      </c>
      <c r="V1495" s="15"/>
    </row>
    <row r="1496" spans="1:22" ht="47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 s="8">
        <f t="shared" si="162"/>
        <v>40.454545454545453</v>
      </c>
      <c r="Q1496" s="9" t="str">
        <f t="shared" si="163"/>
        <v>publishing</v>
      </c>
      <c r="R1496" t="str">
        <f t="shared" si="164"/>
        <v>fiction</v>
      </c>
      <c r="S1496" s="13">
        <f t="shared" si="165"/>
        <v>42067.514039351845</v>
      </c>
      <c r="T1496" s="13">
        <f t="shared" si="166"/>
        <v>42097.651388888888</v>
      </c>
      <c r="U1496" s="14">
        <f t="shared" si="167"/>
        <v>2015</v>
      </c>
      <c r="V1496" s="15"/>
    </row>
    <row r="1497" spans="1:22" ht="3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8" t="e">
        <f t="shared" si="162"/>
        <v>#DIV/0!</v>
      </c>
      <c r="Q1497" s="9" t="str">
        <f t="shared" si="163"/>
        <v>publishing</v>
      </c>
      <c r="R1497" t="str">
        <f t="shared" si="164"/>
        <v>fiction</v>
      </c>
      <c r="S1497" s="13">
        <f t="shared" si="165"/>
        <v>40752.581377314811</v>
      </c>
      <c r="T1497" s="13">
        <f t="shared" si="166"/>
        <v>40782.789710648147</v>
      </c>
      <c r="U1497" s="14">
        <f t="shared" si="167"/>
        <v>2011</v>
      </c>
      <c r="V1497" s="15"/>
    </row>
    <row r="1498" spans="1:22" ht="47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8" t="e">
        <f t="shared" si="162"/>
        <v>#DIV/0!</v>
      </c>
      <c r="Q1498" s="9" t="str">
        <f t="shared" si="163"/>
        <v>publishing</v>
      </c>
      <c r="R1498" t="str">
        <f t="shared" si="164"/>
        <v>fiction</v>
      </c>
      <c r="S1498" s="13">
        <f t="shared" si="165"/>
        <v>41838.266886574071</v>
      </c>
      <c r="T1498" s="13">
        <f t="shared" si="166"/>
        <v>41898.475219907406</v>
      </c>
      <c r="U1498" s="14">
        <f t="shared" si="167"/>
        <v>2014</v>
      </c>
      <c r="V1498" s="15"/>
    </row>
    <row r="1499" spans="1:22" ht="47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 s="8">
        <f t="shared" si="162"/>
        <v>1</v>
      </c>
      <c r="Q1499" s="9" t="str">
        <f t="shared" si="163"/>
        <v>publishing</v>
      </c>
      <c r="R1499" t="str">
        <f t="shared" si="164"/>
        <v>fiction</v>
      </c>
      <c r="S1499" s="13">
        <f t="shared" si="165"/>
        <v>41444.434282407405</v>
      </c>
      <c r="T1499" s="13">
        <f t="shared" si="166"/>
        <v>41486.821527777778</v>
      </c>
      <c r="U1499" s="14">
        <f t="shared" si="167"/>
        <v>2013</v>
      </c>
      <c r="V1499" s="15"/>
    </row>
    <row r="1500" spans="1:22" ht="47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 s="8">
        <f t="shared" si="162"/>
        <v>19</v>
      </c>
      <c r="Q1500" s="9" t="str">
        <f t="shared" si="163"/>
        <v>publishing</v>
      </c>
      <c r="R1500" t="str">
        <f t="shared" si="164"/>
        <v>fiction</v>
      </c>
      <c r="S1500" s="13">
        <f t="shared" si="165"/>
        <v>41840.775208333333</v>
      </c>
      <c r="T1500" s="13">
        <f t="shared" si="166"/>
        <v>41885.983541666668</v>
      </c>
      <c r="U1500" s="14">
        <f t="shared" si="167"/>
        <v>2014</v>
      </c>
      <c r="V1500" s="15"/>
    </row>
    <row r="1501" spans="1:22" ht="47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 s="8">
        <f t="shared" si="162"/>
        <v>5</v>
      </c>
      <c r="Q1501" s="9" t="str">
        <f t="shared" si="163"/>
        <v>publishing</v>
      </c>
      <c r="R1501" t="str">
        <f t="shared" si="164"/>
        <v>fiction</v>
      </c>
      <c r="S1501" s="13">
        <f t="shared" si="165"/>
        <v>42526.798993055556</v>
      </c>
      <c r="T1501" s="13">
        <f t="shared" si="166"/>
        <v>42587.007326388892</v>
      </c>
      <c r="U1501" s="14">
        <f t="shared" si="167"/>
        <v>2016</v>
      </c>
      <c r="V1501" s="15"/>
    </row>
    <row r="1502" spans="1:22" ht="47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 s="8">
        <f t="shared" si="162"/>
        <v>46.733333333333334</v>
      </c>
      <c r="Q1502" s="9" t="str">
        <f t="shared" si="163"/>
        <v>publishing</v>
      </c>
      <c r="R1502" t="str">
        <f t="shared" si="164"/>
        <v>fiction</v>
      </c>
      <c r="S1502" s="13">
        <f t="shared" si="165"/>
        <v>41365.69626157407</v>
      </c>
      <c r="T1502" s="13">
        <f t="shared" si="166"/>
        <v>41395.904594907406</v>
      </c>
      <c r="U1502" s="14">
        <f t="shared" si="167"/>
        <v>2013</v>
      </c>
      <c r="V1502" s="15"/>
    </row>
    <row r="1503" spans="1:22" ht="3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 s="8">
        <f t="shared" si="162"/>
        <v>97.731073446327684</v>
      </c>
      <c r="Q1503" s="9" t="str">
        <f t="shared" si="163"/>
        <v>photography</v>
      </c>
      <c r="R1503" t="str">
        <f t="shared" si="164"/>
        <v>photobooks</v>
      </c>
      <c r="S1503" s="13">
        <f t="shared" si="165"/>
        <v>42163.3752662037</v>
      </c>
      <c r="T1503" s="13">
        <f t="shared" si="166"/>
        <v>42193.583599537036</v>
      </c>
      <c r="U1503" s="14">
        <f t="shared" si="167"/>
        <v>2015</v>
      </c>
      <c r="V1503" s="15"/>
    </row>
    <row r="1504" spans="1:22" ht="47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 s="8">
        <f t="shared" si="162"/>
        <v>67.835866261398181</v>
      </c>
      <c r="Q1504" s="9" t="str">
        <f t="shared" si="163"/>
        <v>photography</v>
      </c>
      <c r="R1504" t="str">
        <f t="shared" si="164"/>
        <v>photobooks</v>
      </c>
      <c r="S1504" s="13">
        <f t="shared" si="165"/>
        <v>42426.33425925926</v>
      </c>
      <c r="T1504" s="13">
        <f t="shared" si="166"/>
        <v>42454.916666666672</v>
      </c>
      <c r="U1504" s="14">
        <f t="shared" si="167"/>
        <v>2016</v>
      </c>
      <c r="V1504" s="15"/>
    </row>
    <row r="1505" spans="1:22" ht="47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 s="8">
        <f t="shared" si="162"/>
        <v>56.98492957746479</v>
      </c>
      <c r="Q1505" s="9" t="str">
        <f t="shared" si="163"/>
        <v>photography</v>
      </c>
      <c r="R1505" t="str">
        <f t="shared" si="164"/>
        <v>photobooks</v>
      </c>
      <c r="S1505" s="13">
        <f t="shared" si="165"/>
        <v>42606.13890046296</v>
      </c>
      <c r="T1505" s="13">
        <f t="shared" si="166"/>
        <v>42666.347233796296</v>
      </c>
      <c r="U1505" s="14">
        <f t="shared" si="167"/>
        <v>2016</v>
      </c>
      <c r="V1505" s="15"/>
    </row>
    <row r="1506" spans="1:22" ht="3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 s="8">
        <f t="shared" si="162"/>
        <v>67.159851301115239</v>
      </c>
      <c r="Q1506" s="9" t="str">
        <f t="shared" si="163"/>
        <v>photography</v>
      </c>
      <c r="R1506" t="str">
        <f t="shared" si="164"/>
        <v>photobooks</v>
      </c>
      <c r="S1506" s="13">
        <f t="shared" si="165"/>
        <v>41772.44935185185</v>
      </c>
      <c r="T1506" s="13">
        <f t="shared" si="166"/>
        <v>41800.356249999997</v>
      </c>
      <c r="U1506" s="14">
        <f t="shared" si="167"/>
        <v>2014</v>
      </c>
      <c r="V1506" s="15"/>
    </row>
    <row r="1507" spans="1:22" ht="47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 s="8">
        <f t="shared" si="162"/>
        <v>48.037681159420288</v>
      </c>
      <c r="Q1507" s="9" t="str">
        <f t="shared" si="163"/>
        <v>photography</v>
      </c>
      <c r="R1507" t="str">
        <f t="shared" si="164"/>
        <v>photobooks</v>
      </c>
      <c r="S1507" s="13">
        <f t="shared" si="165"/>
        <v>42414.234988425924</v>
      </c>
      <c r="T1507" s="13">
        <f t="shared" si="166"/>
        <v>42451.834027777775</v>
      </c>
      <c r="U1507" s="14">
        <f t="shared" si="167"/>
        <v>2016</v>
      </c>
      <c r="V1507" s="15"/>
    </row>
    <row r="1508" spans="1:22" ht="47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 s="8">
        <f t="shared" si="162"/>
        <v>38.860465116279073</v>
      </c>
      <c r="Q1508" s="9" t="str">
        <f t="shared" si="163"/>
        <v>photography</v>
      </c>
      <c r="R1508" t="str">
        <f t="shared" si="164"/>
        <v>photobooks</v>
      </c>
      <c r="S1508" s="13">
        <f t="shared" si="165"/>
        <v>41814.577592592592</v>
      </c>
      <c r="T1508" s="13">
        <f t="shared" si="166"/>
        <v>41844.785925925928</v>
      </c>
      <c r="U1508" s="14">
        <f t="shared" si="167"/>
        <v>2014</v>
      </c>
      <c r="V1508" s="15"/>
    </row>
    <row r="1509" spans="1:22" ht="47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 s="8">
        <f t="shared" si="162"/>
        <v>78.181818181818187</v>
      </c>
      <c r="Q1509" s="9" t="str">
        <f t="shared" si="163"/>
        <v>photography</v>
      </c>
      <c r="R1509" t="str">
        <f t="shared" si="164"/>
        <v>photobooks</v>
      </c>
      <c r="S1509" s="13">
        <f t="shared" si="165"/>
        <v>40254.242002314808</v>
      </c>
      <c r="T1509" s="13">
        <f t="shared" si="166"/>
        <v>40313.340277777781</v>
      </c>
      <c r="U1509" s="14">
        <f t="shared" si="167"/>
        <v>2010</v>
      </c>
      <c r="V1509" s="15"/>
    </row>
    <row r="1510" spans="1:22" ht="47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 s="8">
        <f t="shared" si="162"/>
        <v>97.113744075829388</v>
      </c>
      <c r="Q1510" s="9" t="str">
        <f t="shared" si="163"/>
        <v>photography</v>
      </c>
      <c r="R1510" t="str">
        <f t="shared" si="164"/>
        <v>photobooks</v>
      </c>
      <c r="S1510" s="13">
        <f t="shared" si="165"/>
        <v>41786.406030092592</v>
      </c>
      <c r="T1510" s="13">
        <f t="shared" si="166"/>
        <v>41817.614363425928</v>
      </c>
      <c r="U1510" s="14">
        <f t="shared" si="167"/>
        <v>2014</v>
      </c>
      <c r="V1510" s="15"/>
    </row>
    <row r="1511" spans="1:22" ht="47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 s="8">
        <f t="shared" si="162"/>
        <v>110.39397959183674</v>
      </c>
      <c r="Q1511" s="9" t="str">
        <f t="shared" si="163"/>
        <v>photography</v>
      </c>
      <c r="R1511" t="str">
        <f t="shared" si="164"/>
        <v>photobooks</v>
      </c>
      <c r="S1511" s="13">
        <f t="shared" si="165"/>
        <v>42751.325057870366</v>
      </c>
      <c r="T1511" s="13">
        <f t="shared" si="166"/>
        <v>42780.957638888889</v>
      </c>
      <c r="U1511" s="14">
        <f t="shared" si="167"/>
        <v>2017</v>
      </c>
      <c r="V1511" s="15"/>
    </row>
    <row r="1512" spans="1:22" ht="47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 s="8">
        <f t="shared" si="162"/>
        <v>39.91506172839506</v>
      </c>
      <c r="Q1512" s="9" t="str">
        <f t="shared" si="163"/>
        <v>photography</v>
      </c>
      <c r="R1512" t="str">
        <f t="shared" si="164"/>
        <v>photobooks</v>
      </c>
      <c r="S1512" s="13">
        <f t="shared" si="165"/>
        <v>41809.176828703705</v>
      </c>
      <c r="T1512" s="13">
        <f t="shared" si="166"/>
        <v>41839.385162037033</v>
      </c>
      <c r="U1512" s="14">
        <f t="shared" si="167"/>
        <v>2014</v>
      </c>
      <c r="V1512" s="15"/>
    </row>
    <row r="1513" spans="1:22" ht="47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 s="8">
        <f t="shared" si="162"/>
        <v>75.975728155339809</v>
      </c>
      <c r="Q1513" s="9" t="str">
        <f t="shared" si="163"/>
        <v>photography</v>
      </c>
      <c r="R1513" t="str">
        <f t="shared" si="164"/>
        <v>photobooks</v>
      </c>
      <c r="S1513" s="13">
        <f t="shared" si="165"/>
        <v>42296.375046296293</v>
      </c>
      <c r="T1513" s="13">
        <f t="shared" si="166"/>
        <v>42326.625046296293</v>
      </c>
      <c r="U1513" s="14">
        <f t="shared" si="167"/>
        <v>2015</v>
      </c>
      <c r="V1513" s="15"/>
    </row>
    <row r="1514" spans="1:22" ht="47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 s="8">
        <f t="shared" si="162"/>
        <v>58.379104477611939</v>
      </c>
      <c r="Q1514" s="9" t="str">
        <f t="shared" si="163"/>
        <v>photography</v>
      </c>
      <c r="R1514" t="str">
        <f t="shared" si="164"/>
        <v>photobooks</v>
      </c>
      <c r="S1514" s="13">
        <f t="shared" si="165"/>
        <v>42741.476145833331</v>
      </c>
      <c r="T1514" s="13">
        <f t="shared" si="166"/>
        <v>42771.684479166666</v>
      </c>
      <c r="U1514" s="14">
        <f t="shared" si="167"/>
        <v>2017</v>
      </c>
      <c r="V1514" s="15"/>
    </row>
    <row r="1515" spans="1:22" ht="47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 s="8">
        <f t="shared" si="162"/>
        <v>55.82093023255814</v>
      </c>
      <c r="Q1515" s="9" t="str">
        <f t="shared" si="163"/>
        <v>photography</v>
      </c>
      <c r="R1515" t="str">
        <f t="shared" si="164"/>
        <v>photobooks</v>
      </c>
      <c r="S1515" s="13">
        <f t="shared" si="165"/>
        <v>41806.42900462963</v>
      </c>
      <c r="T1515" s="13">
        <f t="shared" si="166"/>
        <v>41836.637337962966</v>
      </c>
      <c r="U1515" s="14">
        <f t="shared" si="167"/>
        <v>2014</v>
      </c>
      <c r="V1515" s="15"/>
    </row>
    <row r="1516" spans="1:22" ht="47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 s="8">
        <f t="shared" si="162"/>
        <v>151.24431818181819</v>
      </c>
      <c r="Q1516" s="9" t="str">
        <f t="shared" si="163"/>
        <v>photography</v>
      </c>
      <c r="R1516" t="str">
        <f t="shared" si="164"/>
        <v>photobooks</v>
      </c>
      <c r="S1516" s="13">
        <f t="shared" si="165"/>
        <v>42234.389351851853</v>
      </c>
      <c r="T1516" s="13">
        <f t="shared" si="166"/>
        <v>42274.597685185188</v>
      </c>
      <c r="U1516" s="14">
        <f t="shared" si="167"/>
        <v>2015</v>
      </c>
      <c r="V1516" s="15"/>
    </row>
    <row r="1517" spans="1:22" ht="47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 s="8">
        <f t="shared" si="162"/>
        <v>849.67027027027029</v>
      </c>
      <c r="Q1517" s="9" t="str">
        <f t="shared" si="163"/>
        <v>photography</v>
      </c>
      <c r="R1517" t="str">
        <f t="shared" si="164"/>
        <v>photobooks</v>
      </c>
      <c r="S1517" s="13">
        <f t="shared" si="165"/>
        <v>42415.04510416666</v>
      </c>
      <c r="T1517" s="13">
        <f t="shared" si="166"/>
        <v>42445.211770833332</v>
      </c>
      <c r="U1517" s="14">
        <f t="shared" si="167"/>
        <v>2016</v>
      </c>
      <c r="V1517" s="15"/>
    </row>
    <row r="1518" spans="1:22" ht="47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 s="8">
        <f t="shared" si="162"/>
        <v>159.24137931034483</v>
      </c>
      <c r="Q1518" s="9" t="str">
        <f t="shared" si="163"/>
        <v>photography</v>
      </c>
      <c r="R1518" t="str">
        <f t="shared" si="164"/>
        <v>photobooks</v>
      </c>
      <c r="S1518" s="13">
        <f t="shared" si="165"/>
        <v>42619.258009259262</v>
      </c>
      <c r="T1518" s="13">
        <f t="shared" si="166"/>
        <v>42649.583333333328</v>
      </c>
      <c r="U1518" s="14">
        <f t="shared" si="167"/>
        <v>2016</v>
      </c>
      <c r="V1518" s="15"/>
    </row>
    <row r="1519" spans="1:22" ht="47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 s="8">
        <f t="shared" si="162"/>
        <v>39.507317073170732</v>
      </c>
      <c r="Q1519" s="9" t="str">
        <f t="shared" si="163"/>
        <v>photography</v>
      </c>
      <c r="R1519" t="str">
        <f t="shared" si="164"/>
        <v>photobooks</v>
      </c>
      <c r="S1519" s="13">
        <f t="shared" si="165"/>
        <v>41948.358252314814</v>
      </c>
      <c r="T1519" s="13">
        <f t="shared" si="166"/>
        <v>41979.25</v>
      </c>
      <c r="U1519" s="14">
        <f t="shared" si="167"/>
        <v>2014</v>
      </c>
      <c r="V1519" s="15"/>
    </row>
    <row r="1520" spans="1:22" ht="3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 s="8">
        <f t="shared" si="162"/>
        <v>130.52966101694915</v>
      </c>
      <c r="Q1520" s="9" t="str">
        <f t="shared" si="163"/>
        <v>photography</v>
      </c>
      <c r="R1520" t="str">
        <f t="shared" si="164"/>
        <v>photobooks</v>
      </c>
      <c r="S1520" s="13">
        <f t="shared" si="165"/>
        <v>41760.611712962964</v>
      </c>
      <c r="T1520" s="13">
        <f t="shared" si="166"/>
        <v>41790.8200462963</v>
      </c>
      <c r="U1520" s="14">
        <f t="shared" si="167"/>
        <v>2014</v>
      </c>
      <c r="V1520" s="15"/>
    </row>
    <row r="1521" spans="1:22" ht="47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 s="8">
        <f t="shared" si="162"/>
        <v>64.156896551724131</v>
      </c>
      <c r="Q1521" s="9" t="str">
        <f t="shared" si="163"/>
        <v>photography</v>
      </c>
      <c r="R1521" t="str">
        <f t="shared" si="164"/>
        <v>photobooks</v>
      </c>
      <c r="S1521" s="13">
        <f t="shared" si="165"/>
        <v>41782.533368055556</v>
      </c>
      <c r="T1521" s="13">
        <f t="shared" si="166"/>
        <v>41810.915972222225</v>
      </c>
      <c r="U1521" s="14">
        <f t="shared" si="167"/>
        <v>2014</v>
      </c>
      <c r="V1521" s="15"/>
    </row>
    <row r="1522" spans="1:22" ht="3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 s="8">
        <f t="shared" si="162"/>
        <v>111.52694610778443</v>
      </c>
      <c r="Q1522" s="9" t="str">
        <f t="shared" si="163"/>
        <v>photography</v>
      </c>
      <c r="R1522" t="str">
        <f t="shared" si="164"/>
        <v>photobooks</v>
      </c>
      <c r="S1522" s="13">
        <f t="shared" si="165"/>
        <v>41955.649456018517</v>
      </c>
      <c r="T1522" s="13">
        <f t="shared" si="166"/>
        <v>41992.166666666672</v>
      </c>
      <c r="U1522" s="14">
        <f t="shared" si="167"/>
        <v>2014</v>
      </c>
      <c r="V1522" s="15"/>
    </row>
    <row r="1523" spans="1:22" ht="47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 s="8">
        <f t="shared" si="162"/>
        <v>170.44680851063831</v>
      </c>
      <c r="Q1523" s="9" t="str">
        <f t="shared" si="163"/>
        <v>photography</v>
      </c>
      <c r="R1523" t="str">
        <f t="shared" si="164"/>
        <v>photobooks</v>
      </c>
      <c r="S1523" s="13">
        <f t="shared" si="165"/>
        <v>42492.959386574068</v>
      </c>
      <c r="T1523" s="13">
        <f t="shared" si="166"/>
        <v>42528.167719907404</v>
      </c>
      <c r="U1523" s="14">
        <f t="shared" si="167"/>
        <v>2016</v>
      </c>
      <c r="V1523" s="15"/>
    </row>
    <row r="1524" spans="1:22" ht="47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 s="8">
        <f t="shared" si="162"/>
        <v>133.7391592920354</v>
      </c>
      <c r="Q1524" s="9" t="str">
        <f t="shared" si="163"/>
        <v>photography</v>
      </c>
      <c r="R1524" t="str">
        <f t="shared" si="164"/>
        <v>photobooks</v>
      </c>
      <c r="S1524" s="13">
        <f t="shared" si="165"/>
        <v>41899.621979166666</v>
      </c>
      <c r="T1524" s="13">
        <f t="shared" si="166"/>
        <v>41929.830312500002</v>
      </c>
      <c r="U1524" s="14">
        <f t="shared" si="167"/>
        <v>2014</v>
      </c>
      <c r="V1524" s="15"/>
    </row>
    <row r="1525" spans="1:22" ht="47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 s="8">
        <f t="shared" si="162"/>
        <v>95.834024896265561</v>
      </c>
      <c r="Q1525" s="9" t="str">
        <f t="shared" si="163"/>
        <v>photography</v>
      </c>
      <c r="R1525" t="str">
        <f t="shared" si="164"/>
        <v>photobooks</v>
      </c>
      <c r="S1525" s="13">
        <f t="shared" si="165"/>
        <v>41964.543009259258</v>
      </c>
      <c r="T1525" s="13">
        <f t="shared" si="166"/>
        <v>41996</v>
      </c>
      <c r="U1525" s="14">
        <f t="shared" si="167"/>
        <v>2014</v>
      </c>
      <c r="V1525" s="15"/>
    </row>
    <row r="1526" spans="1:22" ht="47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 s="8">
        <f t="shared" si="162"/>
        <v>221.78571428571428</v>
      </c>
      <c r="Q1526" s="9" t="str">
        <f t="shared" si="163"/>
        <v>photography</v>
      </c>
      <c r="R1526" t="str">
        <f t="shared" si="164"/>
        <v>photobooks</v>
      </c>
      <c r="S1526" s="13">
        <f t="shared" si="165"/>
        <v>42756.292708333327</v>
      </c>
      <c r="T1526" s="13">
        <f t="shared" si="166"/>
        <v>42786.501041666663</v>
      </c>
      <c r="U1526" s="14">
        <f t="shared" si="167"/>
        <v>2017</v>
      </c>
      <c r="V1526" s="15"/>
    </row>
    <row r="1527" spans="1:22" ht="47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 s="8">
        <f t="shared" si="162"/>
        <v>32.315357142857138</v>
      </c>
      <c r="Q1527" s="9" t="str">
        <f t="shared" si="163"/>
        <v>photography</v>
      </c>
      <c r="R1527" t="str">
        <f t="shared" si="164"/>
        <v>photobooks</v>
      </c>
      <c r="S1527" s="13">
        <f t="shared" si="165"/>
        <v>42570.494652777772</v>
      </c>
      <c r="T1527" s="13">
        <f t="shared" si="166"/>
        <v>42600.702986111108</v>
      </c>
      <c r="U1527" s="14">
        <f t="shared" si="167"/>
        <v>2016</v>
      </c>
      <c r="V1527" s="15"/>
    </row>
    <row r="1528" spans="1:22" ht="47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 s="8">
        <f t="shared" si="162"/>
        <v>98.839285714285708</v>
      </c>
      <c r="Q1528" s="9" t="str">
        <f t="shared" si="163"/>
        <v>photography</v>
      </c>
      <c r="R1528" t="str">
        <f t="shared" si="164"/>
        <v>photobooks</v>
      </c>
      <c r="S1528" s="13">
        <f t="shared" si="165"/>
        <v>42339.067673611113</v>
      </c>
      <c r="T1528" s="13">
        <f t="shared" si="166"/>
        <v>42388.276006944448</v>
      </c>
      <c r="U1528" s="14">
        <f t="shared" si="167"/>
        <v>2015</v>
      </c>
      <c r="V1528" s="15"/>
    </row>
    <row r="1529" spans="1:22" ht="3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 s="8">
        <f t="shared" si="162"/>
        <v>55.222142857142863</v>
      </c>
      <c r="Q1529" s="9" t="str">
        <f t="shared" si="163"/>
        <v>photography</v>
      </c>
      <c r="R1529" t="str">
        <f t="shared" si="164"/>
        <v>photobooks</v>
      </c>
      <c r="S1529" s="13">
        <f t="shared" si="165"/>
        <v>42780.392199074071</v>
      </c>
      <c r="T1529" s="13">
        <f t="shared" si="166"/>
        <v>42808.558865740735</v>
      </c>
      <c r="U1529" s="14">
        <f t="shared" si="167"/>
        <v>2017</v>
      </c>
      <c r="V1529" s="15"/>
    </row>
    <row r="1530" spans="1:22" ht="3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 s="8">
        <f t="shared" si="162"/>
        <v>52.793750000000003</v>
      </c>
      <c r="Q1530" s="9" t="str">
        <f t="shared" si="163"/>
        <v>photography</v>
      </c>
      <c r="R1530" t="str">
        <f t="shared" si="164"/>
        <v>photobooks</v>
      </c>
      <c r="S1530" s="13">
        <f t="shared" si="165"/>
        <v>42736.524560185186</v>
      </c>
      <c r="T1530" s="13">
        <f t="shared" si="166"/>
        <v>42767</v>
      </c>
      <c r="U1530" s="14">
        <f t="shared" si="167"/>
        <v>2017</v>
      </c>
      <c r="V1530" s="15"/>
    </row>
    <row r="1531" spans="1:22" ht="32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 s="8">
        <f t="shared" si="162"/>
        <v>135.66666666666666</v>
      </c>
      <c r="Q1531" s="9" t="str">
        <f t="shared" si="163"/>
        <v>photography</v>
      </c>
      <c r="R1531" t="str">
        <f t="shared" si="164"/>
        <v>photobooks</v>
      </c>
      <c r="S1531" s="13">
        <f t="shared" si="165"/>
        <v>42052.420370370368</v>
      </c>
      <c r="T1531" s="13">
        <f t="shared" si="166"/>
        <v>42082.587037037039</v>
      </c>
      <c r="U1531" s="14">
        <f t="shared" si="167"/>
        <v>2015</v>
      </c>
      <c r="V1531" s="15"/>
    </row>
    <row r="1532" spans="1:22" ht="47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 s="8">
        <f t="shared" si="162"/>
        <v>53.991990846681922</v>
      </c>
      <c r="Q1532" s="9" t="str">
        <f t="shared" si="163"/>
        <v>photography</v>
      </c>
      <c r="R1532" t="str">
        <f t="shared" si="164"/>
        <v>photobooks</v>
      </c>
      <c r="S1532" s="13">
        <f t="shared" si="165"/>
        <v>42275.558969907404</v>
      </c>
      <c r="T1532" s="13">
        <f t="shared" si="166"/>
        <v>42300.767303240747</v>
      </c>
      <c r="U1532" s="14">
        <f t="shared" si="167"/>
        <v>2015</v>
      </c>
      <c r="V1532" s="15"/>
    </row>
    <row r="1533" spans="1:22" ht="47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 s="8">
        <f t="shared" si="162"/>
        <v>56.643835616438359</v>
      </c>
      <c r="Q1533" s="9" t="str">
        <f t="shared" si="163"/>
        <v>photography</v>
      </c>
      <c r="R1533" t="str">
        <f t="shared" si="164"/>
        <v>photobooks</v>
      </c>
      <c r="S1533" s="13">
        <f t="shared" si="165"/>
        <v>41941.594050925924</v>
      </c>
      <c r="T1533" s="13">
        <f t="shared" si="166"/>
        <v>41974.125</v>
      </c>
      <c r="U1533" s="14">
        <f t="shared" si="167"/>
        <v>2014</v>
      </c>
      <c r="V1533" s="15"/>
    </row>
    <row r="1534" spans="1:22" ht="47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 s="8">
        <f t="shared" si="162"/>
        <v>82.316326530612244</v>
      </c>
      <c r="Q1534" s="9" t="str">
        <f t="shared" si="163"/>
        <v>photography</v>
      </c>
      <c r="R1534" t="str">
        <f t="shared" si="164"/>
        <v>photobooks</v>
      </c>
      <c r="S1534" s="13">
        <f t="shared" si="165"/>
        <v>42391.266956018517</v>
      </c>
      <c r="T1534" s="13">
        <f t="shared" si="166"/>
        <v>42415.625</v>
      </c>
      <c r="U1534" s="14">
        <f t="shared" si="167"/>
        <v>2016</v>
      </c>
      <c r="V1534" s="15"/>
    </row>
    <row r="1535" spans="1:22" ht="3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 s="8">
        <f t="shared" si="162"/>
        <v>88.26081081081081</v>
      </c>
      <c r="Q1535" s="9" t="str">
        <f t="shared" si="163"/>
        <v>photography</v>
      </c>
      <c r="R1535" t="str">
        <f t="shared" si="164"/>
        <v>photobooks</v>
      </c>
      <c r="S1535" s="13">
        <f t="shared" si="165"/>
        <v>42442.793715277774</v>
      </c>
      <c r="T1535" s="13">
        <f t="shared" si="166"/>
        <v>42492.165972222225</v>
      </c>
      <c r="U1535" s="14">
        <f t="shared" si="167"/>
        <v>2016</v>
      </c>
      <c r="V1535" s="15"/>
    </row>
    <row r="1536" spans="1:22" ht="47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 s="8">
        <f t="shared" si="162"/>
        <v>84.905149051490511</v>
      </c>
      <c r="Q1536" s="9" t="str">
        <f t="shared" si="163"/>
        <v>photography</v>
      </c>
      <c r="R1536" t="str">
        <f t="shared" si="164"/>
        <v>photobooks</v>
      </c>
      <c r="S1536" s="13">
        <f t="shared" si="165"/>
        <v>42221.465995370367</v>
      </c>
      <c r="T1536" s="13">
        <f t="shared" si="166"/>
        <v>42251.67432870371</v>
      </c>
      <c r="U1536" s="14">
        <f t="shared" si="167"/>
        <v>2015</v>
      </c>
      <c r="V1536" s="15"/>
    </row>
    <row r="1537" spans="1:22" ht="47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 s="8">
        <f t="shared" si="162"/>
        <v>48.154545454545456</v>
      </c>
      <c r="Q1537" s="9" t="str">
        <f t="shared" si="163"/>
        <v>photography</v>
      </c>
      <c r="R1537" t="str">
        <f t="shared" si="164"/>
        <v>photobooks</v>
      </c>
      <c r="S1537" s="13">
        <f t="shared" si="165"/>
        <v>42484.620729166665</v>
      </c>
      <c r="T1537" s="13">
        <f t="shared" si="166"/>
        <v>42513.916666666672</v>
      </c>
      <c r="U1537" s="14">
        <f t="shared" si="167"/>
        <v>2016</v>
      </c>
      <c r="V1537" s="15"/>
    </row>
    <row r="1538" spans="1:22" ht="47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 s="8">
        <f t="shared" si="162"/>
        <v>66.015406593406595</v>
      </c>
      <c r="Q1538" s="9" t="str">
        <f t="shared" si="163"/>
        <v>photography</v>
      </c>
      <c r="R1538" t="str">
        <f t="shared" si="164"/>
        <v>photobooks</v>
      </c>
      <c r="S1538" s="13">
        <f t="shared" si="165"/>
        <v>42213.593865740739</v>
      </c>
      <c r="T1538" s="13">
        <f t="shared" si="166"/>
        <v>42243.802199074074</v>
      </c>
      <c r="U1538" s="14">
        <f t="shared" si="167"/>
        <v>2015</v>
      </c>
      <c r="V1538" s="15"/>
    </row>
    <row r="1539" spans="1:22" ht="47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 s="8">
        <f t="shared" ref="P1539:P1602" si="169">E1539/L1539</f>
        <v>96.375</v>
      </c>
      <c r="Q1539" s="9" t="str">
        <f t="shared" ref="Q1539:Q1602" si="170">LEFT(N1539, SEARCH("/", N1539, 1)-1)</f>
        <v>photography</v>
      </c>
      <c r="R1539" t="str">
        <f t="shared" ref="R1539:R1602" si="171">RIGHT(N1539,LEN(N1539) -SEARCH("/", N1539, 1))</f>
        <v>photobooks</v>
      </c>
      <c r="S1539" s="13">
        <f t="shared" ref="S1539:S1602" si="172">(J1539/86400)+25569+(-5/24)</f>
        <v>42552.106793981475</v>
      </c>
      <c r="T1539" s="13">
        <f t="shared" ref="T1539:T1602" si="173">(((I1539/60)/60)/24)+DATE(1970,1,1)</f>
        <v>42588.75</v>
      </c>
      <c r="U1539" s="14">
        <f t="shared" ref="U1539:U1602" si="174">YEAR(S1539)</f>
        <v>2016</v>
      </c>
      <c r="V1539" s="15"/>
    </row>
    <row r="1540" spans="1:22" ht="47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 s="8">
        <f t="shared" si="169"/>
        <v>156.17391304347825</v>
      </c>
      <c r="Q1540" s="9" t="str">
        <f t="shared" si="170"/>
        <v>photography</v>
      </c>
      <c r="R1540" t="str">
        <f t="shared" si="171"/>
        <v>photobooks</v>
      </c>
      <c r="S1540" s="13">
        <f t="shared" si="172"/>
        <v>41981.57372685185</v>
      </c>
      <c r="T1540" s="13">
        <f t="shared" si="173"/>
        <v>42026.782060185185</v>
      </c>
      <c r="U1540" s="14">
        <f t="shared" si="174"/>
        <v>2014</v>
      </c>
      <c r="V1540" s="15"/>
    </row>
    <row r="1541" spans="1:22" ht="47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 s="8">
        <f t="shared" si="169"/>
        <v>95.764859154929582</v>
      </c>
      <c r="Q1541" s="9" t="str">
        <f t="shared" si="170"/>
        <v>photography</v>
      </c>
      <c r="R1541" t="str">
        <f t="shared" si="171"/>
        <v>photobooks</v>
      </c>
      <c r="S1541" s="13">
        <f t="shared" si="172"/>
        <v>42705.710868055554</v>
      </c>
      <c r="T1541" s="13">
        <f t="shared" si="173"/>
        <v>42738.919201388882</v>
      </c>
      <c r="U1541" s="14">
        <f t="shared" si="174"/>
        <v>2016</v>
      </c>
      <c r="V1541" s="15"/>
    </row>
    <row r="1542" spans="1:22" ht="47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 s="8">
        <f t="shared" si="169"/>
        <v>180.40816326530611</v>
      </c>
      <c r="Q1542" s="9" t="str">
        <f t="shared" si="170"/>
        <v>photography</v>
      </c>
      <c r="R1542" t="str">
        <f t="shared" si="171"/>
        <v>photobooks</v>
      </c>
      <c r="S1542" s="13">
        <f t="shared" si="172"/>
        <v>41938.798796296294</v>
      </c>
      <c r="T1542" s="13">
        <f t="shared" si="173"/>
        <v>41969.052083333328</v>
      </c>
      <c r="U1542" s="14">
        <f t="shared" si="174"/>
        <v>2014</v>
      </c>
      <c r="V1542" s="15"/>
    </row>
    <row r="1543" spans="1:22" ht="47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 s="8">
        <f t="shared" si="169"/>
        <v>3</v>
      </c>
      <c r="Q1543" s="9" t="str">
        <f t="shared" si="170"/>
        <v>photography</v>
      </c>
      <c r="R1543" t="str">
        <f t="shared" si="171"/>
        <v>nature</v>
      </c>
      <c r="S1543" s="13">
        <f t="shared" si="172"/>
        <v>41974.503912037035</v>
      </c>
      <c r="T1543" s="13">
        <f t="shared" si="173"/>
        <v>42004.712245370371</v>
      </c>
      <c r="U1543" s="14">
        <f t="shared" si="174"/>
        <v>2014</v>
      </c>
      <c r="V1543" s="15"/>
    </row>
    <row r="1544" spans="1:22" ht="47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 s="8">
        <f t="shared" si="169"/>
        <v>20</v>
      </c>
      <c r="Q1544" s="9" t="str">
        <f t="shared" si="170"/>
        <v>photography</v>
      </c>
      <c r="R1544" t="str">
        <f t="shared" si="171"/>
        <v>nature</v>
      </c>
      <c r="S1544" s="13">
        <f t="shared" si="172"/>
        <v>42170.788194444445</v>
      </c>
      <c r="T1544" s="13">
        <f t="shared" si="173"/>
        <v>42185.996527777781</v>
      </c>
      <c r="U1544" s="14">
        <f t="shared" si="174"/>
        <v>2015</v>
      </c>
      <c r="V1544" s="15"/>
    </row>
    <row r="1545" spans="1:22" ht="47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 s="8">
        <f t="shared" si="169"/>
        <v>10</v>
      </c>
      <c r="Q1545" s="9" t="str">
        <f t="shared" si="170"/>
        <v>photography</v>
      </c>
      <c r="R1545" t="str">
        <f t="shared" si="171"/>
        <v>nature</v>
      </c>
      <c r="S1545" s="13">
        <f t="shared" si="172"/>
        <v>41935.301319444443</v>
      </c>
      <c r="T1545" s="13">
        <f t="shared" si="173"/>
        <v>41965.551319444443</v>
      </c>
      <c r="U1545" s="14">
        <f t="shared" si="174"/>
        <v>2014</v>
      </c>
      <c r="V1545" s="15"/>
    </row>
    <row r="1546" spans="1:22" ht="47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8" t="e">
        <f t="shared" si="169"/>
        <v>#DIV/0!</v>
      </c>
      <c r="Q1546" s="9" t="str">
        <f t="shared" si="170"/>
        <v>photography</v>
      </c>
      <c r="R1546" t="str">
        <f t="shared" si="171"/>
        <v>nature</v>
      </c>
      <c r="S1546" s="13">
        <f t="shared" si="172"/>
        <v>42052.842870370368</v>
      </c>
      <c r="T1546" s="13">
        <f t="shared" si="173"/>
        <v>42095.012499999997</v>
      </c>
      <c r="U1546" s="14">
        <f t="shared" si="174"/>
        <v>2015</v>
      </c>
      <c r="V1546" s="15"/>
    </row>
    <row r="1547" spans="1:22" ht="47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 s="8">
        <f t="shared" si="169"/>
        <v>1</v>
      </c>
      <c r="Q1547" s="9" t="str">
        <f t="shared" si="170"/>
        <v>photography</v>
      </c>
      <c r="R1547" t="str">
        <f t="shared" si="171"/>
        <v>nature</v>
      </c>
      <c r="S1547" s="13">
        <f t="shared" si="172"/>
        <v>42031.676319444443</v>
      </c>
      <c r="T1547" s="13">
        <f t="shared" si="173"/>
        <v>42065.886111111111</v>
      </c>
      <c r="U1547" s="14">
        <f t="shared" si="174"/>
        <v>2015</v>
      </c>
      <c r="V1547" s="15"/>
    </row>
    <row r="1548" spans="1:22" ht="47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 s="8">
        <f t="shared" si="169"/>
        <v>26.272727272727273</v>
      </c>
      <c r="Q1548" s="9" t="str">
        <f t="shared" si="170"/>
        <v>photography</v>
      </c>
      <c r="R1548" t="str">
        <f t="shared" si="171"/>
        <v>nature</v>
      </c>
      <c r="S1548" s="13">
        <f t="shared" si="172"/>
        <v>41839.004618055551</v>
      </c>
      <c r="T1548" s="13">
        <f t="shared" si="173"/>
        <v>41899.212951388887</v>
      </c>
      <c r="U1548" s="14">
        <f t="shared" si="174"/>
        <v>2014</v>
      </c>
      <c r="V1548" s="15"/>
    </row>
    <row r="1549" spans="1:22" ht="47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8" t="e">
        <f t="shared" si="169"/>
        <v>#DIV/0!</v>
      </c>
      <c r="Q1549" s="9" t="str">
        <f t="shared" si="170"/>
        <v>photography</v>
      </c>
      <c r="R1549" t="str">
        <f t="shared" si="171"/>
        <v>nature</v>
      </c>
      <c r="S1549" s="13">
        <f t="shared" si="172"/>
        <v>42782.218541666669</v>
      </c>
      <c r="T1549" s="13">
        <f t="shared" si="173"/>
        <v>42789.426875000005</v>
      </c>
      <c r="U1549" s="14">
        <f t="shared" si="174"/>
        <v>2017</v>
      </c>
      <c r="V1549" s="15"/>
    </row>
    <row r="1550" spans="1:22" ht="3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 s="8">
        <f t="shared" si="169"/>
        <v>60</v>
      </c>
      <c r="Q1550" s="9" t="str">
        <f t="shared" si="170"/>
        <v>photography</v>
      </c>
      <c r="R1550" t="str">
        <f t="shared" si="171"/>
        <v>nature</v>
      </c>
      <c r="S1550" s="13">
        <f t="shared" si="172"/>
        <v>42286.673842592594</v>
      </c>
      <c r="T1550" s="13">
        <f t="shared" si="173"/>
        <v>42316.923842592587</v>
      </c>
      <c r="U1550" s="14">
        <f t="shared" si="174"/>
        <v>2015</v>
      </c>
      <c r="V1550" s="15"/>
    </row>
    <row r="1551" spans="1:22" ht="47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 s="8">
        <f t="shared" si="169"/>
        <v>28.333333333333332</v>
      </c>
      <c r="Q1551" s="9" t="str">
        <f t="shared" si="170"/>
        <v>photography</v>
      </c>
      <c r="R1551" t="str">
        <f t="shared" si="171"/>
        <v>nature</v>
      </c>
      <c r="S1551" s="13">
        <f t="shared" si="172"/>
        <v>42280.927766203698</v>
      </c>
      <c r="T1551" s="13">
        <f t="shared" si="173"/>
        <v>42311.177766203706</v>
      </c>
      <c r="U1551" s="14">
        <f t="shared" si="174"/>
        <v>2015</v>
      </c>
      <c r="V1551" s="15"/>
    </row>
    <row r="1552" spans="1:22" ht="47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 s="8">
        <f t="shared" si="169"/>
        <v>14.428571428571429</v>
      </c>
      <c r="Q1552" s="9" t="str">
        <f t="shared" si="170"/>
        <v>photography</v>
      </c>
      <c r="R1552" t="str">
        <f t="shared" si="171"/>
        <v>nature</v>
      </c>
      <c r="S1552" s="13">
        <f t="shared" si="172"/>
        <v>42472.24113425926</v>
      </c>
      <c r="T1552" s="13">
        <f t="shared" si="173"/>
        <v>42502.449467592596</v>
      </c>
      <c r="U1552" s="14">
        <f t="shared" si="174"/>
        <v>2016</v>
      </c>
      <c r="V1552" s="15"/>
    </row>
    <row r="1553" spans="1:22" ht="47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8" t="e">
        <f t="shared" si="169"/>
        <v>#DIV/0!</v>
      </c>
      <c r="Q1553" s="9" t="str">
        <f t="shared" si="170"/>
        <v>photography</v>
      </c>
      <c r="R1553" t="str">
        <f t="shared" si="171"/>
        <v>nature</v>
      </c>
      <c r="S1553" s="13">
        <f t="shared" si="172"/>
        <v>42121.616192129623</v>
      </c>
      <c r="T1553" s="13">
        <f t="shared" si="173"/>
        <v>42151.824525462958</v>
      </c>
      <c r="U1553" s="14">
        <f t="shared" si="174"/>
        <v>2015</v>
      </c>
      <c r="V1553" s="15"/>
    </row>
    <row r="1554" spans="1:22" ht="47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 s="8">
        <f t="shared" si="169"/>
        <v>132.1875</v>
      </c>
      <c r="Q1554" s="9" t="str">
        <f t="shared" si="170"/>
        <v>photography</v>
      </c>
      <c r="R1554" t="str">
        <f t="shared" si="171"/>
        <v>nature</v>
      </c>
      <c r="S1554" s="13">
        <f t="shared" si="172"/>
        <v>41892.480416666665</v>
      </c>
      <c r="T1554" s="13">
        <f t="shared" si="173"/>
        <v>41913.165972222225</v>
      </c>
      <c r="U1554" s="14">
        <f t="shared" si="174"/>
        <v>2014</v>
      </c>
      <c r="V1554" s="15"/>
    </row>
    <row r="1555" spans="1:22" ht="47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8" t="e">
        <f t="shared" si="169"/>
        <v>#DIV/0!</v>
      </c>
      <c r="Q1555" s="9" t="str">
        <f t="shared" si="170"/>
        <v>photography</v>
      </c>
      <c r="R1555" t="str">
        <f t="shared" si="171"/>
        <v>nature</v>
      </c>
      <c r="S1555" s="13">
        <f t="shared" si="172"/>
        <v>42219.074618055551</v>
      </c>
      <c r="T1555" s="13">
        <f t="shared" si="173"/>
        <v>42249.282951388886</v>
      </c>
      <c r="U1555" s="14">
        <f t="shared" si="174"/>
        <v>2015</v>
      </c>
      <c r="V1555" s="15"/>
    </row>
    <row r="1556" spans="1:22" ht="47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8" t="e">
        <f t="shared" si="169"/>
        <v>#DIV/0!</v>
      </c>
      <c r="Q1556" s="9" t="str">
        <f t="shared" si="170"/>
        <v>photography</v>
      </c>
      <c r="R1556" t="str">
        <f t="shared" si="171"/>
        <v>nature</v>
      </c>
      <c r="S1556" s="13">
        <f t="shared" si="172"/>
        <v>42188.043865740743</v>
      </c>
      <c r="T1556" s="13">
        <f t="shared" si="173"/>
        <v>42218.252199074079</v>
      </c>
      <c r="U1556" s="14">
        <f t="shared" si="174"/>
        <v>2015</v>
      </c>
      <c r="V1556" s="15"/>
    </row>
    <row r="1557" spans="1:22" ht="47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8" t="e">
        <f t="shared" si="169"/>
        <v>#DIV/0!</v>
      </c>
      <c r="Q1557" s="9" t="str">
        <f t="shared" si="170"/>
        <v>photography</v>
      </c>
      <c r="R1557" t="str">
        <f t="shared" si="171"/>
        <v>nature</v>
      </c>
      <c r="S1557" s="13">
        <f t="shared" si="172"/>
        <v>42241.405462962961</v>
      </c>
      <c r="T1557" s="13">
        <f t="shared" si="173"/>
        <v>42264.708333333328</v>
      </c>
      <c r="U1557" s="14">
        <f t="shared" si="174"/>
        <v>2015</v>
      </c>
      <c r="V1557" s="15"/>
    </row>
    <row r="1558" spans="1:22" ht="47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 s="8">
        <f t="shared" si="169"/>
        <v>56.416666666666664</v>
      </c>
      <c r="Q1558" s="9" t="str">
        <f t="shared" si="170"/>
        <v>photography</v>
      </c>
      <c r="R1558" t="str">
        <f t="shared" si="171"/>
        <v>nature</v>
      </c>
      <c r="S1558" s="13">
        <f t="shared" si="172"/>
        <v>42524.944722222215</v>
      </c>
      <c r="T1558" s="13">
        <f t="shared" si="173"/>
        <v>42555.153055555551</v>
      </c>
      <c r="U1558" s="14">
        <f t="shared" si="174"/>
        <v>2016</v>
      </c>
      <c r="V1558" s="15"/>
    </row>
    <row r="1559" spans="1:22" ht="47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 s="8">
        <f t="shared" si="169"/>
        <v>100</v>
      </c>
      <c r="Q1559" s="9" t="str">
        <f t="shared" si="170"/>
        <v>photography</v>
      </c>
      <c r="R1559" t="str">
        <f t="shared" si="171"/>
        <v>nature</v>
      </c>
      <c r="S1559" s="13">
        <f t="shared" si="172"/>
        <v>41871.444826388884</v>
      </c>
      <c r="T1559" s="13">
        <f t="shared" si="173"/>
        <v>41902.65315972222</v>
      </c>
      <c r="U1559" s="14">
        <f t="shared" si="174"/>
        <v>2014</v>
      </c>
      <c r="V1559" s="15"/>
    </row>
    <row r="1560" spans="1:22" ht="3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 s="8">
        <f t="shared" si="169"/>
        <v>11.666666666666666</v>
      </c>
      <c r="Q1560" s="9" t="str">
        <f t="shared" si="170"/>
        <v>photography</v>
      </c>
      <c r="R1560" t="str">
        <f t="shared" si="171"/>
        <v>nature</v>
      </c>
      <c r="S1560" s="13">
        <f t="shared" si="172"/>
        <v>42185.189340277771</v>
      </c>
      <c r="T1560" s="13">
        <f t="shared" si="173"/>
        <v>42244.508333333331</v>
      </c>
      <c r="U1560" s="14">
        <f t="shared" si="174"/>
        <v>2015</v>
      </c>
      <c r="V1560" s="15"/>
    </row>
    <row r="1561" spans="1:22" ht="3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 s="8">
        <f t="shared" si="169"/>
        <v>50</v>
      </c>
      <c r="Q1561" s="9" t="str">
        <f t="shared" si="170"/>
        <v>photography</v>
      </c>
      <c r="R1561" t="str">
        <f t="shared" si="171"/>
        <v>nature</v>
      </c>
      <c r="S1561" s="13">
        <f t="shared" si="172"/>
        <v>42107.844895833332</v>
      </c>
      <c r="T1561" s="13">
        <f t="shared" si="173"/>
        <v>42123.05322916666</v>
      </c>
      <c r="U1561" s="14">
        <f t="shared" si="174"/>
        <v>2015</v>
      </c>
      <c r="V1561" s="15"/>
    </row>
    <row r="1562" spans="1:22" ht="47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 s="8">
        <f t="shared" si="169"/>
        <v>23.5</v>
      </c>
      <c r="Q1562" s="9" t="str">
        <f t="shared" si="170"/>
        <v>photography</v>
      </c>
      <c r="R1562" t="str">
        <f t="shared" si="171"/>
        <v>nature</v>
      </c>
      <c r="S1562" s="13">
        <f t="shared" si="172"/>
        <v>41935.812418981477</v>
      </c>
      <c r="T1562" s="13">
        <f t="shared" si="173"/>
        <v>41956.062418981484</v>
      </c>
      <c r="U1562" s="14">
        <f t="shared" si="174"/>
        <v>2014</v>
      </c>
      <c r="V1562" s="15"/>
    </row>
    <row r="1563" spans="1:22" ht="47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 s="8">
        <f t="shared" si="169"/>
        <v>67</v>
      </c>
      <c r="Q1563" s="9" t="str">
        <f t="shared" si="170"/>
        <v>publishing</v>
      </c>
      <c r="R1563" t="str">
        <f t="shared" si="171"/>
        <v>art books</v>
      </c>
      <c r="S1563" s="13">
        <f t="shared" si="172"/>
        <v>41554.833368055552</v>
      </c>
      <c r="T1563" s="13">
        <f t="shared" si="173"/>
        <v>41585.083368055559</v>
      </c>
      <c r="U1563" s="14">
        <f t="shared" si="174"/>
        <v>2013</v>
      </c>
      <c r="V1563" s="15"/>
    </row>
    <row r="1564" spans="1:22" ht="47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8" t="e">
        <f t="shared" si="169"/>
        <v>#DIV/0!</v>
      </c>
      <c r="Q1564" s="9" t="str">
        <f t="shared" si="170"/>
        <v>publishing</v>
      </c>
      <c r="R1564" t="str">
        <f t="shared" si="171"/>
        <v>art books</v>
      </c>
      <c r="S1564" s="13">
        <f t="shared" si="172"/>
        <v>40079.357824074068</v>
      </c>
      <c r="T1564" s="13">
        <f t="shared" si="173"/>
        <v>40149.034722222219</v>
      </c>
      <c r="U1564" s="14">
        <f t="shared" si="174"/>
        <v>2009</v>
      </c>
      <c r="V1564" s="15"/>
    </row>
    <row r="1565" spans="1:22" ht="47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 s="8">
        <f t="shared" si="169"/>
        <v>42.5</v>
      </c>
      <c r="Q1565" s="9" t="str">
        <f t="shared" si="170"/>
        <v>publishing</v>
      </c>
      <c r="R1565" t="str">
        <f t="shared" si="171"/>
        <v>art books</v>
      </c>
      <c r="S1565" s="13">
        <f t="shared" si="172"/>
        <v>41652.534155092588</v>
      </c>
      <c r="T1565" s="13">
        <f t="shared" si="173"/>
        <v>41712.700821759259</v>
      </c>
      <c r="U1565" s="14">
        <f t="shared" si="174"/>
        <v>2014</v>
      </c>
      <c r="V1565" s="15"/>
    </row>
    <row r="1566" spans="1:22" ht="47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 s="8">
        <f t="shared" si="169"/>
        <v>10</v>
      </c>
      <c r="Q1566" s="9" t="str">
        <f t="shared" si="170"/>
        <v>publishing</v>
      </c>
      <c r="R1566" t="str">
        <f t="shared" si="171"/>
        <v>art books</v>
      </c>
      <c r="S1566" s="13">
        <f t="shared" si="172"/>
        <v>42121.158668981479</v>
      </c>
      <c r="T1566" s="13">
        <f t="shared" si="173"/>
        <v>42152.836805555555</v>
      </c>
      <c r="U1566" s="14">
        <f t="shared" si="174"/>
        <v>2015</v>
      </c>
      <c r="V1566" s="15"/>
    </row>
    <row r="1567" spans="1:22" ht="47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 s="8">
        <f t="shared" si="169"/>
        <v>100</v>
      </c>
      <c r="Q1567" s="9" t="str">
        <f t="shared" si="170"/>
        <v>publishing</v>
      </c>
      <c r="R1567" t="str">
        <f t="shared" si="171"/>
        <v>art books</v>
      </c>
      <c r="S1567" s="13">
        <f t="shared" si="172"/>
        <v>40672.521539351852</v>
      </c>
      <c r="T1567" s="13">
        <f t="shared" si="173"/>
        <v>40702.729872685188</v>
      </c>
      <c r="U1567" s="14">
        <f t="shared" si="174"/>
        <v>2011</v>
      </c>
      <c r="V1567" s="15"/>
    </row>
    <row r="1568" spans="1:22" ht="47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 s="8">
        <f t="shared" si="169"/>
        <v>108.05084745762711</v>
      </c>
      <c r="Q1568" s="9" t="str">
        <f t="shared" si="170"/>
        <v>publishing</v>
      </c>
      <c r="R1568" t="str">
        <f t="shared" si="171"/>
        <v>art books</v>
      </c>
      <c r="S1568" s="13">
        <f t="shared" si="172"/>
        <v>42549.708379629628</v>
      </c>
      <c r="T1568" s="13">
        <f t="shared" si="173"/>
        <v>42578.916666666672</v>
      </c>
      <c r="U1568" s="14">
        <f t="shared" si="174"/>
        <v>2016</v>
      </c>
      <c r="V1568" s="15"/>
    </row>
    <row r="1569" spans="1:22" ht="47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 s="8">
        <f t="shared" si="169"/>
        <v>26.923076923076923</v>
      </c>
      <c r="Q1569" s="9" t="str">
        <f t="shared" si="170"/>
        <v>publishing</v>
      </c>
      <c r="R1569" t="str">
        <f t="shared" si="171"/>
        <v>art books</v>
      </c>
      <c r="S1569" s="13">
        <f t="shared" si="172"/>
        <v>41671.728530092594</v>
      </c>
      <c r="T1569" s="13">
        <f t="shared" si="173"/>
        <v>41687</v>
      </c>
      <c r="U1569" s="14">
        <f t="shared" si="174"/>
        <v>2014</v>
      </c>
      <c r="V1569" s="15"/>
    </row>
    <row r="1570" spans="1:22" ht="47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 s="8">
        <f t="shared" si="169"/>
        <v>155</v>
      </c>
      <c r="Q1570" s="9" t="str">
        <f t="shared" si="170"/>
        <v>publishing</v>
      </c>
      <c r="R1570" t="str">
        <f t="shared" si="171"/>
        <v>art books</v>
      </c>
      <c r="S1570" s="13">
        <f t="shared" si="172"/>
        <v>41961.853993055549</v>
      </c>
      <c r="T1570" s="13">
        <f t="shared" si="173"/>
        <v>41997.062326388885</v>
      </c>
      <c r="U1570" s="14">
        <f t="shared" si="174"/>
        <v>2014</v>
      </c>
      <c r="V1570" s="15"/>
    </row>
    <row r="1571" spans="1:22" ht="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8" t="e">
        <f t="shared" si="169"/>
        <v>#DIV/0!</v>
      </c>
      <c r="Q1571" s="9" t="str">
        <f t="shared" si="170"/>
        <v>publishing</v>
      </c>
      <c r="R1571" t="str">
        <f t="shared" si="171"/>
        <v>art books</v>
      </c>
      <c r="S1571" s="13">
        <f t="shared" si="172"/>
        <v>41389.471226851849</v>
      </c>
      <c r="T1571" s="13">
        <f t="shared" si="173"/>
        <v>41419.679560185185</v>
      </c>
      <c r="U1571" s="14">
        <f t="shared" si="174"/>
        <v>2013</v>
      </c>
      <c r="V1571" s="15"/>
    </row>
    <row r="1572" spans="1:22" ht="3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 s="8">
        <f t="shared" si="169"/>
        <v>47.769230769230766</v>
      </c>
      <c r="Q1572" s="9" t="str">
        <f t="shared" si="170"/>
        <v>publishing</v>
      </c>
      <c r="R1572" t="str">
        <f t="shared" si="171"/>
        <v>art books</v>
      </c>
      <c r="S1572" s="13">
        <f t="shared" si="172"/>
        <v>42438.605115740742</v>
      </c>
      <c r="T1572" s="13">
        <f t="shared" si="173"/>
        <v>42468.771782407406</v>
      </c>
      <c r="U1572" s="14">
        <f t="shared" si="174"/>
        <v>2016</v>
      </c>
      <c r="V1572" s="15"/>
    </row>
    <row r="1573" spans="1:22" ht="47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 s="8">
        <f t="shared" si="169"/>
        <v>20</v>
      </c>
      <c r="Q1573" s="9" t="str">
        <f t="shared" si="170"/>
        <v>publishing</v>
      </c>
      <c r="R1573" t="str">
        <f t="shared" si="171"/>
        <v>art books</v>
      </c>
      <c r="S1573" s="13">
        <f t="shared" si="172"/>
        <v>42144.56114583333</v>
      </c>
      <c r="T1573" s="13">
        <f t="shared" si="173"/>
        <v>42174.769479166673</v>
      </c>
      <c r="U1573" s="14">
        <f t="shared" si="174"/>
        <v>2015</v>
      </c>
      <c r="V1573" s="15"/>
    </row>
    <row r="1574" spans="1:22" ht="47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 s="8">
        <f t="shared" si="169"/>
        <v>41.666666666666664</v>
      </c>
      <c r="Q1574" s="9" t="str">
        <f t="shared" si="170"/>
        <v>publishing</v>
      </c>
      <c r="R1574" t="str">
        <f t="shared" si="171"/>
        <v>art books</v>
      </c>
      <c r="S1574" s="13">
        <f t="shared" si="172"/>
        <v>42403.824756944443</v>
      </c>
      <c r="T1574" s="13">
        <f t="shared" si="173"/>
        <v>42428.999305555553</v>
      </c>
      <c r="U1574" s="14">
        <f t="shared" si="174"/>
        <v>2016</v>
      </c>
      <c r="V1574" s="15"/>
    </row>
    <row r="1575" spans="1:22" ht="47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 s="8">
        <f t="shared" si="169"/>
        <v>74.333333333333329</v>
      </c>
      <c r="Q1575" s="9" t="str">
        <f t="shared" si="170"/>
        <v>publishing</v>
      </c>
      <c r="R1575" t="str">
        <f t="shared" si="171"/>
        <v>art books</v>
      </c>
      <c r="S1575" s="13">
        <f t="shared" si="172"/>
        <v>42785.791689814818</v>
      </c>
      <c r="T1575" s="13">
        <f t="shared" si="173"/>
        <v>42826.165972222225</v>
      </c>
      <c r="U1575" s="14">
        <f t="shared" si="174"/>
        <v>2017</v>
      </c>
      <c r="V1575" s="15"/>
    </row>
    <row r="1576" spans="1:22" ht="47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 s="8">
        <f t="shared" si="169"/>
        <v>84.333333333333329</v>
      </c>
      <c r="Q1576" s="9" t="str">
        <f t="shared" si="170"/>
        <v>publishing</v>
      </c>
      <c r="R1576" t="str">
        <f t="shared" si="171"/>
        <v>art books</v>
      </c>
      <c r="S1576" s="13">
        <f t="shared" si="172"/>
        <v>42017.719085648147</v>
      </c>
      <c r="T1576" s="13">
        <f t="shared" si="173"/>
        <v>42052.927418981482</v>
      </c>
      <c r="U1576" s="14">
        <f t="shared" si="174"/>
        <v>2015</v>
      </c>
      <c r="V1576" s="15"/>
    </row>
    <row r="1577" spans="1:22" ht="47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 s="8">
        <f t="shared" si="169"/>
        <v>65.457142857142856</v>
      </c>
      <c r="Q1577" s="9" t="str">
        <f t="shared" si="170"/>
        <v>publishing</v>
      </c>
      <c r="R1577" t="str">
        <f t="shared" si="171"/>
        <v>art books</v>
      </c>
      <c r="S1577" s="13">
        <f t="shared" si="172"/>
        <v>41799.315925925919</v>
      </c>
      <c r="T1577" s="13">
        <f t="shared" si="173"/>
        <v>41829.524259259262</v>
      </c>
      <c r="U1577" s="14">
        <f t="shared" si="174"/>
        <v>2014</v>
      </c>
      <c r="V1577" s="15"/>
    </row>
    <row r="1578" spans="1:22" ht="3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 s="8">
        <f t="shared" si="169"/>
        <v>65</v>
      </c>
      <c r="Q1578" s="9" t="str">
        <f t="shared" si="170"/>
        <v>publishing</v>
      </c>
      <c r="R1578" t="str">
        <f t="shared" si="171"/>
        <v>art books</v>
      </c>
      <c r="S1578" s="13">
        <f t="shared" si="172"/>
        <v>42140.670925925922</v>
      </c>
      <c r="T1578" s="13">
        <f t="shared" si="173"/>
        <v>42185.879259259258</v>
      </c>
      <c r="U1578" s="14">
        <f t="shared" si="174"/>
        <v>2015</v>
      </c>
      <c r="V1578" s="15"/>
    </row>
    <row r="1579" spans="1:22" ht="47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 s="8">
        <f t="shared" si="169"/>
        <v>27.5</v>
      </c>
      <c r="Q1579" s="9" t="str">
        <f t="shared" si="170"/>
        <v>publishing</v>
      </c>
      <c r="R1579" t="str">
        <f t="shared" si="171"/>
        <v>art books</v>
      </c>
      <c r="S1579" s="13">
        <f t="shared" si="172"/>
        <v>41054.639444444438</v>
      </c>
      <c r="T1579" s="13">
        <f t="shared" si="173"/>
        <v>41114.847777777781</v>
      </c>
      <c r="U1579" s="14">
        <f t="shared" si="174"/>
        <v>2012</v>
      </c>
      <c r="V1579" s="15"/>
    </row>
    <row r="1580" spans="1:22" ht="6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 s="8">
        <f t="shared" si="169"/>
        <v>51.25</v>
      </c>
      <c r="Q1580" s="9" t="str">
        <f t="shared" si="170"/>
        <v>publishing</v>
      </c>
      <c r="R1580" t="str">
        <f t="shared" si="171"/>
        <v>art books</v>
      </c>
      <c r="S1580" s="13">
        <f t="shared" si="172"/>
        <v>40398.857534722221</v>
      </c>
      <c r="T1580" s="13">
        <f t="shared" si="173"/>
        <v>40423.083333333336</v>
      </c>
      <c r="U1580" s="14">
        <f t="shared" si="174"/>
        <v>2010</v>
      </c>
      <c r="V1580" s="15"/>
    </row>
    <row r="1581" spans="1:22" ht="3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 s="8">
        <f t="shared" si="169"/>
        <v>14</v>
      </c>
      <c r="Q1581" s="9" t="str">
        <f t="shared" si="170"/>
        <v>publishing</v>
      </c>
      <c r="R1581" t="str">
        <f t="shared" si="171"/>
        <v>art books</v>
      </c>
      <c r="S1581" s="13">
        <f t="shared" si="172"/>
        <v>41481.788090277776</v>
      </c>
      <c r="T1581" s="13">
        <f t="shared" si="173"/>
        <v>41514.996423611112</v>
      </c>
      <c r="U1581" s="14">
        <f t="shared" si="174"/>
        <v>2013</v>
      </c>
      <c r="V1581" s="15"/>
    </row>
    <row r="1582" spans="1:22" ht="47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8" t="e">
        <f t="shared" si="169"/>
        <v>#DIV/0!</v>
      </c>
      <c r="Q1582" s="9" t="str">
        <f t="shared" si="170"/>
        <v>publishing</v>
      </c>
      <c r="R1582" t="str">
        <f t="shared" si="171"/>
        <v>art books</v>
      </c>
      <c r="S1582" s="13">
        <f t="shared" si="172"/>
        <v>40989.841736111106</v>
      </c>
      <c r="T1582" s="13">
        <f t="shared" si="173"/>
        <v>41050.050069444449</v>
      </c>
      <c r="U1582" s="14">
        <f t="shared" si="174"/>
        <v>2012</v>
      </c>
      <c r="V1582" s="15"/>
    </row>
    <row r="1583" spans="1:22" ht="47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 s="8">
        <f t="shared" si="169"/>
        <v>5</v>
      </c>
      <c r="Q1583" s="9" t="str">
        <f t="shared" si="170"/>
        <v>photography</v>
      </c>
      <c r="R1583" t="str">
        <f t="shared" si="171"/>
        <v>places</v>
      </c>
      <c r="S1583" s="13">
        <f t="shared" si="172"/>
        <v>42325.240624999999</v>
      </c>
      <c r="T1583" s="13">
        <f t="shared" si="173"/>
        <v>42357.448958333334</v>
      </c>
      <c r="U1583" s="14">
        <f t="shared" si="174"/>
        <v>2015</v>
      </c>
      <c r="V1583" s="15"/>
    </row>
    <row r="1584" spans="1:22" ht="3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 s="8">
        <f t="shared" si="169"/>
        <v>31</v>
      </c>
      <c r="Q1584" s="9" t="str">
        <f t="shared" si="170"/>
        <v>photography</v>
      </c>
      <c r="R1584" t="str">
        <f t="shared" si="171"/>
        <v>places</v>
      </c>
      <c r="S1584" s="13">
        <f t="shared" si="172"/>
        <v>42246.581631944442</v>
      </c>
      <c r="T1584" s="13">
        <f t="shared" si="173"/>
        <v>42303.888888888891</v>
      </c>
      <c r="U1584" s="14">
        <f t="shared" si="174"/>
        <v>2015</v>
      </c>
      <c r="V1584" s="15"/>
    </row>
    <row r="1585" spans="1:22" ht="47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 s="8">
        <f t="shared" si="169"/>
        <v>15</v>
      </c>
      <c r="Q1585" s="9" t="str">
        <f t="shared" si="170"/>
        <v>photography</v>
      </c>
      <c r="R1585" t="str">
        <f t="shared" si="171"/>
        <v>places</v>
      </c>
      <c r="S1585" s="13">
        <f t="shared" si="172"/>
        <v>41877.696655092594</v>
      </c>
      <c r="T1585" s="13">
        <f t="shared" si="173"/>
        <v>41907.904988425929</v>
      </c>
      <c r="U1585" s="14">
        <f t="shared" si="174"/>
        <v>2014</v>
      </c>
      <c r="V1585" s="15"/>
    </row>
    <row r="1586" spans="1:22" ht="47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8" t="e">
        <f t="shared" si="169"/>
        <v>#DIV/0!</v>
      </c>
      <c r="Q1586" s="9" t="str">
        <f t="shared" si="170"/>
        <v>photography</v>
      </c>
      <c r="R1586" t="str">
        <f t="shared" si="171"/>
        <v>places</v>
      </c>
      <c r="S1586" s="13">
        <f t="shared" si="172"/>
        <v>41779.440983796296</v>
      </c>
      <c r="T1586" s="13">
        <f t="shared" si="173"/>
        <v>41789.649317129632</v>
      </c>
      <c r="U1586" s="14">
        <f t="shared" si="174"/>
        <v>2014</v>
      </c>
      <c r="V1586" s="15"/>
    </row>
    <row r="1587" spans="1:22" ht="47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 s="8">
        <f t="shared" si="169"/>
        <v>131.66666666666666</v>
      </c>
      <c r="Q1587" s="9" t="str">
        <f t="shared" si="170"/>
        <v>photography</v>
      </c>
      <c r="R1587" t="str">
        <f t="shared" si="171"/>
        <v>places</v>
      </c>
      <c r="S1587" s="13">
        <f t="shared" si="172"/>
        <v>42707.687129629623</v>
      </c>
      <c r="T1587" s="13">
        <f t="shared" si="173"/>
        <v>42729.458333333328</v>
      </c>
      <c r="U1587" s="14">
        <f t="shared" si="174"/>
        <v>2016</v>
      </c>
      <c r="V1587" s="15"/>
    </row>
    <row r="1588" spans="1:22" ht="3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8" t="e">
        <f t="shared" si="169"/>
        <v>#DIV/0!</v>
      </c>
      <c r="Q1588" s="9" t="str">
        <f t="shared" si="170"/>
        <v>photography</v>
      </c>
      <c r="R1588" t="str">
        <f t="shared" si="171"/>
        <v>places</v>
      </c>
      <c r="S1588" s="13">
        <f t="shared" si="172"/>
        <v>42068.896087962959</v>
      </c>
      <c r="T1588" s="13">
        <f t="shared" si="173"/>
        <v>42099.062754629631</v>
      </c>
      <c r="U1588" s="14">
        <f t="shared" si="174"/>
        <v>2015</v>
      </c>
      <c r="V1588" s="15"/>
    </row>
    <row r="1589" spans="1:22" ht="47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 s="8">
        <f t="shared" si="169"/>
        <v>1</v>
      </c>
      <c r="Q1589" s="9" t="str">
        <f t="shared" si="170"/>
        <v>photography</v>
      </c>
      <c r="R1589" t="str">
        <f t="shared" si="171"/>
        <v>places</v>
      </c>
      <c r="S1589" s="13">
        <f t="shared" si="172"/>
        <v>41956.742650462962</v>
      </c>
      <c r="T1589" s="13">
        <f t="shared" si="173"/>
        <v>41986.950983796298</v>
      </c>
      <c r="U1589" s="14">
        <f t="shared" si="174"/>
        <v>2014</v>
      </c>
      <c r="V1589" s="15"/>
    </row>
    <row r="1590" spans="1:22" ht="32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8" t="e">
        <f t="shared" si="169"/>
        <v>#DIV/0!</v>
      </c>
      <c r="Q1590" s="9" t="str">
        <f t="shared" si="170"/>
        <v>photography</v>
      </c>
      <c r="R1590" t="str">
        <f t="shared" si="171"/>
        <v>places</v>
      </c>
      <c r="S1590" s="13">
        <f t="shared" si="172"/>
        <v>42005.041655092595</v>
      </c>
      <c r="T1590" s="13">
        <f t="shared" si="173"/>
        <v>42035.841666666667</v>
      </c>
      <c r="U1590" s="14">
        <f t="shared" si="174"/>
        <v>2015</v>
      </c>
      <c r="V1590" s="15"/>
    </row>
    <row r="1591" spans="1:22" ht="47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8" t="e">
        <f t="shared" si="169"/>
        <v>#DIV/0!</v>
      </c>
      <c r="Q1591" s="9" t="str">
        <f t="shared" si="170"/>
        <v>photography</v>
      </c>
      <c r="R1591" t="str">
        <f t="shared" si="171"/>
        <v>places</v>
      </c>
      <c r="S1591" s="13">
        <f t="shared" si="172"/>
        <v>42256.776458333326</v>
      </c>
      <c r="T1591" s="13">
        <f t="shared" si="173"/>
        <v>42286.984791666662</v>
      </c>
      <c r="U1591" s="14">
        <f t="shared" si="174"/>
        <v>2015</v>
      </c>
      <c r="V1591" s="15"/>
    </row>
    <row r="1592" spans="1:22" ht="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 s="8">
        <f t="shared" si="169"/>
        <v>510</v>
      </c>
      <c r="Q1592" s="9" t="str">
        <f t="shared" si="170"/>
        <v>photography</v>
      </c>
      <c r="R1592" t="str">
        <f t="shared" si="171"/>
        <v>places</v>
      </c>
      <c r="S1592" s="13">
        <f t="shared" si="172"/>
        <v>42240.648888888885</v>
      </c>
      <c r="T1592" s="13">
        <f t="shared" si="173"/>
        <v>42270.857222222221</v>
      </c>
      <c r="U1592" s="14">
        <f t="shared" si="174"/>
        <v>2015</v>
      </c>
      <c r="V1592" s="15"/>
    </row>
    <row r="1593" spans="1:22" ht="47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 s="8">
        <f t="shared" si="169"/>
        <v>44.478260869565219</v>
      </c>
      <c r="Q1593" s="9" t="str">
        <f t="shared" si="170"/>
        <v>photography</v>
      </c>
      <c r="R1593" t="str">
        <f t="shared" si="171"/>
        <v>places</v>
      </c>
      <c r="S1593" s="13">
        <f t="shared" si="172"/>
        <v>42433.517835648141</v>
      </c>
      <c r="T1593" s="13">
        <f t="shared" si="173"/>
        <v>42463.68450231482</v>
      </c>
      <c r="U1593" s="14">
        <f t="shared" si="174"/>
        <v>2016</v>
      </c>
      <c r="V1593" s="15"/>
    </row>
    <row r="1594" spans="1:22" ht="3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8" t="e">
        <f t="shared" si="169"/>
        <v>#DIV/0!</v>
      </c>
      <c r="Q1594" s="9" t="str">
        <f t="shared" si="170"/>
        <v>photography</v>
      </c>
      <c r="R1594" t="str">
        <f t="shared" si="171"/>
        <v>places</v>
      </c>
      <c r="S1594" s="13">
        <f t="shared" si="172"/>
        <v>42045.86440972222</v>
      </c>
      <c r="T1594" s="13">
        <f t="shared" si="173"/>
        <v>42091.031076388885</v>
      </c>
      <c r="U1594" s="14">
        <f t="shared" si="174"/>
        <v>2015</v>
      </c>
      <c r="V1594" s="15"/>
    </row>
    <row r="1595" spans="1:22" ht="3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 s="8">
        <f t="shared" si="169"/>
        <v>1</v>
      </c>
      <c r="Q1595" s="9" t="str">
        <f t="shared" si="170"/>
        <v>photography</v>
      </c>
      <c r="R1595" t="str">
        <f t="shared" si="171"/>
        <v>places</v>
      </c>
      <c r="S1595" s="13">
        <f t="shared" si="172"/>
        <v>42033.63721064815</v>
      </c>
      <c r="T1595" s="13">
        <f t="shared" si="173"/>
        <v>42063.845543981486</v>
      </c>
      <c r="U1595" s="14">
        <f t="shared" si="174"/>
        <v>2015</v>
      </c>
      <c r="V1595" s="15"/>
    </row>
    <row r="1596" spans="1:22" ht="3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 s="8">
        <f t="shared" si="169"/>
        <v>20.5</v>
      </c>
      <c r="Q1596" s="9" t="str">
        <f t="shared" si="170"/>
        <v>photography</v>
      </c>
      <c r="R1596" t="str">
        <f t="shared" si="171"/>
        <v>places</v>
      </c>
      <c r="S1596" s="13">
        <f t="shared" si="172"/>
        <v>42445.504421296289</v>
      </c>
      <c r="T1596" s="13">
        <f t="shared" si="173"/>
        <v>42505.681249999994</v>
      </c>
      <c r="U1596" s="14">
        <f t="shared" si="174"/>
        <v>2016</v>
      </c>
      <c r="V1596" s="15"/>
    </row>
    <row r="1597" spans="1:22" ht="47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 s="8">
        <f t="shared" si="169"/>
        <v>40</v>
      </c>
      <c r="Q1597" s="9" t="str">
        <f t="shared" si="170"/>
        <v>photography</v>
      </c>
      <c r="R1597" t="str">
        <f t="shared" si="171"/>
        <v>places</v>
      </c>
      <c r="S1597" s="13">
        <f t="shared" si="172"/>
        <v>41779.84175925926</v>
      </c>
      <c r="T1597" s="13">
        <f t="shared" si="173"/>
        <v>41808.842361111114</v>
      </c>
      <c r="U1597" s="14">
        <f t="shared" si="174"/>
        <v>2014</v>
      </c>
      <c r="V1597" s="15"/>
    </row>
    <row r="1598" spans="1:22" ht="3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 s="8">
        <f t="shared" si="169"/>
        <v>25</v>
      </c>
      <c r="Q1598" s="9" t="str">
        <f t="shared" si="170"/>
        <v>photography</v>
      </c>
      <c r="R1598" t="str">
        <f t="shared" si="171"/>
        <v>places</v>
      </c>
      <c r="S1598" s="13">
        <f t="shared" si="172"/>
        <v>41941.221863425926</v>
      </c>
      <c r="T1598" s="13">
        <f t="shared" si="173"/>
        <v>41986.471863425926</v>
      </c>
      <c r="U1598" s="14">
        <f t="shared" si="174"/>
        <v>2014</v>
      </c>
      <c r="V1598" s="15"/>
    </row>
    <row r="1599" spans="1:22" ht="47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8" t="e">
        <f t="shared" si="169"/>
        <v>#DIV/0!</v>
      </c>
      <c r="Q1599" s="9" t="str">
        <f t="shared" si="170"/>
        <v>photography</v>
      </c>
      <c r="R1599" t="str">
        <f t="shared" si="171"/>
        <v>places</v>
      </c>
      <c r="S1599" s="13">
        <f t="shared" si="172"/>
        <v>42603.145798611113</v>
      </c>
      <c r="T1599" s="13">
        <f t="shared" si="173"/>
        <v>42633.354131944448</v>
      </c>
      <c r="U1599" s="14">
        <f t="shared" si="174"/>
        <v>2016</v>
      </c>
      <c r="V1599" s="15"/>
    </row>
    <row r="1600" spans="1:22" ht="47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 s="8">
        <f t="shared" si="169"/>
        <v>1</v>
      </c>
      <c r="Q1600" s="9" t="str">
        <f t="shared" si="170"/>
        <v>photography</v>
      </c>
      <c r="R1600" t="str">
        <f t="shared" si="171"/>
        <v>places</v>
      </c>
      <c r="S1600" s="13">
        <f t="shared" si="172"/>
        <v>42151.459004629629</v>
      </c>
      <c r="T1600" s="13">
        <f t="shared" si="173"/>
        <v>42211.667337962965</v>
      </c>
      <c r="U1600" s="14">
        <f t="shared" si="174"/>
        <v>2015</v>
      </c>
      <c r="V1600" s="15"/>
    </row>
    <row r="1601" spans="1:22" ht="47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8" t="e">
        <f t="shared" si="169"/>
        <v>#DIV/0!</v>
      </c>
      <c r="Q1601" s="9" t="str">
        <f t="shared" si="170"/>
        <v>photography</v>
      </c>
      <c r="R1601" t="str">
        <f t="shared" si="171"/>
        <v>places</v>
      </c>
      <c r="S1601" s="13">
        <f t="shared" si="172"/>
        <v>42438.330740740734</v>
      </c>
      <c r="T1601" s="13">
        <f t="shared" si="173"/>
        <v>42468.497407407413</v>
      </c>
      <c r="U1601" s="14">
        <f t="shared" si="174"/>
        <v>2016</v>
      </c>
      <c r="V1601" s="15"/>
    </row>
    <row r="1602" spans="1:22" ht="47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 s="8">
        <f t="shared" si="169"/>
        <v>40.777777777777779</v>
      </c>
      <c r="Q1602" s="9" t="str">
        <f t="shared" si="170"/>
        <v>photography</v>
      </c>
      <c r="R1602" t="str">
        <f t="shared" si="171"/>
        <v>places</v>
      </c>
      <c r="S1602" s="13">
        <f t="shared" si="172"/>
        <v>41790.848981481475</v>
      </c>
      <c r="T1602" s="13">
        <f t="shared" si="173"/>
        <v>41835.21597222222</v>
      </c>
      <c r="U1602" s="14">
        <f t="shared" si="174"/>
        <v>2014</v>
      </c>
      <c r="V1602" s="15"/>
    </row>
    <row r="1603" spans="1:22" ht="47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 s="8">
        <f t="shared" ref="P1603:P1666" si="176">E1603/L1603</f>
        <v>48.325535714285714</v>
      </c>
      <c r="Q1603" s="9" t="str">
        <f t="shared" ref="Q1603:Q1666" si="177">LEFT(N1603, SEARCH("/", N1603, 1)-1)</f>
        <v>music</v>
      </c>
      <c r="R1603" t="str">
        <f t="shared" ref="R1603:R1666" si="178">RIGHT(N1603,LEN(N1603) -SEARCH("/", N1603, 1))</f>
        <v>rock</v>
      </c>
      <c r="S1603" s="13">
        <f t="shared" ref="S1603:S1666" si="179">(J1603/86400)+25569+(-5/24)</f>
        <v>40637.884641203702</v>
      </c>
      <c r="T1603" s="13">
        <f t="shared" ref="T1603:T1666" si="180">(((I1603/60)/60)/24)+DATE(1970,1,1)</f>
        <v>40668.092974537038</v>
      </c>
      <c r="U1603" s="14">
        <f t="shared" ref="U1603:U1666" si="181">YEAR(S1603)</f>
        <v>2011</v>
      </c>
      <c r="V1603" s="15"/>
    </row>
    <row r="1604" spans="1:22" ht="47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 s="8">
        <f t="shared" si="176"/>
        <v>46.953125</v>
      </c>
      <c r="Q1604" s="9" t="str">
        <f t="shared" si="177"/>
        <v>music</v>
      </c>
      <c r="R1604" t="str">
        <f t="shared" si="178"/>
        <v>rock</v>
      </c>
      <c r="S1604" s="13">
        <f t="shared" si="179"/>
        <v>40788.089317129627</v>
      </c>
      <c r="T1604" s="13">
        <f t="shared" si="180"/>
        <v>40830.958333333336</v>
      </c>
      <c r="U1604" s="14">
        <f t="shared" si="181"/>
        <v>2011</v>
      </c>
      <c r="V1604" s="15"/>
    </row>
    <row r="1605" spans="1:22" ht="3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 s="8">
        <f t="shared" si="176"/>
        <v>66.688666666666663</v>
      </c>
      <c r="Q1605" s="9" t="str">
        <f t="shared" si="177"/>
        <v>music</v>
      </c>
      <c r="R1605" t="str">
        <f t="shared" si="178"/>
        <v>rock</v>
      </c>
      <c r="S1605" s="13">
        <f t="shared" si="179"/>
        <v>40875.961331018516</v>
      </c>
      <c r="T1605" s="13">
        <f t="shared" si="180"/>
        <v>40936.169664351852</v>
      </c>
      <c r="U1605" s="14">
        <f t="shared" si="181"/>
        <v>2011</v>
      </c>
      <c r="V1605" s="15"/>
    </row>
    <row r="1606" spans="1:22" ht="47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 s="8">
        <f t="shared" si="176"/>
        <v>48.842857142857142</v>
      </c>
      <c r="Q1606" s="9" t="str">
        <f t="shared" si="177"/>
        <v>music</v>
      </c>
      <c r="R1606" t="str">
        <f t="shared" si="178"/>
        <v>rock</v>
      </c>
      <c r="S1606" s="13">
        <f t="shared" si="179"/>
        <v>40945.636979166666</v>
      </c>
      <c r="T1606" s="13">
        <f t="shared" si="180"/>
        <v>40985.80364583333</v>
      </c>
      <c r="U1606" s="14">
        <f t="shared" si="181"/>
        <v>2012</v>
      </c>
      <c r="V1606" s="15"/>
    </row>
    <row r="1607" spans="1:22" ht="47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 s="8">
        <f t="shared" si="176"/>
        <v>137.30909090909091</v>
      </c>
      <c r="Q1607" s="9" t="str">
        <f t="shared" si="177"/>
        <v>music</v>
      </c>
      <c r="R1607" t="str">
        <f t="shared" si="178"/>
        <v>rock</v>
      </c>
      <c r="S1607" s="13">
        <f t="shared" si="179"/>
        <v>40746.804548611108</v>
      </c>
      <c r="T1607" s="13">
        <f t="shared" si="180"/>
        <v>40756.291666666664</v>
      </c>
      <c r="U1607" s="14">
        <f t="shared" si="181"/>
        <v>2011</v>
      </c>
      <c r="V1607" s="15"/>
    </row>
    <row r="1608" spans="1:22" ht="47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 s="8">
        <f t="shared" si="176"/>
        <v>87.829673913043479</v>
      </c>
      <c r="Q1608" s="9" t="str">
        <f t="shared" si="177"/>
        <v>music</v>
      </c>
      <c r="R1608" t="str">
        <f t="shared" si="178"/>
        <v>rock</v>
      </c>
      <c r="S1608" s="13">
        <f t="shared" si="179"/>
        <v>40535.903217592589</v>
      </c>
      <c r="T1608" s="13">
        <f t="shared" si="180"/>
        <v>40626.069884259261</v>
      </c>
      <c r="U1608" s="14">
        <f t="shared" si="181"/>
        <v>2010</v>
      </c>
      <c r="V1608" s="15"/>
    </row>
    <row r="1609" spans="1:22" ht="47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 s="8">
        <f t="shared" si="176"/>
        <v>70.785365853658533</v>
      </c>
      <c r="Q1609" s="9" t="str">
        <f t="shared" si="177"/>
        <v>music</v>
      </c>
      <c r="R1609" t="str">
        <f t="shared" si="178"/>
        <v>rock</v>
      </c>
      <c r="S1609" s="13">
        <f t="shared" si="179"/>
        <v>41053.600127314814</v>
      </c>
      <c r="T1609" s="13">
        <f t="shared" si="180"/>
        <v>41074.80846064815</v>
      </c>
      <c r="U1609" s="14">
        <f t="shared" si="181"/>
        <v>2012</v>
      </c>
      <c r="V1609" s="15"/>
    </row>
    <row r="1610" spans="1:22" ht="3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 s="8">
        <f t="shared" si="176"/>
        <v>52.826086956521742</v>
      </c>
      <c r="Q1610" s="9" t="str">
        <f t="shared" si="177"/>
        <v>music</v>
      </c>
      <c r="R1610" t="str">
        <f t="shared" si="178"/>
        <v>rock</v>
      </c>
      <c r="S1610" s="13">
        <f t="shared" si="179"/>
        <v>41607.622523148144</v>
      </c>
      <c r="T1610" s="13">
        <f t="shared" si="180"/>
        <v>41640.226388888892</v>
      </c>
      <c r="U1610" s="14">
        <f t="shared" si="181"/>
        <v>2013</v>
      </c>
      <c r="V1610" s="15"/>
    </row>
    <row r="1611" spans="1:22" ht="47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 s="8">
        <f t="shared" si="176"/>
        <v>443.75</v>
      </c>
      <c r="Q1611" s="9" t="str">
        <f t="shared" si="177"/>
        <v>music</v>
      </c>
      <c r="R1611" t="str">
        <f t="shared" si="178"/>
        <v>rock</v>
      </c>
      <c r="S1611" s="13">
        <f t="shared" si="179"/>
        <v>40795.792928240735</v>
      </c>
      <c r="T1611" s="13">
        <f t="shared" si="180"/>
        <v>40849.333333333336</v>
      </c>
      <c r="U1611" s="14">
        <f t="shared" si="181"/>
        <v>2011</v>
      </c>
      <c r="V1611" s="15"/>
    </row>
    <row r="1612" spans="1:22" ht="3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 s="8">
        <f t="shared" si="176"/>
        <v>48.544642857142854</v>
      </c>
      <c r="Q1612" s="9" t="str">
        <f t="shared" si="177"/>
        <v>music</v>
      </c>
      <c r="R1612" t="str">
        <f t="shared" si="178"/>
        <v>rock</v>
      </c>
      <c r="S1612" s="13">
        <f t="shared" si="179"/>
        <v>41228.716550925921</v>
      </c>
      <c r="T1612" s="13">
        <f t="shared" si="180"/>
        <v>41258.924884259257</v>
      </c>
      <c r="U1612" s="14">
        <f t="shared" si="181"/>
        <v>2012</v>
      </c>
      <c r="V1612" s="15"/>
    </row>
    <row r="1613" spans="1:22" ht="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 s="8">
        <f t="shared" si="176"/>
        <v>37.074074074074076</v>
      </c>
      <c r="Q1613" s="9" t="str">
        <f t="shared" si="177"/>
        <v>music</v>
      </c>
      <c r="R1613" t="str">
        <f t="shared" si="178"/>
        <v>rock</v>
      </c>
      <c r="S1613" s="13">
        <f t="shared" si="179"/>
        <v>41408.792037037034</v>
      </c>
      <c r="T1613" s="13">
        <f t="shared" si="180"/>
        <v>41430.00037037037</v>
      </c>
      <c r="U1613" s="14">
        <f t="shared" si="181"/>
        <v>2013</v>
      </c>
      <c r="V1613" s="15"/>
    </row>
    <row r="1614" spans="1:22" ht="3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 s="8">
        <f t="shared" si="176"/>
        <v>50</v>
      </c>
      <c r="Q1614" s="9" t="str">
        <f t="shared" si="177"/>
        <v>music</v>
      </c>
      <c r="R1614" t="str">
        <f t="shared" si="178"/>
        <v>rock</v>
      </c>
      <c r="S1614" s="13">
        <f t="shared" si="179"/>
        <v>41246.666481481479</v>
      </c>
      <c r="T1614" s="13">
        <f t="shared" si="180"/>
        <v>41276.874814814815</v>
      </c>
      <c r="U1614" s="14">
        <f t="shared" si="181"/>
        <v>2012</v>
      </c>
      <c r="V1614" s="15"/>
    </row>
    <row r="1615" spans="1:22" ht="47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 s="8">
        <f t="shared" si="176"/>
        <v>39.03846153846154</v>
      </c>
      <c r="Q1615" s="9" t="str">
        <f t="shared" si="177"/>
        <v>music</v>
      </c>
      <c r="R1615" t="str">
        <f t="shared" si="178"/>
        <v>rock</v>
      </c>
      <c r="S1615" s="13">
        <f t="shared" si="179"/>
        <v>41081.861134259256</v>
      </c>
      <c r="T1615" s="13">
        <f t="shared" si="180"/>
        <v>41112.069467592592</v>
      </c>
      <c r="U1615" s="14">
        <f t="shared" si="181"/>
        <v>2012</v>
      </c>
      <c r="V1615" s="15"/>
    </row>
    <row r="1616" spans="1:22" ht="47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 s="8">
        <f t="shared" si="176"/>
        <v>66.688311688311686</v>
      </c>
      <c r="Q1616" s="9" t="str">
        <f t="shared" si="177"/>
        <v>music</v>
      </c>
      <c r="R1616" t="str">
        <f t="shared" si="178"/>
        <v>rock</v>
      </c>
      <c r="S1616" s="13">
        <f t="shared" si="179"/>
        <v>41794.772789351853</v>
      </c>
      <c r="T1616" s="13">
        <f t="shared" si="180"/>
        <v>41854.708333333336</v>
      </c>
      <c r="U1616" s="14">
        <f t="shared" si="181"/>
        <v>2014</v>
      </c>
      <c r="V1616" s="15"/>
    </row>
    <row r="1617" spans="1:22" ht="47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 s="8">
        <f t="shared" si="176"/>
        <v>67.132352941176464</v>
      </c>
      <c r="Q1617" s="9" t="str">
        <f t="shared" si="177"/>
        <v>music</v>
      </c>
      <c r="R1617" t="str">
        <f t="shared" si="178"/>
        <v>rock</v>
      </c>
      <c r="S1617" s="13">
        <f t="shared" si="179"/>
        <v>40844.842546296291</v>
      </c>
      <c r="T1617" s="13">
        <f t="shared" si="180"/>
        <v>40890.092546296299</v>
      </c>
      <c r="U1617" s="14">
        <f t="shared" si="181"/>
        <v>2011</v>
      </c>
      <c r="V1617" s="15"/>
    </row>
    <row r="1618" spans="1:22" ht="47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 s="8">
        <f t="shared" si="176"/>
        <v>66.369426751592357</v>
      </c>
      <c r="Q1618" s="9" t="str">
        <f t="shared" si="177"/>
        <v>music</v>
      </c>
      <c r="R1618" t="str">
        <f t="shared" si="178"/>
        <v>rock</v>
      </c>
      <c r="S1618" s="13">
        <f t="shared" si="179"/>
        <v>41194.507187499999</v>
      </c>
      <c r="T1618" s="13">
        <f t="shared" si="180"/>
        <v>41235.916666666664</v>
      </c>
      <c r="U1618" s="14">
        <f t="shared" si="181"/>
        <v>2012</v>
      </c>
      <c r="V1618" s="15"/>
    </row>
    <row r="1619" spans="1:22" ht="3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 s="8">
        <f t="shared" si="176"/>
        <v>64.620253164556956</v>
      </c>
      <c r="Q1619" s="9" t="str">
        <f t="shared" si="177"/>
        <v>music</v>
      </c>
      <c r="R1619" t="str">
        <f t="shared" si="178"/>
        <v>rock</v>
      </c>
      <c r="S1619" s="13">
        <f t="shared" si="179"/>
        <v>41546.455879629626</v>
      </c>
      <c r="T1619" s="13">
        <f t="shared" si="180"/>
        <v>41579.791666666664</v>
      </c>
      <c r="U1619" s="14">
        <f t="shared" si="181"/>
        <v>2013</v>
      </c>
      <c r="V1619" s="15"/>
    </row>
    <row r="1620" spans="1:22" ht="3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 s="8">
        <f t="shared" si="176"/>
        <v>58.370370370370374</v>
      </c>
      <c r="Q1620" s="9" t="str">
        <f t="shared" si="177"/>
        <v>music</v>
      </c>
      <c r="R1620" t="str">
        <f t="shared" si="178"/>
        <v>rock</v>
      </c>
      <c r="S1620" s="13">
        <f t="shared" si="179"/>
        <v>41301.446006944439</v>
      </c>
      <c r="T1620" s="13">
        <f t="shared" si="180"/>
        <v>41341.654340277775</v>
      </c>
      <c r="U1620" s="14">
        <f t="shared" si="181"/>
        <v>2013</v>
      </c>
      <c r="V1620" s="15"/>
    </row>
    <row r="1621" spans="1:22" ht="47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 s="8">
        <f t="shared" si="176"/>
        <v>86.956521739130437</v>
      </c>
      <c r="Q1621" s="9" t="str">
        <f t="shared" si="177"/>
        <v>music</v>
      </c>
      <c r="R1621" t="str">
        <f t="shared" si="178"/>
        <v>rock</v>
      </c>
      <c r="S1621" s="13">
        <f t="shared" si="179"/>
        <v>41875.977847222217</v>
      </c>
      <c r="T1621" s="13">
        <f t="shared" si="180"/>
        <v>41897.18618055556</v>
      </c>
      <c r="U1621" s="14">
        <f t="shared" si="181"/>
        <v>2014</v>
      </c>
      <c r="V1621" s="15"/>
    </row>
    <row r="1622" spans="1:22" ht="3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 s="8">
        <f t="shared" si="176"/>
        <v>66.470588235294116</v>
      </c>
      <c r="Q1622" s="9" t="str">
        <f t="shared" si="177"/>
        <v>music</v>
      </c>
      <c r="R1622" t="str">
        <f t="shared" si="178"/>
        <v>rock</v>
      </c>
      <c r="S1622" s="13">
        <f t="shared" si="179"/>
        <v>41321.131249999999</v>
      </c>
      <c r="T1622" s="13">
        <f t="shared" si="180"/>
        <v>41328.339583333334</v>
      </c>
      <c r="U1622" s="14">
        <f t="shared" si="181"/>
        <v>2013</v>
      </c>
      <c r="V1622" s="15"/>
    </row>
    <row r="1623" spans="1:22" ht="47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 s="8">
        <f t="shared" si="176"/>
        <v>163.78378378378378</v>
      </c>
      <c r="Q1623" s="9" t="str">
        <f t="shared" si="177"/>
        <v>music</v>
      </c>
      <c r="R1623" t="str">
        <f t="shared" si="178"/>
        <v>rock</v>
      </c>
      <c r="S1623" s="13">
        <f t="shared" si="179"/>
        <v>41003.398321759254</v>
      </c>
      <c r="T1623" s="13">
        <f t="shared" si="180"/>
        <v>41057.165972222225</v>
      </c>
      <c r="U1623" s="14">
        <f t="shared" si="181"/>
        <v>2012</v>
      </c>
      <c r="V1623" s="15"/>
    </row>
    <row r="1624" spans="1:22" ht="47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 s="8">
        <f t="shared" si="176"/>
        <v>107.98461538461538</v>
      </c>
      <c r="Q1624" s="9" t="str">
        <f t="shared" si="177"/>
        <v>music</v>
      </c>
      <c r="R1624" t="str">
        <f t="shared" si="178"/>
        <v>rock</v>
      </c>
      <c r="S1624" s="13">
        <f t="shared" si="179"/>
        <v>41950.086504629631</v>
      </c>
      <c r="T1624" s="13">
        <f t="shared" si="180"/>
        <v>41990.332638888889</v>
      </c>
      <c r="U1624" s="14">
        <f t="shared" si="181"/>
        <v>2014</v>
      </c>
      <c r="V1624" s="15"/>
    </row>
    <row r="1625" spans="1:22" ht="47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 s="8">
        <f t="shared" si="176"/>
        <v>42.111111111111114</v>
      </c>
      <c r="Q1625" s="9" t="str">
        <f t="shared" si="177"/>
        <v>music</v>
      </c>
      <c r="R1625" t="str">
        <f t="shared" si="178"/>
        <v>rock</v>
      </c>
      <c r="S1625" s="13">
        <f t="shared" si="179"/>
        <v>41453.480196759258</v>
      </c>
      <c r="T1625" s="13">
        <f t="shared" si="180"/>
        <v>41513.688530092593</v>
      </c>
      <c r="U1625" s="14">
        <f t="shared" si="181"/>
        <v>2013</v>
      </c>
      <c r="V1625" s="15"/>
    </row>
    <row r="1626" spans="1:22" ht="3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 s="8">
        <f t="shared" si="176"/>
        <v>47.2</v>
      </c>
      <c r="Q1626" s="9" t="str">
        <f t="shared" si="177"/>
        <v>music</v>
      </c>
      <c r="R1626" t="str">
        <f t="shared" si="178"/>
        <v>rock</v>
      </c>
      <c r="S1626" s="13">
        <f t="shared" si="179"/>
        <v>41243.158969907403</v>
      </c>
      <c r="T1626" s="13">
        <f t="shared" si="180"/>
        <v>41283.367303240739</v>
      </c>
      <c r="U1626" s="14">
        <f t="shared" si="181"/>
        <v>2012</v>
      </c>
      <c r="V1626" s="15"/>
    </row>
    <row r="1627" spans="1:22" ht="47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 s="8">
        <f t="shared" si="176"/>
        <v>112.01923076923077</v>
      </c>
      <c r="Q1627" s="9" t="str">
        <f t="shared" si="177"/>
        <v>music</v>
      </c>
      <c r="R1627" t="str">
        <f t="shared" si="178"/>
        <v>rock</v>
      </c>
      <c r="S1627" s="13">
        <f t="shared" si="179"/>
        <v>41135.491354166668</v>
      </c>
      <c r="T1627" s="13">
        <f t="shared" si="180"/>
        <v>41163.699687500004</v>
      </c>
      <c r="U1627" s="14">
        <f t="shared" si="181"/>
        <v>2012</v>
      </c>
      <c r="V1627" s="15"/>
    </row>
    <row r="1628" spans="1:22" ht="47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 s="8">
        <f t="shared" si="176"/>
        <v>74.953703703703709</v>
      </c>
      <c r="Q1628" s="9" t="str">
        <f t="shared" si="177"/>
        <v>music</v>
      </c>
      <c r="R1628" t="str">
        <f t="shared" si="178"/>
        <v>rock</v>
      </c>
      <c r="S1628" s="13">
        <f t="shared" si="179"/>
        <v>41579.639664351846</v>
      </c>
      <c r="T1628" s="13">
        <f t="shared" si="180"/>
        <v>41609.889664351853</v>
      </c>
      <c r="U1628" s="14">
        <f t="shared" si="181"/>
        <v>2013</v>
      </c>
      <c r="V1628" s="15"/>
    </row>
    <row r="1629" spans="1:22" ht="47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 s="8">
        <f t="shared" si="176"/>
        <v>61.578947368421055</v>
      </c>
      <c r="Q1629" s="9" t="str">
        <f t="shared" si="177"/>
        <v>music</v>
      </c>
      <c r="R1629" t="str">
        <f t="shared" si="178"/>
        <v>rock</v>
      </c>
      <c r="S1629" s="13">
        <f t="shared" si="179"/>
        <v>41205.498715277776</v>
      </c>
      <c r="T1629" s="13">
        <f t="shared" si="180"/>
        <v>41239.207638888889</v>
      </c>
      <c r="U1629" s="14">
        <f t="shared" si="181"/>
        <v>2012</v>
      </c>
      <c r="V1629" s="15"/>
    </row>
    <row r="1630" spans="1:22" ht="3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 s="8">
        <f t="shared" si="176"/>
        <v>45.875</v>
      </c>
      <c r="Q1630" s="9" t="str">
        <f t="shared" si="177"/>
        <v>music</v>
      </c>
      <c r="R1630" t="str">
        <f t="shared" si="178"/>
        <v>rock</v>
      </c>
      <c r="S1630" s="13">
        <f t="shared" si="179"/>
        <v>41774.528726851851</v>
      </c>
      <c r="T1630" s="13">
        <f t="shared" si="180"/>
        <v>41807.737060185187</v>
      </c>
      <c r="U1630" s="14">
        <f t="shared" si="181"/>
        <v>2014</v>
      </c>
      <c r="V1630" s="15"/>
    </row>
    <row r="1631" spans="1:22" ht="3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 s="8">
        <f t="shared" si="176"/>
        <v>75.853658536585371</v>
      </c>
      <c r="Q1631" s="9" t="str">
        <f t="shared" si="177"/>
        <v>music</v>
      </c>
      <c r="R1631" t="str">
        <f t="shared" si="178"/>
        <v>rock</v>
      </c>
      <c r="S1631" s="13">
        <f t="shared" si="179"/>
        <v>41645.658946759257</v>
      </c>
      <c r="T1631" s="13">
        <f t="shared" si="180"/>
        <v>41690.867280092592</v>
      </c>
      <c r="U1631" s="14">
        <f t="shared" si="181"/>
        <v>2014</v>
      </c>
      <c r="V1631" s="15"/>
    </row>
    <row r="1632" spans="1:22" ht="47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 s="8">
        <f t="shared" si="176"/>
        <v>84.206349206349202</v>
      </c>
      <c r="Q1632" s="9" t="str">
        <f t="shared" si="177"/>
        <v>music</v>
      </c>
      <c r="R1632" t="str">
        <f t="shared" si="178"/>
        <v>rock</v>
      </c>
      <c r="S1632" s="13">
        <f t="shared" si="179"/>
        <v>40939.629340277774</v>
      </c>
      <c r="T1632" s="13">
        <f t="shared" si="180"/>
        <v>40970.290972222225</v>
      </c>
      <c r="U1632" s="14">
        <f t="shared" si="181"/>
        <v>2012</v>
      </c>
      <c r="V1632" s="15"/>
    </row>
    <row r="1633" spans="1:22" ht="47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 s="8">
        <f t="shared" si="176"/>
        <v>117.22556390977444</v>
      </c>
      <c r="Q1633" s="9" t="str">
        <f t="shared" si="177"/>
        <v>music</v>
      </c>
      <c r="R1633" t="str">
        <f t="shared" si="178"/>
        <v>rock</v>
      </c>
      <c r="S1633" s="13">
        <f t="shared" si="179"/>
        <v>41164.65116898148</v>
      </c>
      <c r="T1633" s="13">
        <f t="shared" si="180"/>
        <v>41194.859502314815</v>
      </c>
      <c r="U1633" s="14">
        <f t="shared" si="181"/>
        <v>2012</v>
      </c>
      <c r="V1633" s="15"/>
    </row>
    <row r="1634" spans="1:22" ht="47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 s="8">
        <f t="shared" si="176"/>
        <v>86.489361702127653</v>
      </c>
      <c r="Q1634" s="9" t="str">
        <f t="shared" si="177"/>
        <v>music</v>
      </c>
      <c r="R1634" t="str">
        <f t="shared" si="178"/>
        <v>rock</v>
      </c>
      <c r="S1634" s="13">
        <f t="shared" si="179"/>
        <v>40750.132569444446</v>
      </c>
      <c r="T1634" s="13">
        <f t="shared" si="180"/>
        <v>40810.340902777774</v>
      </c>
      <c r="U1634" s="14">
        <f t="shared" si="181"/>
        <v>2011</v>
      </c>
      <c r="V1634" s="15"/>
    </row>
    <row r="1635" spans="1:22" ht="47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 s="8">
        <f t="shared" si="176"/>
        <v>172.41379310344828</v>
      </c>
      <c r="Q1635" s="9" t="str">
        <f t="shared" si="177"/>
        <v>music</v>
      </c>
      <c r="R1635" t="str">
        <f t="shared" si="178"/>
        <v>rock</v>
      </c>
      <c r="S1635" s="13">
        <f t="shared" si="179"/>
        <v>40896.675416666665</v>
      </c>
      <c r="T1635" s="13">
        <f t="shared" si="180"/>
        <v>40924.208333333336</v>
      </c>
      <c r="U1635" s="14">
        <f t="shared" si="181"/>
        <v>2011</v>
      </c>
      <c r="V1635" s="15"/>
    </row>
    <row r="1636" spans="1:22" ht="3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 s="8">
        <f t="shared" si="176"/>
        <v>62.8125</v>
      </c>
      <c r="Q1636" s="9" t="str">
        <f t="shared" si="177"/>
        <v>music</v>
      </c>
      <c r="R1636" t="str">
        <f t="shared" si="178"/>
        <v>rock</v>
      </c>
      <c r="S1636" s="13">
        <f t="shared" si="179"/>
        <v>40657.981493055551</v>
      </c>
      <c r="T1636" s="13">
        <f t="shared" si="180"/>
        <v>40696.249305555553</v>
      </c>
      <c r="U1636" s="14">
        <f t="shared" si="181"/>
        <v>2011</v>
      </c>
      <c r="V1636" s="15"/>
    </row>
    <row r="1637" spans="1:22" ht="47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 s="8">
        <f t="shared" si="176"/>
        <v>67.729729729729726</v>
      </c>
      <c r="Q1637" s="9" t="str">
        <f t="shared" si="177"/>
        <v>music</v>
      </c>
      <c r="R1637" t="str">
        <f t="shared" si="178"/>
        <v>rock</v>
      </c>
      <c r="S1637" s="13">
        <f t="shared" si="179"/>
        <v>42502.660428240742</v>
      </c>
      <c r="T1637" s="13">
        <f t="shared" si="180"/>
        <v>42562.868761574078</v>
      </c>
      <c r="U1637" s="14">
        <f t="shared" si="181"/>
        <v>2016</v>
      </c>
      <c r="V1637" s="15"/>
    </row>
    <row r="1638" spans="1:22" ht="47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 s="8">
        <f t="shared" si="176"/>
        <v>53.5632183908046</v>
      </c>
      <c r="Q1638" s="9" t="str">
        <f t="shared" si="177"/>
        <v>music</v>
      </c>
      <c r="R1638" t="str">
        <f t="shared" si="178"/>
        <v>rock</v>
      </c>
      <c r="S1638" s="13">
        <f t="shared" si="179"/>
        <v>40662.878333333334</v>
      </c>
      <c r="T1638" s="13">
        <f t="shared" si="180"/>
        <v>40706.166666666664</v>
      </c>
      <c r="U1638" s="14">
        <f t="shared" si="181"/>
        <v>2011</v>
      </c>
      <c r="V1638" s="15"/>
    </row>
    <row r="1639" spans="1:22" ht="47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 s="8">
        <f t="shared" si="176"/>
        <v>34.6</v>
      </c>
      <c r="Q1639" s="9" t="str">
        <f t="shared" si="177"/>
        <v>music</v>
      </c>
      <c r="R1639" t="str">
        <f t="shared" si="178"/>
        <v>rock</v>
      </c>
      <c r="S1639" s="13">
        <f t="shared" si="179"/>
        <v>40122.543287037035</v>
      </c>
      <c r="T1639" s="13">
        <f t="shared" si="180"/>
        <v>40178.98541666667</v>
      </c>
      <c r="U1639" s="14">
        <f t="shared" si="181"/>
        <v>2009</v>
      </c>
      <c r="V1639" s="15"/>
    </row>
    <row r="1640" spans="1:22" ht="3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 s="8">
        <f t="shared" si="176"/>
        <v>38.888888888888886</v>
      </c>
      <c r="Q1640" s="9" t="str">
        <f t="shared" si="177"/>
        <v>music</v>
      </c>
      <c r="R1640" t="str">
        <f t="shared" si="178"/>
        <v>rock</v>
      </c>
      <c r="S1640" s="13">
        <f t="shared" si="179"/>
        <v>41288.478796296295</v>
      </c>
      <c r="T1640" s="13">
        <f t="shared" si="180"/>
        <v>41333.892361111109</v>
      </c>
      <c r="U1640" s="14">
        <f t="shared" si="181"/>
        <v>2013</v>
      </c>
      <c r="V1640" s="15"/>
    </row>
    <row r="1641" spans="1:22" ht="47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 s="8">
        <f t="shared" si="176"/>
        <v>94.736842105263165</v>
      </c>
      <c r="Q1641" s="9" t="str">
        <f t="shared" si="177"/>
        <v>music</v>
      </c>
      <c r="R1641" t="str">
        <f t="shared" si="178"/>
        <v>rock</v>
      </c>
      <c r="S1641" s="13">
        <f t="shared" si="179"/>
        <v>40941.444039351853</v>
      </c>
      <c r="T1641" s="13">
        <f t="shared" si="180"/>
        <v>40971.652372685188</v>
      </c>
      <c r="U1641" s="14">
        <f t="shared" si="181"/>
        <v>2012</v>
      </c>
      <c r="V1641" s="15"/>
    </row>
    <row r="1642" spans="1:22" ht="47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 s="8">
        <f t="shared" si="176"/>
        <v>39.967058823529413</v>
      </c>
      <c r="Q1642" s="9" t="str">
        <f t="shared" si="177"/>
        <v>music</v>
      </c>
      <c r="R1642" t="str">
        <f t="shared" si="178"/>
        <v>rock</v>
      </c>
      <c r="S1642" s="13">
        <f t="shared" si="179"/>
        <v>40379.022627314815</v>
      </c>
      <c r="T1642" s="13">
        <f t="shared" si="180"/>
        <v>40393.082638888889</v>
      </c>
      <c r="U1642" s="14">
        <f t="shared" si="181"/>
        <v>2010</v>
      </c>
      <c r="V1642" s="15"/>
    </row>
    <row r="1643" spans="1:22" ht="3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 s="8">
        <f t="shared" si="176"/>
        <v>97.5</v>
      </c>
      <c r="Q1643" s="9" t="str">
        <f t="shared" si="177"/>
        <v>music</v>
      </c>
      <c r="R1643" t="str">
        <f t="shared" si="178"/>
        <v>pop</v>
      </c>
      <c r="S1643" s="13">
        <f t="shared" si="179"/>
        <v>41962.388240740744</v>
      </c>
      <c r="T1643" s="13">
        <f t="shared" si="180"/>
        <v>41992.596574074079</v>
      </c>
      <c r="U1643" s="14">
        <f t="shared" si="181"/>
        <v>2014</v>
      </c>
      <c r="V1643" s="15"/>
    </row>
    <row r="1644" spans="1:22" ht="47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 s="8">
        <f t="shared" si="176"/>
        <v>42.857142857142854</v>
      </c>
      <c r="Q1644" s="9" t="str">
        <f t="shared" si="177"/>
        <v>music</v>
      </c>
      <c r="R1644" t="str">
        <f t="shared" si="178"/>
        <v>pop</v>
      </c>
      <c r="S1644" s="13">
        <f t="shared" si="179"/>
        <v>40687.816284722219</v>
      </c>
      <c r="T1644" s="13">
        <f t="shared" si="180"/>
        <v>40708.024618055555</v>
      </c>
      <c r="U1644" s="14">
        <f t="shared" si="181"/>
        <v>2011</v>
      </c>
      <c r="V1644" s="15"/>
    </row>
    <row r="1645" spans="1:22" ht="3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 s="8">
        <f t="shared" si="176"/>
        <v>168.51351351351352</v>
      </c>
      <c r="Q1645" s="9" t="str">
        <f t="shared" si="177"/>
        <v>music</v>
      </c>
      <c r="R1645" t="str">
        <f t="shared" si="178"/>
        <v>pop</v>
      </c>
      <c r="S1645" s="13">
        <f t="shared" si="179"/>
        <v>41146.615879629629</v>
      </c>
      <c r="T1645" s="13">
        <f t="shared" si="180"/>
        <v>41176.824212962965</v>
      </c>
      <c r="U1645" s="14">
        <f t="shared" si="181"/>
        <v>2012</v>
      </c>
      <c r="V1645" s="15"/>
    </row>
    <row r="1646" spans="1:22" ht="47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 s="8">
        <f t="shared" si="176"/>
        <v>85.546875</v>
      </c>
      <c r="Q1646" s="9" t="str">
        <f t="shared" si="177"/>
        <v>music</v>
      </c>
      <c r="R1646" t="str">
        <f t="shared" si="178"/>
        <v>pop</v>
      </c>
      <c r="S1646" s="13">
        <f t="shared" si="179"/>
        <v>41174.851388888885</v>
      </c>
      <c r="T1646" s="13">
        <f t="shared" si="180"/>
        <v>41235.101388888892</v>
      </c>
      <c r="U1646" s="14">
        <f t="shared" si="181"/>
        <v>2012</v>
      </c>
      <c r="V1646" s="15"/>
    </row>
    <row r="1647" spans="1:22" ht="47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 s="8">
        <f t="shared" si="176"/>
        <v>554</v>
      </c>
      <c r="Q1647" s="9" t="str">
        <f t="shared" si="177"/>
        <v>music</v>
      </c>
      <c r="R1647" t="str">
        <f t="shared" si="178"/>
        <v>pop</v>
      </c>
      <c r="S1647" s="13">
        <f t="shared" si="179"/>
        <v>41521.40902777778</v>
      </c>
      <c r="T1647" s="13">
        <f t="shared" si="180"/>
        <v>41535.617361111108</v>
      </c>
      <c r="U1647" s="14">
        <f t="shared" si="181"/>
        <v>2013</v>
      </c>
      <c r="V1647" s="15"/>
    </row>
    <row r="1648" spans="1:22" ht="47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 s="8">
        <f t="shared" si="176"/>
        <v>26.554216867469879</v>
      </c>
      <c r="Q1648" s="9" t="str">
        <f t="shared" si="177"/>
        <v>music</v>
      </c>
      <c r="R1648" t="str">
        <f t="shared" si="178"/>
        <v>pop</v>
      </c>
      <c r="S1648" s="13">
        <f t="shared" si="179"/>
        <v>41833.241932870369</v>
      </c>
      <c r="T1648" s="13">
        <f t="shared" si="180"/>
        <v>41865.757638888892</v>
      </c>
      <c r="U1648" s="14">
        <f t="shared" si="181"/>
        <v>2014</v>
      </c>
      <c r="V1648" s="15"/>
    </row>
    <row r="1649" spans="1:22" ht="47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 s="8">
        <f t="shared" si="176"/>
        <v>113.82608695652173</v>
      </c>
      <c r="Q1649" s="9" t="str">
        <f t="shared" si="177"/>
        <v>music</v>
      </c>
      <c r="R1649" t="str">
        <f t="shared" si="178"/>
        <v>pop</v>
      </c>
      <c r="S1649" s="13">
        <f t="shared" si="179"/>
        <v>41039.201122685183</v>
      </c>
      <c r="T1649" s="13">
        <f t="shared" si="180"/>
        <v>41069.409456018519</v>
      </c>
      <c r="U1649" s="14">
        <f t="shared" si="181"/>
        <v>2012</v>
      </c>
      <c r="V1649" s="15"/>
    </row>
    <row r="1650" spans="1:22" ht="47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 s="8">
        <f t="shared" si="176"/>
        <v>32.011111111111113</v>
      </c>
      <c r="Q1650" s="9" t="str">
        <f t="shared" si="177"/>
        <v>music</v>
      </c>
      <c r="R1650" t="str">
        <f t="shared" si="178"/>
        <v>pop</v>
      </c>
      <c r="S1650" s="13">
        <f t="shared" si="179"/>
        <v>40592.496319444443</v>
      </c>
      <c r="T1650" s="13">
        <f t="shared" si="180"/>
        <v>40622.662986111114</v>
      </c>
      <c r="U1650" s="14">
        <f t="shared" si="181"/>
        <v>2011</v>
      </c>
      <c r="V1650" s="15"/>
    </row>
    <row r="1651" spans="1:22" ht="47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 s="8">
        <f t="shared" si="176"/>
        <v>47.189259259259259</v>
      </c>
      <c r="Q1651" s="9" t="str">
        <f t="shared" si="177"/>
        <v>music</v>
      </c>
      <c r="R1651" t="str">
        <f t="shared" si="178"/>
        <v>pop</v>
      </c>
      <c r="S1651" s="13">
        <f t="shared" si="179"/>
        <v>41737.476331018515</v>
      </c>
      <c r="T1651" s="13">
        <f t="shared" si="180"/>
        <v>41782.684664351851</v>
      </c>
      <c r="U1651" s="14">
        <f t="shared" si="181"/>
        <v>2014</v>
      </c>
      <c r="V1651" s="15"/>
    </row>
    <row r="1652" spans="1:22" ht="3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 s="8">
        <f t="shared" si="176"/>
        <v>88.46875</v>
      </c>
      <c r="Q1652" s="9" t="str">
        <f t="shared" si="177"/>
        <v>music</v>
      </c>
      <c r="R1652" t="str">
        <f t="shared" si="178"/>
        <v>pop</v>
      </c>
      <c r="S1652" s="13">
        <f t="shared" si="179"/>
        <v>41526.227280092593</v>
      </c>
      <c r="T1652" s="13">
        <f t="shared" si="180"/>
        <v>41556.435613425929</v>
      </c>
      <c r="U1652" s="14">
        <f t="shared" si="181"/>
        <v>2013</v>
      </c>
      <c r="V1652" s="15"/>
    </row>
    <row r="1653" spans="1:22" ht="47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 s="8">
        <f t="shared" si="176"/>
        <v>100.75</v>
      </c>
      <c r="Q1653" s="9" t="str">
        <f t="shared" si="177"/>
        <v>music</v>
      </c>
      <c r="R1653" t="str">
        <f t="shared" si="178"/>
        <v>pop</v>
      </c>
      <c r="S1653" s="13">
        <f t="shared" si="179"/>
        <v>40625.692361111105</v>
      </c>
      <c r="T1653" s="13">
        <f t="shared" si="180"/>
        <v>40659.290972222225</v>
      </c>
      <c r="U1653" s="14">
        <f t="shared" si="181"/>
        <v>2011</v>
      </c>
      <c r="V1653" s="15"/>
    </row>
    <row r="1654" spans="1:22" ht="47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 s="8">
        <f t="shared" si="176"/>
        <v>64.714285714285708</v>
      </c>
      <c r="Q1654" s="9" t="str">
        <f t="shared" si="177"/>
        <v>music</v>
      </c>
      <c r="R1654" t="str">
        <f t="shared" si="178"/>
        <v>pop</v>
      </c>
      <c r="S1654" s="13">
        <f t="shared" si="179"/>
        <v>41572.284641203703</v>
      </c>
      <c r="T1654" s="13">
        <f t="shared" si="180"/>
        <v>41602.534641203703</v>
      </c>
      <c r="U1654" s="14">
        <f t="shared" si="181"/>
        <v>2013</v>
      </c>
      <c r="V1654" s="15"/>
    </row>
    <row r="1655" spans="1:22" ht="47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 s="8">
        <f t="shared" si="176"/>
        <v>51.854285714285716</v>
      </c>
      <c r="Q1655" s="9" t="str">
        <f t="shared" si="177"/>
        <v>music</v>
      </c>
      <c r="R1655" t="str">
        <f t="shared" si="178"/>
        <v>pop</v>
      </c>
      <c r="S1655" s="13">
        <f t="shared" si="179"/>
        <v>40626.626111111109</v>
      </c>
      <c r="T1655" s="13">
        <f t="shared" si="180"/>
        <v>40657.834444444445</v>
      </c>
      <c r="U1655" s="14">
        <f t="shared" si="181"/>
        <v>2011</v>
      </c>
      <c r="V1655" s="15"/>
    </row>
    <row r="1656" spans="1:22" ht="47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 s="8">
        <f t="shared" si="176"/>
        <v>38.794117647058826</v>
      </c>
      <c r="Q1656" s="9" t="str">
        <f t="shared" si="177"/>
        <v>music</v>
      </c>
      <c r="R1656" t="str">
        <f t="shared" si="178"/>
        <v>pop</v>
      </c>
      <c r="S1656" s="13">
        <f t="shared" si="179"/>
        <v>40987.682407407403</v>
      </c>
      <c r="T1656" s="13">
        <f t="shared" si="180"/>
        <v>41017.890740740739</v>
      </c>
      <c r="U1656" s="14">
        <f t="shared" si="181"/>
        <v>2012</v>
      </c>
      <c r="V1656" s="15"/>
    </row>
    <row r="1657" spans="1:22" ht="3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 s="8">
        <f t="shared" si="176"/>
        <v>44.645833333333336</v>
      </c>
      <c r="Q1657" s="9" t="str">
        <f t="shared" si="177"/>
        <v>music</v>
      </c>
      <c r="R1657" t="str">
        <f t="shared" si="178"/>
        <v>pop</v>
      </c>
      <c r="S1657" s="13">
        <f t="shared" si="179"/>
        <v>40974.583564814813</v>
      </c>
      <c r="T1657" s="13">
        <f t="shared" si="180"/>
        <v>41004.750231481477</v>
      </c>
      <c r="U1657" s="14">
        <f t="shared" si="181"/>
        <v>2012</v>
      </c>
      <c r="V1657" s="15"/>
    </row>
    <row r="1658" spans="1:22" ht="6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 s="8">
        <f t="shared" si="176"/>
        <v>156.77333333333334</v>
      </c>
      <c r="Q1658" s="9" t="str">
        <f t="shared" si="177"/>
        <v>music</v>
      </c>
      <c r="R1658" t="str">
        <f t="shared" si="178"/>
        <v>pop</v>
      </c>
      <c r="S1658" s="13">
        <f t="shared" si="179"/>
        <v>41226.720509259256</v>
      </c>
      <c r="T1658" s="13">
        <f t="shared" si="180"/>
        <v>41256.928842592592</v>
      </c>
      <c r="U1658" s="14">
        <f t="shared" si="181"/>
        <v>2012</v>
      </c>
      <c r="V1658" s="15"/>
    </row>
    <row r="1659" spans="1:22" ht="47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 s="8">
        <f t="shared" si="176"/>
        <v>118.70339366515837</v>
      </c>
      <c r="Q1659" s="9" t="str">
        <f t="shared" si="177"/>
        <v>music</v>
      </c>
      <c r="R1659" t="str">
        <f t="shared" si="178"/>
        <v>pop</v>
      </c>
      <c r="S1659" s="13">
        <f t="shared" si="179"/>
        <v>41023.573703703703</v>
      </c>
      <c r="T1659" s="13">
        <f t="shared" si="180"/>
        <v>41053.782037037039</v>
      </c>
      <c r="U1659" s="14">
        <f t="shared" si="181"/>
        <v>2012</v>
      </c>
      <c r="V1659" s="15"/>
    </row>
    <row r="1660" spans="1:22" ht="47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 s="8">
        <f t="shared" si="176"/>
        <v>74.149532710280369</v>
      </c>
      <c r="Q1660" s="9" t="str">
        <f t="shared" si="177"/>
        <v>music</v>
      </c>
      <c r="R1660" t="str">
        <f t="shared" si="178"/>
        <v>pop</v>
      </c>
      <c r="S1660" s="13">
        <f t="shared" si="179"/>
        <v>41223.013506944444</v>
      </c>
      <c r="T1660" s="13">
        <f t="shared" si="180"/>
        <v>41261.597222222219</v>
      </c>
      <c r="U1660" s="14">
        <f t="shared" si="181"/>
        <v>2012</v>
      </c>
      <c r="V1660" s="15"/>
    </row>
    <row r="1661" spans="1:22" ht="47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 s="8">
        <f t="shared" si="176"/>
        <v>12.533333333333333</v>
      </c>
      <c r="Q1661" s="9" t="str">
        <f t="shared" si="177"/>
        <v>music</v>
      </c>
      <c r="R1661" t="str">
        <f t="shared" si="178"/>
        <v>pop</v>
      </c>
      <c r="S1661" s="13">
        <f t="shared" si="179"/>
        <v>41596.705104166664</v>
      </c>
      <c r="T1661" s="13">
        <f t="shared" si="180"/>
        <v>41625.5</v>
      </c>
      <c r="U1661" s="14">
        <f t="shared" si="181"/>
        <v>2013</v>
      </c>
      <c r="V1661" s="15"/>
    </row>
    <row r="1662" spans="1:22" ht="47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 s="8">
        <f t="shared" si="176"/>
        <v>27.861111111111111</v>
      </c>
      <c r="Q1662" s="9" t="str">
        <f t="shared" si="177"/>
        <v>music</v>
      </c>
      <c r="R1662" t="str">
        <f t="shared" si="178"/>
        <v>pop</v>
      </c>
      <c r="S1662" s="13">
        <f t="shared" si="179"/>
        <v>42459.485532407409</v>
      </c>
      <c r="T1662" s="13">
        <f t="shared" si="180"/>
        <v>42490.915972222225</v>
      </c>
      <c r="U1662" s="14">
        <f t="shared" si="181"/>
        <v>2016</v>
      </c>
      <c r="V1662" s="15"/>
    </row>
    <row r="1663" spans="1:22" ht="6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 s="8">
        <f t="shared" si="176"/>
        <v>80.178217821782184</v>
      </c>
      <c r="Q1663" s="9" t="str">
        <f t="shared" si="177"/>
        <v>music</v>
      </c>
      <c r="R1663" t="str">
        <f t="shared" si="178"/>
        <v>pop</v>
      </c>
      <c r="S1663" s="13">
        <f t="shared" si="179"/>
        <v>42343.789710648147</v>
      </c>
      <c r="T1663" s="13">
        <f t="shared" si="180"/>
        <v>42386.875</v>
      </c>
      <c r="U1663" s="14">
        <f t="shared" si="181"/>
        <v>2015</v>
      </c>
      <c r="V1663" s="15"/>
    </row>
    <row r="1664" spans="1:22" ht="47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 s="8">
        <f t="shared" si="176"/>
        <v>132.43548387096774</v>
      </c>
      <c r="Q1664" s="9" t="str">
        <f t="shared" si="177"/>
        <v>music</v>
      </c>
      <c r="R1664" t="str">
        <f t="shared" si="178"/>
        <v>pop</v>
      </c>
      <c r="S1664" s="13">
        <f t="shared" si="179"/>
        <v>40847.99</v>
      </c>
      <c r="T1664" s="13">
        <f t="shared" si="180"/>
        <v>40908.239999999998</v>
      </c>
      <c r="U1664" s="14">
        <f t="shared" si="181"/>
        <v>2011</v>
      </c>
      <c r="V1664" s="15"/>
    </row>
    <row r="1665" spans="1:22" ht="3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 s="8">
        <f t="shared" si="176"/>
        <v>33.75</v>
      </c>
      <c r="Q1665" s="9" t="str">
        <f t="shared" si="177"/>
        <v>music</v>
      </c>
      <c r="R1665" t="str">
        <f t="shared" si="178"/>
        <v>pop</v>
      </c>
      <c r="S1665" s="13">
        <f t="shared" si="179"/>
        <v>42005.813738425924</v>
      </c>
      <c r="T1665" s="13">
        <f t="shared" si="180"/>
        <v>42036.02207175926</v>
      </c>
      <c r="U1665" s="14">
        <f t="shared" si="181"/>
        <v>2015</v>
      </c>
      <c r="V1665" s="15"/>
    </row>
    <row r="1666" spans="1:22" ht="47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 s="8">
        <f t="shared" si="176"/>
        <v>34.384494382022467</v>
      </c>
      <c r="Q1666" s="9" t="str">
        <f t="shared" si="177"/>
        <v>music</v>
      </c>
      <c r="R1666" t="str">
        <f t="shared" si="178"/>
        <v>pop</v>
      </c>
      <c r="S1666" s="13">
        <f t="shared" si="179"/>
        <v>40939.553449074076</v>
      </c>
      <c r="T1666" s="13">
        <f t="shared" si="180"/>
        <v>40984.165972222225</v>
      </c>
      <c r="U1666" s="14">
        <f t="shared" si="181"/>
        <v>2012</v>
      </c>
      <c r="V1666" s="15"/>
    </row>
    <row r="1667" spans="1:22" ht="47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 s="8">
        <f t="shared" ref="P1667:P1730" si="183">E1667/L1667</f>
        <v>44.956989247311824</v>
      </c>
      <c r="Q1667" s="9" t="str">
        <f t="shared" ref="Q1667:Q1730" si="184">LEFT(N1667, SEARCH("/", N1667, 1)-1)</f>
        <v>music</v>
      </c>
      <c r="R1667" t="str">
        <f t="shared" ref="R1667:R1730" si="185">RIGHT(N1667,LEN(N1667) -SEARCH("/", N1667, 1))</f>
        <v>pop</v>
      </c>
      <c r="S1667" s="13">
        <f t="shared" ref="S1667:S1730" si="186">(J1667/86400)+25569+(-5/24)</f>
        <v>40564.441122685181</v>
      </c>
      <c r="T1667" s="13">
        <f t="shared" ref="T1667:T1730" si="187">(((I1667/60)/60)/24)+DATE(1970,1,1)</f>
        <v>40596.125</v>
      </c>
      <c r="U1667" s="14">
        <f t="shared" ref="U1667:U1730" si="188">YEAR(S1667)</f>
        <v>2011</v>
      </c>
      <c r="V1667" s="15"/>
    </row>
    <row r="1668" spans="1:22" ht="47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 s="8">
        <f t="shared" si="183"/>
        <v>41.04081632653061</v>
      </c>
      <c r="Q1668" s="9" t="str">
        <f t="shared" si="184"/>
        <v>music</v>
      </c>
      <c r="R1668" t="str">
        <f t="shared" si="185"/>
        <v>pop</v>
      </c>
      <c r="S1668" s="13">
        <f t="shared" si="186"/>
        <v>41331.04482638889</v>
      </c>
      <c r="T1668" s="13">
        <f t="shared" si="187"/>
        <v>41361.211493055554</v>
      </c>
      <c r="U1668" s="14">
        <f t="shared" si="188"/>
        <v>2013</v>
      </c>
      <c r="V1668" s="15"/>
    </row>
    <row r="1669" spans="1:22" ht="47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 s="8">
        <f t="shared" si="183"/>
        <v>52.597560975609753</v>
      </c>
      <c r="Q1669" s="9" t="str">
        <f t="shared" si="184"/>
        <v>music</v>
      </c>
      <c r="R1669" t="str">
        <f t="shared" si="185"/>
        <v>pop</v>
      </c>
      <c r="S1669" s="13">
        <f t="shared" si="186"/>
        <v>41681.862245370365</v>
      </c>
      <c r="T1669" s="13">
        <f t="shared" si="187"/>
        <v>41709.290972222225</v>
      </c>
      <c r="U1669" s="14">
        <f t="shared" si="188"/>
        <v>2014</v>
      </c>
      <c r="V1669" s="15"/>
    </row>
    <row r="1670" spans="1:22" ht="47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 s="8">
        <f t="shared" si="183"/>
        <v>70.784482758620683</v>
      </c>
      <c r="Q1670" s="9" t="str">
        <f t="shared" si="184"/>
        <v>music</v>
      </c>
      <c r="R1670" t="str">
        <f t="shared" si="185"/>
        <v>pop</v>
      </c>
      <c r="S1670" s="13">
        <f t="shared" si="186"/>
        <v>40844.941423611112</v>
      </c>
      <c r="T1670" s="13">
        <f t="shared" si="187"/>
        <v>40875.191423611112</v>
      </c>
      <c r="U1670" s="14">
        <f t="shared" si="188"/>
        <v>2011</v>
      </c>
      <c r="V1670" s="15"/>
    </row>
    <row r="1671" spans="1:22" ht="47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 s="8">
        <f t="shared" si="183"/>
        <v>53.75</v>
      </c>
      <c r="Q1671" s="9" t="str">
        <f t="shared" si="184"/>
        <v>music</v>
      </c>
      <c r="R1671" t="str">
        <f t="shared" si="185"/>
        <v>pop</v>
      </c>
      <c r="S1671" s="13">
        <f t="shared" si="186"/>
        <v>42461.676805555551</v>
      </c>
      <c r="T1671" s="13">
        <f t="shared" si="187"/>
        <v>42521.885138888887</v>
      </c>
      <c r="U1671" s="14">
        <f t="shared" si="188"/>
        <v>2016</v>
      </c>
      <c r="V1671" s="15"/>
    </row>
    <row r="1672" spans="1:22" ht="6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 s="8">
        <f t="shared" si="183"/>
        <v>44.608695652173914</v>
      </c>
      <c r="Q1672" s="9" t="str">
        <f t="shared" si="184"/>
        <v>music</v>
      </c>
      <c r="R1672" t="str">
        <f t="shared" si="185"/>
        <v>pop</v>
      </c>
      <c r="S1672" s="13">
        <f t="shared" si="186"/>
        <v>40313.722210648142</v>
      </c>
      <c r="T1672" s="13">
        <f t="shared" si="187"/>
        <v>40364.166666666664</v>
      </c>
      <c r="U1672" s="14">
        <f t="shared" si="188"/>
        <v>2010</v>
      </c>
      <c r="V1672" s="15"/>
    </row>
    <row r="1673" spans="1:22" ht="32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 s="8">
        <f t="shared" si="183"/>
        <v>26.148961038961041</v>
      </c>
      <c r="Q1673" s="9" t="str">
        <f t="shared" si="184"/>
        <v>music</v>
      </c>
      <c r="R1673" t="str">
        <f t="shared" si="185"/>
        <v>pop</v>
      </c>
      <c r="S1673" s="13">
        <f t="shared" si="186"/>
        <v>42553.335810185185</v>
      </c>
      <c r="T1673" s="13">
        <f t="shared" si="187"/>
        <v>42583.54414351852</v>
      </c>
      <c r="U1673" s="14">
        <f t="shared" si="188"/>
        <v>2016</v>
      </c>
      <c r="V1673" s="15"/>
    </row>
    <row r="1674" spans="1:22" ht="3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 s="8">
        <f t="shared" si="183"/>
        <v>39.183673469387756</v>
      </c>
      <c r="Q1674" s="9" t="str">
        <f t="shared" si="184"/>
        <v>music</v>
      </c>
      <c r="R1674" t="str">
        <f t="shared" si="185"/>
        <v>pop</v>
      </c>
      <c r="S1674" s="13">
        <f t="shared" si="186"/>
        <v>41034.448263888888</v>
      </c>
      <c r="T1674" s="13">
        <f t="shared" si="187"/>
        <v>41064.656597222223</v>
      </c>
      <c r="U1674" s="14">
        <f t="shared" si="188"/>
        <v>2012</v>
      </c>
      <c r="V1674" s="15"/>
    </row>
    <row r="1675" spans="1:22" ht="47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 s="8">
        <f t="shared" si="183"/>
        <v>45.593220338983052</v>
      </c>
      <c r="Q1675" s="9" t="str">
        <f t="shared" si="184"/>
        <v>music</v>
      </c>
      <c r="R1675" t="str">
        <f t="shared" si="185"/>
        <v>pop</v>
      </c>
      <c r="S1675" s="13">
        <f t="shared" si="186"/>
        <v>42039.670046296298</v>
      </c>
      <c r="T1675" s="13">
        <f t="shared" si="187"/>
        <v>42069.878379629634</v>
      </c>
      <c r="U1675" s="14">
        <f t="shared" si="188"/>
        <v>2015</v>
      </c>
      <c r="V1675" s="15"/>
    </row>
    <row r="1676" spans="1:22" ht="47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 s="8">
        <f t="shared" si="183"/>
        <v>89.247787610619469</v>
      </c>
      <c r="Q1676" s="9" t="str">
        <f t="shared" si="184"/>
        <v>music</v>
      </c>
      <c r="R1676" t="str">
        <f t="shared" si="185"/>
        <v>pop</v>
      </c>
      <c r="S1676" s="13">
        <f t="shared" si="186"/>
        <v>42569.397060185183</v>
      </c>
      <c r="T1676" s="13">
        <f t="shared" si="187"/>
        <v>42600.290972222225</v>
      </c>
      <c r="U1676" s="14">
        <f t="shared" si="188"/>
        <v>2016</v>
      </c>
      <c r="V1676" s="15"/>
    </row>
    <row r="1677" spans="1:22" ht="3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 s="8">
        <f t="shared" si="183"/>
        <v>40.416470588235299</v>
      </c>
      <c r="Q1677" s="9" t="str">
        <f t="shared" si="184"/>
        <v>music</v>
      </c>
      <c r="R1677" t="str">
        <f t="shared" si="185"/>
        <v>pop</v>
      </c>
      <c r="S1677" s="13">
        <f t="shared" si="186"/>
        <v>40802.524768518517</v>
      </c>
      <c r="T1677" s="13">
        <f t="shared" si="187"/>
        <v>40832.918749999997</v>
      </c>
      <c r="U1677" s="14">
        <f t="shared" si="188"/>
        <v>2011</v>
      </c>
      <c r="V1677" s="15"/>
    </row>
    <row r="1678" spans="1:22" ht="3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 s="8">
        <f t="shared" si="183"/>
        <v>82.38095238095238</v>
      </c>
      <c r="Q1678" s="9" t="str">
        <f t="shared" si="184"/>
        <v>music</v>
      </c>
      <c r="R1678" t="str">
        <f t="shared" si="185"/>
        <v>pop</v>
      </c>
      <c r="S1678" s="13">
        <f t="shared" si="186"/>
        <v>40973.517905092587</v>
      </c>
      <c r="T1678" s="13">
        <f t="shared" si="187"/>
        <v>41020.165972222225</v>
      </c>
      <c r="U1678" s="14">
        <f t="shared" si="188"/>
        <v>2012</v>
      </c>
      <c r="V1678" s="15"/>
    </row>
    <row r="1679" spans="1:22" ht="47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 s="8">
        <f t="shared" si="183"/>
        <v>159.52380952380952</v>
      </c>
      <c r="Q1679" s="9" t="str">
        <f t="shared" si="184"/>
        <v>music</v>
      </c>
      <c r="R1679" t="str">
        <f t="shared" si="185"/>
        <v>pop</v>
      </c>
      <c r="S1679" s="13">
        <f t="shared" si="186"/>
        <v>42416.198796296296</v>
      </c>
      <c r="T1679" s="13">
        <f t="shared" si="187"/>
        <v>42476.249305555553</v>
      </c>
      <c r="U1679" s="14">
        <f t="shared" si="188"/>
        <v>2016</v>
      </c>
      <c r="V1679" s="15"/>
    </row>
    <row r="1680" spans="1:22" ht="3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 s="8">
        <f t="shared" si="183"/>
        <v>36.244897959183675</v>
      </c>
      <c r="Q1680" s="9" t="str">
        <f t="shared" si="184"/>
        <v>music</v>
      </c>
      <c r="R1680" t="str">
        <f t="shared" si="185"/>
        <v>pop</v>
      </c>
      <c r="S1680" s="13">
        <f t="shared" si="186"/>
        <v>41662.646655092591</v>
      </c>
      <c r="T1680" s="13">
        <f t="shared" si="187"/>
        <v>41676.854988425926</v>
      </c>
      <c r="U1680" s="14">
        <f t="shared" si="188"/>
        <v>2014</v>
      </c>
      <c r="V1680" s="15"/>
    </row>
    <row r="1681" spans="1:22" ht="6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 s="8">
        <f t="shared" si="183"/>
        <v>62.5</v>
      </c>
      <c r="Q1681" s="9" t="str">
        <f t="shared" si="184"/>
        <v>music</v>
      </c>
      <c r="R1681" t="str">
        <f t="shared" si="185"/>
        <v>pop</v>
      </c>
      <c r="S1681" s="13">
        <f t="shared" si="186"/>
        <v>40722.860474537032</v>
      </c>
      <c r="T1681" s="13">
        <f t="shared" si="187"/>
        <v>40746.068807870368</v>
      </c>
      <c r="U1681" s="14">
        <f t="shared" si="188"/>
        <v>2011</v>
      </c>
      <c r="V1681" s="15"/>
    </row>
    <row r="1682" spans="1:22" ht="3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 s="8">
        <f t="shared" si="183"/>
        <v>47</v>
      </c>
      <c r="Q1682" s="9" t="str">
        <f t="shared" si="184"/>
        <v>music</v>
      </c>
      <c r="R1682" t="str">
        <f t="shared" si="185"/>
        <v>pop</v>
      </c>
      <c r="S1682" s="13">
        <f t="shared" si="186"/>
        <v>41802.549386574072</v>
      </c>
      <c r="T1682" s="13">
        <f t="shared" si="187"/>
        <v>41832.757719907408</v>
      </c>
      <c r="U1682" s="14">
        <f t="shared" si="188"/>
        <v>2014</v>
      </c>
      <c r="V1682" s="15"/>
    </row>
    <row r="1683" spans="1:22" ht="47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 s="8">
        <f t="shared" si="183"/>
        <v>74.575090497737563</v>
      </c>
      <c r="Q1683" s="9" t="str">
        <f t="shared" si="184"/>
        <v>music</v>
      </c>
      <c r="R1683" t="str">
        <f t="shared" si="185"/>
        <v>faith</v>
      </c>
      <c r="S1683" s="13">
        <f t="shared" si="186"/>
        <v>42773.91300925926</v>
      </c>
      <c r="T1683" s="13">
        <f t="shared" si="187"/>
        <v>42823.083333333328</v>
      </c>
      <c r="U1683" s="14">
        <f t="shared" si="188"/>
        <v>2017</v>
      </c>
      <c r="V1683" s="15"/>
    </row>
    <row r="1684" spans="1:22" ht="3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8" t="e">
        <f t="shared" si="183"/>
        <v>#DIV/0!</v>
      </c>
      <c r="Q1684" s="9" t="str">
        <f t="shared" si="184"/>
        <v>music</v>
      </c>
      <c r="R1684" t="str">
        <f t="shared" si="185"/>
        <v>faith</v>
      </c>
      <c r="S1684" s="13">
        <f t="shared" si="186"/>
        <v>42779.005324074074</v>
      </c>
      <c r="T1684" s="13">
        <f t="shared" si="187"/>
        <v>42839.171990740739</v>
      </c>
      <c r="U1684" s="14">
        <f t="shared" si="188"/>
        <v>2017</v>
      </c>
      <c r="V1684" s="15"/>
    </row>
    <row r="1685" spans="1:22" ht="47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 s="8">
        <f t="shared" si="183"/>
        <v>76</v>
      </c>
      <c r="Q1685" s="9" t="str">
        <f t="shared" si="184"/>
        <v>music</v>
      </c>
      <c r="R1685" t="str">
        <f t="shared" si="185"/>
        <v>faith</v>
      </c>
      <c r="S1685" s="13">
        <f t="shared" si="186"/>
        <v>42808.57335648148</v>
      </c>
      <c r="T1685" s="13">
        <f t="shared" si="187"/>
        <v>42832.781689814816</v>
      </c>
      <c r="U1685" s="14">
        <f t="shared" si="188"/>
        <v>2017</v>
      </c>
      <c r="V1685" s="15"/>
    </row>
    <row r="1686" spans="1:22" ht="3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 s="8">
        <f t="shared" si="183"/>
        <v>86.43564356435644</v>
      </c>
      <c r="Q1686" s="9" t="str">
        <f t="shared" si="184"/>
        <v>music</v>
      </c>
      <c r="R1686" t="str">
        <f t="shared" si="185"/>
        <v>faith</v>
      </c>
      <c r="S1686" s="13">
        <f t="shared" si="186"/>
        <v>42783.606956018521</v>
      </c>
      <c r="T1686" s="13">
        <f t="shared" si="187"/>
        <v>42811.773622685185</v>
      </c>
      <c r="U1686" s="14">
        <f t="shared" si="188"/>
        <v>2017</v>
      </c>
      <c r="V1686" s="15"/>
    </row>
    <row r="1687" spans="1:22" ht="47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 s="8">
        <f t="shared" si="183"/>
        <v>24</v>
      </c>
      <c r="Q1687" s="9" t="str">
        <f t="shared" si="184"/>
        <v>music</v>
      </c>
      <c r="R1687" t="str">
        <f t="shared" si="185"/>
        <v>faith</v>
      </c>
      <c r="S1687" s="13">
        <f t="shared" si="186"/>
        <v>42788.041932870365</v>
      </c>
      <c r="T1687" s="13">
        <f t="shared" si="187"/>
        <v>42818.208599537036</v>
      </c>
      <c r="U1687" s="14">
        <f t="shared" si="188"/>
        <v>2017</v>
      </c>
      <c r="V1687" s="15"/>
    </row>
    <row r="1688" spans="1:22" ht="47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 s="8">
        <f t="shared" si="183"/>
        <v>18</v>
      </c>
      <c r="Q1688" s="9" t="str">
        <f t="shared" si="184"/>
        <v>music</v>
      </c>
      <c r="R1688" t="str">
        <f t="shared" si="185"/>
        <v>faith</v>
      </c>
      <c r="S1688" s="13">
        <f t="shared" si="186"/>
        <v>42792.635636574072</v>
      </c>
      <c r="T1688" s="13">
        <f t="shared" si="187"/>
        <v>42852.802303240736</v>
      </c>
      <c r="U1688" s="14">
        <f t="shared" si="188"/>
        <v>2017</v>
      </c>
      <c r="V1688" s="15"/>
    </row>
    <row r="1689" spans="1:22" ht="47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 s="8">
        <f t="shared" si="183"/>
        <v>80.128205128205124</v>
      </c>
      <c r="Q1689" s="9" t="str">
        <f t="shared" si="184"/>
        <v>music</v>
      </c>
      <c r="R1689" t="str">
        <f t="shared" si="185"/>
        <v>faith</v>
      </c>
      <c r="S1689" s="13">
        <f t="shared" si="186"/>
        <v>42801.838483796295</v>
      </c>
      <c r="T1689" s="13">
        <f t="shared" si="187"/>
        <v>42835.84375</v>
      </c>
      <c r="U1689" s="14">
        <f t="shared" si="188"/>
        <v>2017</v>
      </c>
      <c r="V1689" s="15"/>
    </row>
    <row r="1690" spans="1:22" ht="6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 s="8">
        <f t="shared" si="183"/>
        <v>253.14285714285714</v>
      </c>
      <c r="Q1690" s="9" t="str">
        <f t="shared" si="184"/>
        <v>music</v>
      </c>
      <c r="R1690" t="str">
        <f t="shared" si="185"/>
        <v>faith</v>
      </c>
      <c r="S1690" s="13">
        <f t="shared" si="186"/>
        <v>42804.326319444437</v>
      </c>
      <c r="T1690" s="13">
        <f t="shared" si="187"/>
        <v>42834.492986111116</v>
      </c>
      <c r="U1690" s="14">
        <f t="shared" si="188"/>
        <v>2017</v>
      </c>
      <c r="V1690" s="15"/>
    </row>
    <row r="1691" spans="1:22" ht="2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 s="8">
        <f t="shared" si="183"/>
        <v>171.42857142857142</v>
      </c>
      <c r="Q1691" s="9" t="str">
        <f t="shared" si="184"/>
        <v>music</v>
      </c>
      <c r="R1691" t="str">
        <f t="shared" si="185"/>
        <v>faith</v>
      </c>
      <c r="S1691" s="13">
        <f t="shared" si="186"/>
        <v>42780.734143518515</v>
      </c>
      <c r="T1691" s="13">
        <f t="shared" si="187"/>
        <v>42810.900810185187</v>
      </c>
      <c r="U1691" s="14">
        <f t="shared" si="188"/>
        <v>2017</v>
      </c>
      <c r="V1691" s="15"/>
    </row>
    <row r="1692" spans="1:22" ht="47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 s="8">
        <f t="shared" si="183"/>
        <v>57.727272727272727</v>
      </c>
      <c r="Q1692" s="9" t="str">
        <f t="shared" si="184"/>
        <v>music</v>
      </c>
      <c r="R1692" t="str">
        <f t="shared" si="185"/>
        <v>faith</v>
      </c>
      <c r="S1692" s="13">
        <f t="shared" si="186"/>
        <v>42801.222708333335</v>
      </c>
      <c r="T1692" s="13">
        <f t="shared" si="187"/>
        <v>42831.389374999999</v>
      </c>
      <c r="U1692" s="14">
        <f t="shared" si="188"/>
        <v>2017</v>
      </c>
      <c r="V1692" s="15"/>
    </row>
    <row r="1693" spans="1:22" ht="47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 s="8">
        <f t="shared" si="183"/>
        <v>264.26315789473682</v>
      </c>
      <c r="Q1693" s="9" t="str">
        <f t="shared" si="184"/>
        <v>music</v>
      </c>
      <c r="R1693" t="str">
        <f t="shared" si="185"/>
        <v>faith</v>
      </c>
      <c r="S1693" s="13">
        <f t="shared" si="186"/>
        <v>42795.493148148147</v>
      </c>
      <c r="T1693" s="13">
        <f t="shared" si="187"/>
        <v>42828.041666666672</v>
      </c>
      <c r="U1693" s="14">
        <f t="shared" si="188"/>
        <v>2017</v>
      </c>
      <c r="V1693" s="15"/>
    </row>
    <row r="1694" spans="1:22" ht="47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 s="8">
        <f t="shared" si="183"/>
        <v>159.33333333333334</v>
      </c>
      <c r="Q1694" s="9" t="str">
        <f t="shared" si="184"/>
        <v>music</v>
      </c>
      <c r="R1694" t="str">
        <f t="shared" si="185"/>
        <v>faith</v>
      </c>
      <c r="S1694" s="13">
        <f t="shared" si="186"/>
        <v>42787.94290509259</v>
      </c>
      <c r="T1694" s="13">
        <f t="shared" si="187"/>
        <v>42820.999305555553</v>
      </c>
      <c r="U1694" s="14">
        <f t="shared" si="188"/>
        <v>2017</v>
      </c>
      <c r="V1694" s="15"/>
    </row>
    <row r="1695" spans="1:22" ht="47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 s="8">
        <f t="shared" si="183"/>
        <v>35</v>
      </c>
      <c r="Q1695" s="9" t="str">
        <f t="shared" si="184"/>
        <v>music</v>
      </c>
      <c r="R1695" t="str">
        <f t="shared" si="185"/>
        <v>faith</v>
      </c>
      <c r="S1695" s="13">
        <f t="shared" si="186"/>
        <v>42803.711944444447</v>
      </c>
      <c r="T1695" s="13">
        <f t="shared" si="187"/>
        <v>42834.833333333328</v>
      </c>
      <c r="U1695" s="14">
        <f t="shared" si="188"/>
        <v>2017</v>
      </c>
      <c r="V1695" s="15"/>
    </row>
    <row r="1696" spans="1:22" ht="47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 s="8">
        <f t="shared" si="183"/>
        <v>5</v>
      </c>
      <c r="Q1696" s="9" t="str">
        <f t="shared" si="184"/>
        <v>music</v>
      </c>
      <c r="R1696" t="str">
        <f t="shared" si="185"/>
        <v>faith</v>
      </c>
      <c r="S1696" s="13">
        <f t="shared" si="186"/>
        <v>42791.461504629631</v>
      </c>
      <c r="T1696" s="13">
        <f t="shared" si="187"/>
        <v>42821.191666666666</v>
      </c>
      <c r="U1696" s="14">
        <f t="shared" si="188"/>
        <v>2017</v>
      </c>
      <c r="V1696" s="15"/>
    </row>
    <row r="1697" spans="1:22" ht="47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 s="8">
        <f t="shared" si="183"/>
        <v>61.086956521739133</v>
      </c>
      <c r="Q1697" s="9" t="str">
        <f t="shared" si="184"/>
        <v>music</v>
      </c>
      <c r="R1697" t="str">
        <f t="shared" si="185"/>
        <v>faith</v>
      </c>
      <c r="S1697" s="13">
        <f t="shared" si="186"/>
        <v>42800.823078703703</v>
      </c>
      <c r="T1697" s="13">
        <f t="shared" si="187"/>
        <v>42835.041666666672</v>
      </c>
      <c r="U1697" s="14">
        <f t="shared" si="188"/>
        <v>2017</v>
      </c>
      <c r="V1697" s="15"/>
    </row>
    <row r="1698" spans="1:22" ht="47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8" t="e">
        <f t="shared" si="183"/>
        <v>#DIV/0!</v>
      </c>
      <c r="Q1698" s="9" t="str">
        <f t="shared" si="184"/>
        <v>music</v>
      </c>
      <c r="R1698" t="str">
        <f t="shared" si="185"/>
        <v>faith</v>
      </c>
      <c r="S1698" s="13">
        <f t="shared" si="186"/>
        <v>42795.861238425925</v>
      </c>
      <c r="T1698" s="13">
        <f t="shared" si="187"/>
        <v>42826.027905092589</v>
      </c>
      <c r="U1698" s="14">
        <f t="shared" si="188"/>
        <v>2017</v>
      </c>
      <c r="V1698" s="15"/>
    </row>
    <row r="1699" spans="1:22" ht="47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 s="8">
        <f t="shared" si="183"/>
        <v>114.81818181818181</v>
      </c>
      <c r="Q1699" s="9" t="str">
        <f t="shared" si="184"/>
        <v>music</v>
      </c>
      <c r="R1699" t="str">
        <f t="shared" si="185"/>
        <v>faith</v>
      </c>
      <c r="S1699" s="13">
        <f t="shared" si="186"/>
        <v>42804.824629629627</v>
      </c>
      <c r="T1699" s="13">
        <f t="shared" si="187"/>
        <v>42834.991296296299</v>
      </c>
      <c r="U1699" s="14">
        <f t="shared" si="188"/>
        <v>2017</v>
      </c>
      <c r="V1699" s="15"/>
    </row>
    <row r="1700" spans="1:22" ht="77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8" t="e">
        <f t="shared" si="183"/>
        <v>#DIV/0!</v>
      </c>
      <c r="Q1700" s="9" t="str">
        <f t="shared" si="184"/>
        <v>music</v>
      </c>
      <c r="R1700" t="str">
        <f t="shared" si="185"/>
        <v>faith</v>
      </c>
      <c r="S1700" s="13">
        <f t="shared" si="186"/>
        <v>42795.999537037038</v>
      </c>
      <c r="T1700" s="13">
        <f t="shared" si="187"/>
        <v>42820.147916666669</v>
      </c>
      <c r="U1700" s="14">
        <f t="shared" si="188"/>
        <v>2017</v>
      </c>
      <c r="V1700" s="15"/>
    </row>
    <row r="1701" spans="1:22" ht="47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 s="8">
        <f t="shared" si="183"/>
        <v>54</v>
      </c>
      <c r="Q1701" s="9" t="str">
        <f t="shared" si="184"/>
        <v>music</v>
      </c>
      <c r="R1701" t="str">
        <f t="shared" si="185"/>
        <v>faith</v>
      </c>
      <c r="S1701" s="13">
        <f t="shared" si="186"/>
        <v>42806.655613425923</v>
      </c>
      <c r="T1701" s="13">
        <f t="shared" si="187"/>
        <v>42836.863946759258</v>
      </c>
      <c r="U1701" s="14">
        <f t="shared" si="188"/>
        <v>2017</v>
      </c>
      <c r="V1701" s="15"/>
    </row>
    <row r="1702" spans="1:22" ht="47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 s="8">
        <f t="shared" si="183"/>
        <v>65.974683544303801</v>
      </c>
      <c r="Q1702" s="9" t="str">
        <f t="shared" si="184"/>
        <v>music</v>
      </c>
      <c r="R1702" t="str">
        <f t="shared" si="185"/>
        <v>faith</v>
      </c>
      <c r="S1702" s="13">
        <f t="shared" si="186"/>
        <v>42795.863310185181</v>
      </c>
      <c r="T1702" s="13">
        <f t="shared" si="187"/>
        <v>42826.166666666672</v>
      </c>
      <c r="U1702" s="14">
        <f t="shared" si="188"/>
        <v>2017</v>
      </c>
      <c r="V1702" s="15"/>
    </row>
    <row r="1703" spans="1:22" ht="47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 s="8">
        <f t="shared" si="183"/>
        <v>5</v>
      </c>
      <c r="Q1703" s="9" t="str">
        <f t="shared" si="184"/>
        <v>music</v>
      </c>
      <c r="R1703" t="str">
        <f t="shared" si="185"/>
        <v>faith</v>
      </c>
      <c r="S1703" s="13">
        <f t="shared" si="186"/>
        <v>41989.456076388888</v>
      </c>
      <c r="T1703" s="13">
        <f t="shared" si="187"/>
        <v>42019.664409722223</v>
      </c>
      <c r="U1703" s="14">
        <f t="shared" si="188"/>
        <v>2014</v>
      </c>
      <c r="V1703" s="15"/>
    </row>
    <row r="1704" spans="1:22" ht="2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 s="8">
        <f t="shared" si="183"/>
        <v>1</v>
      </c>
      <c r="Q1704" s="9" t="str">
        <f t="shared" si="184"/>
        <v>music</v>
      </c>
      <c r="R1704" t="str">
        <f t="shared" si="185"/>
        <v>faith</v>
      </c>
      <c r="S1704" s="13">
        <f t="shared" si="186"/>
        <v>42063.661458333336</v>
      </c>
      <c r="T1704" s="13">
        <f t="shared" si="187"/>
        <v>42093.828125</v>
      </c>
      <c r="U1704" s="14">
        <f t="shared" si="188"/>
        <v>2015</v>
      </c>
      <c r="V1704" s="15"/>
    </row>
    <row r="1705" spans="1:22" ht="47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 s="8">
        <f t="shared" si="183"/>
        <v>25.5</v>
      </c>
      <c r="Q1705" s="9" t="str">
        <f t="shared" si="184"/>
        <v>music</v>
      </c>
      <c r="R1705" t="str">
        <f t="shared" si="185"/>
        <v>faith</v>
      </c>
      <c r="S1705" s="13">
        <f t="shared" si="186"/>
        <v>42187.073344907403</v>
      </c>
      <c r="T1705" s="13">
        <f t="shared" si="187"/>
        <v>42247.281678240746</v>
      </c>
      <c r="U1705" s="14">
        <f t="shared" si="188"/>
        <v>2015</v>
      </c>
      <c r="V1705" s="15"/>
    </row>
    <row r="1706" spans="1:22" ht="3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 s="8">
        <f t="shared" si="183"/>
        <v>118.36363636363636</v>
      </c>
      <c r="Q1706" s="9" t="str">
        <f t="shared" si="184"/>
        <v>music</v>
      </c>
      <c r="R1706" t="str">
        <f t="shared" si="185"/>
        <v>faith</v>
      </c>
      <c r="S1706" s="13">
        <f t="shared" si="186"/>
        <v>42020.931400462963</v>
      </c>
      <c r="T1706" s="13">
        <f t="shared" si="187"/>
        <v>42051.139733796299</v>
      </c>
      <c r="U1706" s="14">
        <f t="shared" si="188"/>
        <v>2015</v>
      </c>
      <c r="V1706" s="15"/>
    </row>
    <row r="1707" spans="1:22" ht="47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8" t="e">
        <f t="shared" si="183"/>
        <v>#DIV/0!</v>
      </c>
      <c r="Q1707" s="9" t="str">
        <f t="shared" si="184"/>
        <v>music</v>
      </c>
      <c r="R1707" t="str">
        <f t="shared" si="185"/>
        <v>faith</v>
      </c>
      <c r="S1707" s="13">
        <f t="shared" si="186"/>
        <v>42244.808402777773</v>
      </c>
      <c r="T1707" s="13">
        <f t="shared" si="187"/>
        <v>42256.666666666672</v>
      </c>
      <c r="U1707" s="14">
        <f t="shared" si="188"/>
        <v>2015</v>
      </c>
      <c r="V1707" s="15"/>
    </row>
    <row r="1708" spans="1:22" ht="47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8" t="e">
        <f t="shared" si="183"/>
        <v>#DIV/0!</v>
      </c>
      <c r="Q1708" s="9" t="str">
        <f t="shared" si="184"/>
        <v>music</v>
      </c>
      <c r="R1708" t="str">
        <f t="shared" si="185"/>
        <v>faith</v>
      </c>
      <c r="S1708" s="13">
        <f t="shared" si="186"/>
        <v>42179.098055555551</v>
      </c>
      <c r="T1708" s="13">
        <f t="shared" si="187"/>
        <v>42239.306388888886</v>
      </c>
      <c r="U1708" s="14">
        <f t="shared" si="188"/>
        <v>2015</v>
      </c>
      <c r="V1708" s="15"/>
    </row>
    <row r="1709" spans="1:22" ht="47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 s="8">
        <f t="shared" si="183"/>
        <v>54.111111111111114</v>
      </c>
      <c r="Q1709" s="9" t="str">
        <f t="shared" si="184"/>
        <v>music</v>
      </c>
      <c r="R1709" t="str">
        <f t="shared" si="185"/>
        <v>faith</v>
      </c>
      <c r="S1709" s="13">
        <f t="shared" si="186"/>
        <v>42427.512673611105</v>
      </c>
      <c r="T1709" s="13">
        <f t="shared" si="187"/>
        <v>42457.679340277777</v>
      </c>
      <c r="U1709" s="14">
        <f t="shared" si="188"/>
        <v>2016</v>
      </c>
      <c r="V1709" s="15"/>
    </row>
    <row r="1710" spans="1:22" ht="47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8" t="e">
        <f t="shared" si="183"/>
        <v>#DIV/0!</v>
      </c>
      <c r="Q1710" s="9" t="str">
        <f t="shared" si="184"/>
        <v>music</v>
      </c>
      <c r="R1710" t="str">
        <f t="shared" si="185"/>
        <v>faith</v>
      </c>
      <c r="S1710" s="13">
        <f t="shared" si="186"/>
        <v>42451.658634259256</v>
      </c>
      <c r="T1710" s="13">
        <f t="shared" si="187"/>
        <v>42491.866967592592</v>
      </c>
      <c r="U1710" s="14">
        <f t="shared" si="188"/>
        <v>2016</v>
      </c>
      <c r="V1710" s="15"/>
    </row>
    <row r="1711" spans="1:22" ht="47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 s="8">
        <f t="shared" si="183"/>
        <v>21.25</v>
      </c>
      <c r="Q1711" s="9" t="str">
        <f t="shared" si="184"/>
        <v>music</v>
      </c>
      <c r="R1711" t="str">
        <f t="shared" si="185"/>
        <v>faith</v>
      </c>
      <c r="S1711" s="13">
        <f t="shared" si="186"/>
        <v>41841.355486111112</v>
      </c>
      <c r="T1711" s="13">
        <f t="shared" si="187"/>
        <v>41882.818749999999</v>
      </c>
      <c r="U1711" s="14">
        <f t="shared" si="188"/>
        <v>2014</v>
      </c>
      <c r="V1711" s="15"/>
    </row>
    <row r="1712" spans="1:22" ht="3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 s="8">
        <f t="shared" si="183"/>
        <v>34</v>
      </c>
      <c r="Q1712" s="9" t="str">
        <f t="shared" si="184"/>
        <v>music</v>
      </c>
      <c r="R1712" t="str">
        <f t="shared" si="185"/>
        <v>faith</v>
      </c>
      <c r="S1712" s="13">
        <f t="shared" si="186"/>
        <v>42341.382962962962</v>
      </c>
      <c r="T1712" s="13">
        <f t="shared" si="187"/>
        <v>42387.541666666672</v>
      </c>
      <c r="U1712" s="14">
        <f t="shared" si="188"/>
        <v>2015</v>
      </c>
      <c r="V1712" s="15"/>
    </row>
    <row r="1713" spans="1:22" ht="47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 s="8">
        <f t="shared" si="183"/>
        <v>525</v>
      </c>
      <c r="Q1713" s="9" t="str">
        <f t="shared" si="184"/>
        <v>music</v>
      </c>
      <c r="R1713" t="str">
        <f t="shared" si="185"/>
        <v>faith</v>
      </c>
      <c r="S1713" s="13">
        <f t="shared" si="186"/>
        <v>41852.437893518516</v>
      </c>
      <c r="T1713" s="13">
        <f t="shared" si="187"/>
        <v>41883.646226851852</v>
      </c>
      <c r="U1713" s="14">
        <f t="shared" si="188"/>
        <v>2014</v>
      </c>
      <c r="V1713" s="15"/>
    </row>
    <row r="1714" spans="1:22" ht="47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8" t="e">
        <f t="shared" si="183"/>
        <v>#DIV/0!</v>
      </c>
      <c r="Q1714" s="9" t="str">
        <f t="shared" si="184"/>
        <v>music</v>
      </c>
      <c r="R1714" t="str">
        <f t="shared" si="185"/>
        <v>faith</v>
      </c>
      <c r="S1714" s="13">
        <f t="shared" si="186"/>
        <v>42125.705474537033</v>
      </c>
      <c r="T1714" s="13">
        <f t="shared" si="187"/>
        <v>42185.913807870369</v>
      </c>
      <c r="U1714" s="14">
        <f t="shared" si="188"/>
        <v>2015</v>
      </c>
      <c r="V1714" s="15"/>
    </row>
    <row r="1715" spans="1:22" ht="47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 s="8">
        <f t="shared" si="183"/>
        <v>50</v>
      </c>
      <c r="Q1715" s="9" t="str">
        <f t="shared" si="184"/>
        <v>music</v>
      </c>
      <c r="R1715" t="str">
        <f t="shared" si="185"/>
        <v>faith</v>
      </c>
      <c r="S1715" s="13">
        <f t="shared" si="186"/>
        <v>41887.592731481483</v>
      </c>
      <c r="T1715" s="13">
        <f t="shared" si="187"/>
        <v>41917.801064814819</v>
      </c>
      <c r="U1715" s="14">
        <f t="shared" si="188"/>
        <v>2014</v>
      </c>
      <c r="V1715" s="15"/>
    </row>
    <row r="1716" spans="1:22" ht="47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 s="8">
        <f t="shared" si="183"/>
        <v>115.70588235294117</v>
      </c>
      <c r="Q1716" s="9" t="str">
        <f t="shared" si="184"/>
        <v>music</v>
      </c>
      <c r="R1716" t="str">
        <f t="shared" si="185"/>
        <v>faith</v>
      </c>
      <c r="S1716" s="13">
        <f t="shared" si="186"/>
        <v>42095.710196759253</v>
      </c>
      <c r="T1716" s="13">
        <f t="shared" si="187"/>
        <v>42125.918530092589</v>
      </c>
      <c r="U1716" s="14">
        <f t="shared" si="188"/>
        <v>2015</v>
      </c>
      <c r="V1716" s="15"/>
    </row>
    <row r="1717" spans="1:22" ht="47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 s="8">
        <f t="shared" si="183"/>
        <v>5.5</v>
      </c>
      <c r="Q1717" s="9" t="str">
        <f t="shared" si="184"/>
        <v>music</v>
      </c>
      <c r="R1717" t="str">
        <f t="shared" si="185"/>
        <v>faith</v>
      </c>
      <c r="S1717" s="13">
        <f t="shared" si="186"/>
        <v>42064.009085648147</v>
      </c>
      <c r="T1717" s="13">
        <f t="shared" si="187"/>
        <v>42094.140277777777</v>
      </c>
      <c r="U1717" s="14">
        <f t="shared" si="188"/>
        <v>2015</v>
      </c>
      <c r="V1717" s="15"/>
    </row>
    <row r="1718" spans="1:22" ht="47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 s="8">
        <f t="shared" si="183"/>
        <v>50</v>
      </c>
      <c r="Q1718" s="9" t="str">
        <f t="shared" si="184"/>
        <v>music</v>
      </c>
      <c r="R1718" t="str">
        <f t="shared" si="185"/>
        <v>faith</v>
      </c>
      <c r="S1718" s="13">
        <f t="shared" si="186"/>
        <v>42673.369201388887</v>
      </c>
      <c r="T1718" s="13">
        <f t="shared" si="187"/>
        <v>42713.619201388887</v>
      </c>
      <c r="U1718" s="14">
        <f t="shared" si="188"/>
        <v>2016</v>
      </c>
      <c r="V1718" s="15"/>
    </row>
    <row r="1719" spans="1:22" ht="47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 s="8">
        <f t="shared" si="183"/>
        <v>34.024390243902438</v>
      </c>
      <c r="Q1719" s="9" t="str">
        <f t="shared" si="184"/>
        <v>music</v>
      </c>
      <c r="R1719" t="str">
        <f t="shared" si="185"/>
        <v>faith</v>
      </c>
      <c r="S1719" s="13">
        <f t="shared" si="186"/>
        <v>42460.773587962962</v>
      </c>
      <c r="T1719" s="13">
        <f t="shared" si="187"/>
        <v>42481.166666666672</v>
      </c>
      <c r="U1719" s="14">
        <f t="shared" si="188"/>
        <v>2016</v>
      </c>
      <c r="V1719" s="15"/>
    </row>
    <row r="1720" spans="1:22" ht="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 s="8">
        <f t="shared" si="183"/>
        <v>37.5</v>
      </c>
      <c r="Q1720" s="9" t="str">
        <f t="shared" si="184"/>
        <v>music</v>
      </c>
      <c r="R1720" t="str">
        <f t="shared" si="185"/>
        <v>faith</v>
      </c>
      <c r="S1720" s="13">
        <f t="shared" si="186"/>
        <v>42460.402187499996</v>
      </c>
      <c r="T1720" s="13">
        <f t="shared" si="187"/>
        <v>42504.207638888889</v>
      </c>
      <c r="U1720" s="14">
        <f t="shared" si="188"/>
        <v>2016</v>
      </c>
      <c r="V1720" s="15"/>
    </row>
    <row r="1721" spans="1:22" ht="47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 s="8">
        <f t="shared" si="183"/>
        <v>11.666666666666666</v>
      </c>
      <c r="Q1721" s="9" t="str">
        <f t="shared" si="184"/>
        <v>music</v>
      </c>
      <c r="R1721" t="str">
        <f t="shared" si="185"/>
        <v>faith</v>
      </c>
      <c r="S1721" s="13">
        <f t="shared" si="186"/>
        <v>41869.326284722221</v>
      </c>
      <c r="T1721" s="13">
        <f t="shared" si="187"/>
        <v>41899.534618055557</v>
      </c>
      <c r="U1721" s="14">
        <f t="shared" si="188"/>
        <v>2014</v>
      </c>
      <c r="V1721" s="15"/>
    </row>
    <row r="1722" spans="1:22" ht="47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 s="8">
        <f t="shared" si="183"/>
        <v>28.125</v>
      </c>
      <c r="Q1722" s="9" t="str">
        <f t="shared" si="184"/>
        <v>music</v>
      </c>
      <c r="R1722" t="str">
        <f t="shared" si="185"/>
        <v>faith</v>
      </c>
      <c r="S1722" s="13">
        <f t="shared" si="186"/>
        <v>41922.574895833335</v>
      </c>
      <c r="T1722" s="13">
        <f t="shared" si="187"/>
        <v>41952.824895833335</v>
      </c>
      <c r="U1722" s="14">
        <f t="shared" si="188"/>
        <v>2014</v>
      </c>
      <c r="V1722" s="15"/>
    </row>
    <row r="1723" spans="1:22" ht="47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8" t="e">
        <f t="shared" si="183"/>
        <v>#DIV/0!</v>
      </c>
      <c r="Q1723" s="9" t="str">
        <f t="shared" si="184"/>
        <v>music</v>
      </c>
      <c r="R1723" t="str">
        <f t="shared" si="185"/>
        <v>faith</v>
      </c>
      <c r="S1723" s="13">
        <f t="shared" si="186"/>
        <v>42319.25304398148</v>
      </c>
      <c r="T1723" s="13">
        <f t="shared" si="187"/>
        <v>42349.461377314816</v>
      </c>
      <c r="U1723" s="14">
        <f t="shared" si="188"/>
        <v>2015</v>
      </c>
      <c r="V1723" s="15"/>
    </row>
    <row r="1724" spans="1:22" ht="47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 s="8">
        <f t="shared" si="183"/>
        <v>1</v>
      </c>
      <c r="Q1724" s="9" t="str">
        <f t="shared" si="184"/>
        <v>music</v>
      </c>
      <c r="R1724" t="str">
        <f t="shared" si="185"/>
        <v>faith</v>
      </c>
      <c r="S1724" s="13">
        <f t="shared" si="186"/>
        <v>42425.752650462957</v>
      </c>
      <c r="T1724" s="13">
        <f t="shared" si="187"/>
        <v>42463.006944444445</v>
      </c>
      <c r="U1724" s="14">
        <f t="shared" si="188"/>
        <v>2016</v>
      </c>
      <c r="V1724" s="15"/>
    </row>
    <row r="1725" spans="1:22" ht="47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 s="8">
        <f t="shared" si="183"/>
        <v>216.66666666666666</v>
      </c>
      <c r="Q1725" s="9" t="str">
        <f t="shared" si="184"/>
        <v>music</v>
      </c>
      <c r="R1725" t="str">
        <f t="shared" si="185"/>
        <v>faith</v>
      </c>
      <c r="S1725" s="13">
        <f t="shared" si="186"/>
        <v>42129.617071759254</v>
      </c>
      <c r="T1725" s="13">
        <f t="shared" si="187"/>
        <v>42186.25</v>
      </c>
      <c r="U1725" s="14">
        <f t="shared" si="188"/>
        <v>2015</v>
      </c>
      <c r="V1725" s="15"/>
    </row>
    <row r="1726" spans="1:22" ht="47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 s="8">
        <f t="shared" si="183"/>
        <v>8.75</v>
      </c>
      <c r="Q1726" s="9" t="str">
        <f t="shared" si="184"/>
        <v>music</v>
      </c>
      <c r="R1726" t="str">
        <f t="shared" si="185"/>
        <v>faith</v>
      </c>
      <c r="S1726" s="13">
        <f t="shared" si="186"/>
        <v>41912.724097222221</v>
      </c>
      <c r="T1726" s="13">
        <f t="shared" si="187"/>
        <v>41942.932430555556</v>
      </c>
      <c r="U1726" s="14">
        <f t="shared" si="188"/>
        <v>2014</v>
      </c>
      <c r="V1726" s="15"/>
    </row>
    <row r="1727" spans="1:22" ht="47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 s="8">
        <f t="shared" si="183"/>
        <v>62.222222222222221</v>
      </c>
      <c r="Q1727" s="9" t="str">
        <f t="shared" si="184"/>
        <v>music</v>
      </c>
      <c r="R1727" t="str">
        <f t="shared" si="185"/>
        <v>faith</v>
      </c>
      <c r="S1727" s="13">
        <f t="shared" si="186"/>
        <v>41845.759826388887</v>
      </c>
      <c r="T1727" s="13">
        <f t="shared" si="187"/>
        <v>41875.968159722222</v>
      </c>
      <c r="U1727" s="14">
        <f t="shared" si="188"/>
        <v>2014</v>
      </c>
      <c r="V1727" s="15"/>
    </row>
    <row r="1728" spans="1:22" ht="32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 s="8">
        <f t="shared" si="183"/>
        <v>137.25</v>
      </c>
      <c r="Q1728" s="9" t="str">
        <f t="shared" si="184"/>
        <v>music</v>
      </c>
      <c r="R1728" t="str">
        <f t="shared" si="185"/>
        <v>faith</v>
      </c>
      <c r="S1728" s="13">
        <f t="shared" si="186"/>
        <v>41788.711388888885</v>
      </c>
      <c r="T1728" s="13">
        <f t="shared" si="187"/>
        <v>41817.919722222221</v>
      </c>
      <c r="U1728" s="14">
        <f t="shared" si="188"/>
        <v>2014</v>
      </c>
      <c r="V1728" s="15"/>
    </row>
    <row r="1729" spans="1:22" ht="47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 s="8">
        <f t="shared" si="183"/>
        <v>1</v>
      </c>
      <c r="Q1729" s="9" t="str">
        <f t="shared" si="184"/>
        <v>music</v>
      </c>
      <c r="R1729" t="str">
        <f t="shared" si="185"/>
        <v>faith</v>
      </c>
      <c r="S1729" s="13">
        <f t="shared" si="186"/>
        <v>42044.719641203701</v>
      </c>
      <c r="T1729" s="13">
        <f t="shared" si="187"/>
        <v>42099.458333333328</v>
      </c>
      <c r="U1729" s="14">
        <f t="shared" si="188"/>
        <v>2015</v>
      </c>
      <c r="V1729" s="15"/>
    </row>
    <row r="1730" spans="1:22" ht="47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 s="8">
        <f t="shared" si="183"/>
        <v>122.14285714285714</v>
      </c>
      <c r="Q1730" s="9" t="str">
        <f t="shared" si="184"/>
        <v>music</v>
      </c>
      <c r="R1730" t="str">
        <f t="shared" si="185"/>
        <v>faith</v>
      </c>
      <c r="S1730" s="13">
        <f t="shared" si="186"/>
        <v>42268.417523148142</v>
      </c>
      <c r="T1730" s="13">
        <f t="shared" si="187"/>
        <v>42298.625856481478</v>
      </c>
      <c r="U1730" s="14">
        <f t="shared" si="188"/>
        <v>2015</v>
      </c>
      <c r="V1730" s="15"/>
    </row>
    <row r="1731" spans="1:22" ht="47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 s="8" t="e">
        <f t="shared" ref="P1731:P1794" si="190">E1731/L1731</f>
        <v>#DIV/0!</v>
      </c>
      <c r="Q1731" s="9" t="str">
        <f t="shared" ref="Q1731:Q1794" si="191">LEFT(N1731, SEARCH("/", N1731, 1)-1)</f>
        <v>music</v>
      </c>
      <c r="R1731" t="str">
        <f t="shared" ref="R1731:R1794" si="192">RIGHT(N1731,LEN(N1731) -SEARCH("/", N1731, 1))</f>
        <v>faith</v>
      </c>
      <c r="S1731" s="13">
        <f t="shared" ref="S1731:S1794" si="193">(J1731/86400)+25569+(-5/24)</f>
        <v>42470.843819444439</v>
      </c>
      <c r="T1731" s="13">
        <f t="shared" ref="T1731:T1794" si="194">(((I1731/60)/60)/24)+DATE(1970,1,1)</f>
        <v>42531.052152777775</v>
      </c>
      <c r="U1731" s="14">
        <f t="shared" ref="U1731:U1794" si="195">YEAR(S1731)</f>
        <v>2016</v>
      </c>
      <c r="V1731" s="15"/>
    </row>
    <row r="1732" spans="1:22" ht="47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8" t="e">
        <f t="shared" si="190"/>
        <v>#DIV/0!</v>
      </c>
      <c r="Q1732" s="9" t="str">
        <f t="shared" si="191"/>
        <v>music</v>
      </c>
      <c r="R1732" t="str">
        <f t="shared" si="192"/>
        <v>faith</v>
      </c>
      <c r="S1732" s="13">
        <f t="shared" si="193"/>
        <v>42271.879432870366</v>
      </c>
      <c r="T1732" s="13">
        <f t="shared" si="194"/>
        <v>42302.087766203709</v>
      </c>
      <c r="U1732" s="14">
        <f t="shared" si="195"/>
        <v>2015</v>
      </c>
      <c r="V1732" s="15"/>
    </row>
    <row r="1733" spans="1:22" ht="3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8" t="e">
        <f t="shared" si="190"/>
        <v>#DIV/0!</v>
      </c>
      <c r="Q1733" s="9" t="str">
        <f t="shared" si="191"/>
        <v>music</v>
      </c>
      <c r="R1733" t="str">
        <f t="shared" si="192"/>
        <v>faith</v>
      </c>
      <c r="S1733" s="13">
        <f t="shared" si="193"/>
        <v>42152.698518518511</v>
      </c>
      <c r="T1733" s="13">
        <f t="shared" si="194"/>
        <v>42166.625</v>
      </c>
      <c r="U1733" s="14">
        <f t="shared" si="195"/>
        <v>2015</v>
      </c>
      <c r="V1733" s="15"/>
    </row>
    <row r="1734" spans="1:22" ht="47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8" t="e">
        <f t="shared" si="190"/>
        <v>#DIV/0!</v>
      </c>
      <c r="Q1734" s="9" t="str">
        <f t="shared" si="191"/>
        <v>music</v>
      </c>
      <c r="R1734" t="str">
        <f t="shared" si="192"/>
        <v>faith</v>
      </c>
      <c r="S1734" s="13">
        <f t="shared" si="193"/>
        <v>42325.475474537037</v>
      </c>
      <c r="T1734" s="13">
        <f t="shared" si="194"/>
        <v>42385.208333333328</v>
      </c>
      <c r="U1734" s="14">
        <f t="shared" si="195"/>
        <v>2015</v>
      </c>
      <c r="V1734" s="15"/>
    </row>
    <row r="1735" spans="1:22" ht="47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8" t="e">
        <f t="shared" si="190"/>
        <v>#DIV/0!</v>
      </c>
      <c r="Q1735" s="9" t="str">
        <f t="shared" si="191"/>
        <v>music</v>
      </c>
      <c r="R1735" t="str">
        <f t="shared" si="192"/>
        <v>faith</v>
      </c>
      <c r="S1735" s="13">
        <f t="shared" si="193"/>
        <v>42614.467291666668</v>
      </c>
      <c r="T1735" s="13">
        <f t="shared" si="194"/>
        <v>42626.895833333328</v>
      </c>
      <c r="U1735" s="14">
        <f t="shared" si="195"/>
        <v>2016</v>
      </c>
      <c r="V1735" s="15"/>
    </row>
    <row r="1736" spans="1:22" ht="47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 s="8">
        <f t="shared" si="190"/>
        <v>1</v>
      </c>
      <c r="Q1736" s="9" t="str">
        <f t="shared" si="191"/>
        <v>music</v>
      </c>
      <c r="R1736" t="str">
        <f t="shared" si="192"/>
        <v>faith</v>
      </c>
      <c r="S1736" s="13">
        <f t="shared" si="193"/>
        <v>42101.828194444439</v>
      </c>
      <c r="T1736" s="13">
        <f t="shared" si="194"/>
        <v>42132.036527777775</v>
      </c>
      <c r="U1736" s="14">
        <f t="shared" si="195"/>
        <v>2015</v>
      </c>
      <c r="V1736" s="15"/>
    </row>
    <row r="1737" spans="1:22" ht="47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 s="8">
        <f t="shared" si="190"/>
        <v>55</v>
      </c>
      <c r="Q1737" s="9" t="str">
        <f t="shared" si="191"/>
        <v>music</v>
      </c>
      <c r="R1737" t="str">
        <f t="shared" si="192"/>
        <v>faith</v>
      </c>
      <c r="S1737" s="13">
        <f t="shared" si="193"/>
        <v>42559.605844907404</v>
      </c>
      <c r="T1737" s="13">
        <f t="shared" si="194"/>
        <v>42589.814178240747</v>
      </c>
      <c r="U1737" s="14">
        <f t="shared" si="195"/>
        <v>2016</v>
      </c>
      <c r="V1737" s="15"/>
    </row>
    <row r="1738" spans="1:22" ht="3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 s="8">
        <f t="shared" si="190"/>
        <v>22</v>
      </c>
      <c r="Q1738" s="9" t="str">
        <f t="shared" si="191"/>
        <v>music</v>
      </c>
      <c r="R1738" t="str">
        <f t="shared" si="192"/>
        <v>faith</v>
      </c>
      <c r="S1738" s="13">
        <f t="shared" si="193"/>
        <v>42286.65315972222</v>
      </c>
      <c r="T1738" s="13">
        <f t="shared" si="194"/>
        <v>42316.90315972222</v>
      </c>
      <c r="U1738" s="14">
        <f t="shared" si="195"/>
        <v>2015</v>
      </c>
      <c r="V1738" s="15"/>
    </row>
    <row r="1739" spans="1:22" ht="47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 s="8">
        <f t="shared" si="190"/>
        <v>56.666666666666664</v>
      </c>
      <c r="Q1739" s="9" t="str">
        <f t="shared" si="191"/>
        <v>music</v>
      </c>
      <c r="R1739" t="str">
        <f t="shared" si="192"/>
        <v>faith</v>
      </c>
      <c r="S1739" s="13">
        <f t="shared" si="193"/>
        <v>42175.740648148145</v>
      </c>
      <c r="T1739" s="13">
        <f t="shared" si="194"/>
        <v>42205.948981481488</v>
      </c>
      <c r="U1739" s="14">
        <f t="shared" si="195"/>
        <v>2015</v>
      </c>
      <c r="V1739" s="15"/>
    </row>
    <row r="1740" spans="1:22" ht="3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 s="8">
        <f t="shared" si="190"/>
        <v>20</v>
      </c>
      <c r="Q1740" s="9" t="str">
        <f t="shared" si="191"/>
        <v>music</v>
      </c>
      <c r="R1740" t="str">
        <f t="shared" si="192"/>
        <v>faith</v>
      </c>
      <c r="S1740" s="13">
        <f t="shared" si="193"/>
        <v>41884.665995370371</v>
      </c>
      <c r="T1740" s="13">
        <f t="shared" si="194"/>
        <v>41914.874328703707</v>
      </c>
      <c r="U1740" s="14">
        <f t="shared" si="195"/>
        <v>2014</v>
      </c>
      <c r="V1740" s="15"/>
    </row>
    <row r="1741" spans="1:22" ht="47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 s="8">
        <f t="shared" si="190"/>
        <v>1</v>
      </c>
      <c r="Q1741" s="9" t="str">
        <f t="shared" si="191"/>
        <v>music</v>
      </c>
      <c r="R1741" t="str">
        <f t="shared" si="192"/>
        <v>faith</v>
      </c>
      <c r="S1741" s="13">
        <f t="shared" si="193"/>
        <v>42435.665879629632</v>
      </c>
      <c r="T1741" s="13">
        <f t="shared" si="194"/>
        <v>42494.832546296297</v>
      </c>
      <c r="U1741" s="14">
        <f t="shared" si="195"/>
        <v>2016</v>
      </c>
      <c r="V1741" s="15"/>
    </row>
    <row r="1742" spans="1:22" ht="47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8" t="e">
        <f t="shared" si="190"/>
        <v>#DIV/0!</v>
      </c>
      <c r="Q1742" s="9" t="str">
        <f t="shared" si="191"/>
        <v>music</v>
      </c>
      <c r="R1742" t="str">
        <f t="shared" si="192"/>
        <v>faith</v>
      </c>
      <c r="S1742" s="13">
        <f t="shared" si="193"/>
        <v>42171.609050925923</v>
      </c>
      <c r="T1742" s="13">
        <f t="shared" si="194"/>
        <v>42201.817384259266</v>
      </c>
      <c r="U1742" s="14">
        <f t="shared" si="195"/>
        <v>2015</v>
      </c>
      <c r="V1742" s="15"/>
    </row>
    <row r="1743" spans="1:22" ht="3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 s="8">
        <f t="shared" si="190"/>
        <v>25.576923076923077</v>
      </c>
      <c r="Q1743" s="9" t="str">
        <f t="shared" si="191"/>
        <v>photography</v>
      </c>
      <c r="R1743" t="str">
        <f t="shared" si="192"/>
        <v>photobooks</v>
      </c>
      <c r="S1743" s="13">
        <f t="shared" si="193"/>
        <v>42120.419803240737</v>
      </c>
      <c r="T1743" s="13">
        <f t="shared" si="194"/>
        <v>42165.628136574072</v>
      </c>
      <c r="U1743" s="14">
        <f t="shared" si="195"/>
        <v>2015</v>
      </c>
      <c r="V1743" s="15"/>
    </row>
    <row r="1744" spans="1:22" ht="47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 s="8">
        <f t="shared" si="190"/>
        <v>63.970588235294116</v>
      </c>
      <c r="Q1744" s="9" t="str">
        <f t="shared" si="191"/>
        <v>photography</v>
      </c>
      <c r="R1744" t="str">
        <f t="shared" si="192"/>
        <v>photobooks</v>
      </c>
      <c r="S1744" s="13">
        <f t="shared" si="193"/>
        <v>42710.668634259258</v>
      </c>
      <c r="T1744" s="13">
        <f t="shared" si="194"/>
        <v>42742.875</v>
      </c>
      <c r="U1744" s="14">
        <f t="shared" si="195"/>
        <v>2016</v>
      </c>
      <c r="V1744" s="15"/>
    </row>
    <row r="1745" spans="1:22" ht="47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 s="8">
        <f t="shared" si="190"/>
        <v>89.925373134328353</v>
      </c>
      <c r="Q1745" s="9" t="str">
        <f t="shared" si="191"/>
        <v>photography</v>
      </c>
      <c r="R1745" t="str">
        <f t="shared" si="192"/>
        <v>photobooks</v>
      </c>
      <c r="S1745" s="13">
        <f t="shared" si="193"/>
        <v>42586.717303240737</v>
      </c>
      <c r="T1745" s="13">
        <f t="shared" si="194"/>
        <v>42609.165972222225</v>
      </c>
      <c r="U1745" s="14">
        <f t="shared" si="195"/>
        <v>2016</v>
      </c>
      <c r="V1745" s="15"/>
    </row>
    <row r="1746" spans="1:22" ht="47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 s="8">
        <f t="shared" si="190"/>
        <v>93.071428571428569</v>
      </c>
      <c r="Q1746" s="9" t="str">
        <f t="shared" si="191"/>
        <v>photography</v>
      </c>
      <c r="R1746" t="str">
        <f t="shared" si="192"/>
        <v>photobooks</v>
      </c>
      <c r="S1746" s="13">
        <f t="shared" si="193"/>
        <v>42026.396724537037</v>
      </c>
      <c r="T1746" s="13">
        <f t="shared" si="194"/>
        <v>42071.563391203701</v>
      </c>
      <c r="U1746" s="14">
        <f t="shared" si="195"/>
        <v>2015</v>
      </c>
      <c r="V1746" s="15"/>
    </row>
    <row r="1747" spans="1:22" ht="47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 s="8">
        <f t="shared" si="190"/>
        <v>89.674157303370791</v>
      </c>
      <c r="Q1747" s="9" t="str">
        <f t="shared" si="191"/>
        <v>photography</v>
      </c>
      <c r="R1747" t="str">
        <f t="shared" si="192"/>
        <v>photobooks</v>
      </c>
      <c r="S1747" s="13">
        <f t="shared" si="193"/>
        <v>42690.051365740735</v>
      </c>
      <c r="T1747" s="13">
        <f t="shared" si="194"/>
        <v>42726.083333333328</v>
      </c>
      <c r="U1747" s="14">
        <f t="shared" si="195"/>
        <v>2016</v>
      </c>
      <c r="V1747" s="15"/>
    </row>
    <row r="1748" spans="1:22" ht="47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 s="8">
        <f t="shared" si="190"/>
        <v>207.61682242990653</v>
      </c>
      <c r="Q1748" s="9" t="str">
        <f t="shared" si="191"/>
        <v>photography</v>
      </c>
      <c r="R1748" t="str">
        <f t="shared" si="192"/>
        <v>photobooks</v>
      </c>
      <c r="S1748" s="13">
        <f t="shared" si="193"/>
        <v>42667.968368055554</v>
      </c>
      <c r="T1748" s="13">
        <f t="shared" si="194"/>
        <v>42698.083333333328</v>
      </c>
      <c r="U1748" s="14">
        <f t="shared" si="195"/>
        <v>2016</v>
      </c>
      <c r="V1748" s="15"/>
    </row>
    <row r="1749" spans="1:22" ht="47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 s="8">
        <f t="shared" si="190"/>
        <v>59.408805031446541</v>
      </c>
      <c r="Q1749" s="9" t="str">
        <f t="shared" si="191"/>
        <v>photography</v>
      </c>
      <c r="R1749" t="str">
        <f t="shared" si="192"/>
        <v>photobooks</v>
      </c>
      <c r="S1749" s="13">
        <f t="shared" si="193"/>
        <v>42292.22719907407</v>
      </c>
      <c r="T1749" s="13">
        <f t="shared" si="194"/>
        <v>42321.625</v>
      </c>
      <c r="U1749" s="14">
        <f t="shared" si="195"/>
        <v>2015</v>
      </c>
      <c r="V1749" s="15"/>
    </row>
    <row r="1750" spans="1:22" ht="3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 s="8">
        <f t="shared" si="190"/>
        <v>358.97237569060775</v>
      </c>
      <c r="Q1750" s="9" t="str">
        <f t="shared" si="191"/>
        <v>photography</v>
      </c>
      <c r="R1750" t="str">
        <f t="shared" si="192"/>
        <v>photobooks</v>
      </c>
      <c r="S1750" s="13">
        <f t="shared" si="193"/>
        <v>42219.742395833331</v>
      </c>
      <c r="T1750" s="13">
        <f t="shared" si="194"/>
        <v>42249.950729166667</v>
      </c>
      <c r="U1750" s="14">
        <f t="shared" si="195"/>
        <v>2015</v>
      </c>
      <c r="V1750" s="15"/>
    </row>
    <row r="1751" spans="1:22" ht="3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 s="8">
        <f t="shared" si="190"/>
        <v>94.736641221374043</v>
      </c>
      <c r="Q1751" s="9" t="str">
        <f t="shared" si="191"/>
        <v>photography</v>
      </c>
      <c r="R1751" t="str">
        <f t="shared" si="192"/>
        <v>photobooks</v>
      </c>
      <c r="S1751" s="13">
        <f t="shared" si="193"/>
        <v>42758.767604166664</v>
      </c>
      <c r="T1751" s="13">
        <f t="shared" si="194"/>
        <v>42795.791666666672</v>
      </c>
      <c r="U1751" s="14">
        <f t="shared" si="195"/>
        <v>2017</v>
      </c>
      <c r="V1751" s="15"/>
    </row>
    <row r="1752" spans="1:22" ht="47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 s="8">
        <f t="shared" si="190"/>
        <v>80.647999999999996</v>
      </c>
      <c r="Q1752" s="9" t="str">
        <f t="shared" si="191"/>
        <v>photography</v>
      </c>
      <c r="R1752" t="str">
        <f t="shared" si="192"/>
        <v>photobooks</v>
      </c>
      <c r="S1752" s="13">
        <f t="shared" si="193"/>
        <v>42454.628518518519</v>
      </c>
      <c r="T1752" s="13">
        <f t="shared" si="194"/>
        <v>42479.836851851855</v>
      </c>
      <c r="U1752" s="14">
        <f t="shared" si="195"/>
        <v>2016</v>
      </c>
      <c r="V1752" s="15"/>
    </row>
    <row r="1753" spans="1:22" ht="32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 s="8">
        <f t="shared" si="190"/>
        <v>168.68852459016392</v>
      </c>
      <c r="Q1753" s="9" t="str">
        <f t="shared" si="191"/>
        <v>photography</v>
      </c>
      <c r="R1753" t="str">
        <f t="shared" si="192"/>
        <v>photobooks</v>
      </c>
      <c r="S1753" s="13">
        <f t="shared" si="193"/>
        <v>42052.573182870365</v>
      </c>
      <c r="T1753" s="13">
        <f t="shared" si="194"/>
        <v>42082.739849537036</v>
      </c>
      <c r="U1753" s="14">
        <f t="shared" si="195"/>
        <v>2015</v>
      </c>
      <c r="V1753" s="15"/>
    </row>
    <row r="1754" spans="1:22" ht="3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 s="8">
        <f t="shared" si="190"/>
        <v>34.68888888888889</v>
      </c>
      <c r="Q1754" s="9" t="str">
        <f t="shared" si="191"/>
        <v>photography</v>
      </c>
      <c r="R1754" t="str">
        <f t="shared" si="192"/>
        <v>photobooks</v>
      </c>
      <c r="S1754" s="13">
        <f t="shared" si="193"/>
        <v>42627.044930555552</v>
      </c>
      <c r="T1754" s="13">
        <f t="shared" si="194"/>
        <v>42657.253263888888</v>
      </c>
      <c r="U1754" s="14">
        <f t="shared" si="195"/>
        <v>2016</v>
      </c>
      <c r="V1754" s="15"/>
    </row>
    <row r="1755" spans="1:22" ht="47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 s="8">
        <f t="shared" si="190"/>
        <v>462.85714285714283</v>
      </c>
      <c r="Q1755" s="9" t="str">
        <f t="shared" si="191"/>
        <v>photography</v>
      </c>
      <c r="R1755" t="str">
        <f t="shared" si="192"/>
        <v>photobooks</v>
      </c>
      <c r="S1755" s="13">
        <f t="shared" si="193"/>
        <v>42420.541296296295</v>
      </c>
      <c r="T1755" s="13">
        <f t="shared" si="194"/>
        <v>42450.707962962959</v>
      </c>
      <c r="U1755" s="14">
        <f t="shared" si="195"/>
        <v>2016</v>
      </c>
      <c r="V1755" s="15"/>
    </row>
    <row r="1756" spans="1:22" ht="47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 s="8">
        <f t="shared" si="190"/>
        <v>104.38888888888889</v>
      </c>
      <c r="Q1756" s="9" t="str">
        <f t="shared" si="191"/>
        <v>photography</v>
      </c>
      <c r="R1756" t="str">
        <f t="shared" si="192"/>
        <v>photobooks</v>
      </c>
      <c r="S1756" s="13">
        <f t="shared" si="193"/>
        <v>42067.668437499997</v>
      </c>
      <c r="T1756" s="13">
        <f t="shared" si="194"/>
        <v>42097.835104166668</v>
      </c>
      <c r="U1756" s="14">
        <f t="shared" si="195"/>
        <v>2015</v>
      </c>
      <c r="V1756" s="15"/>
    </row>
    <row r="1757" spans="1:22" ht="47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 s="8">
        <f t="shared" si="190"/>
        <v>7.5</v>
      </c>
      <c r="Q1757" s="9" t="str">
        <f t="shared" si="191"/>
        <v>photography</v>
      </c>
      <c r="R1757" t="str">
        <f t="shared" si="192"/>
        <v>photobooks</v>
      </c>
      <c r="S1757" s="13">
        <f t="shared" si="193"/>
        <v>42252.580567129626</v>
      </c>
      <c r="T1757" s="13">
        <f t="shared" si="194"/>
        <v>42282.788900462961</v>
      </c>
      <c r="U1757" s="14">
        <f t="shared" si="195"/>
        <v>2015</v>
      </c>
      <c r="V1757" s="15"/>
    </row>
    <row r="1758" spans="1:22" ht="47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 s="8">
        <f t="shared" si="190"/>
        <v>47.13</v>
      </c>
      <c r="Q1758" s="9" t="str">
        <f t="shared" si="191"/>
        <v>photography</v>
      </c>
      <c r="R1758" t="str">
        <f t="shared" si="192"/>
        <v>photobooks</v>
      </c>
      <c r="S1758" s="13">
        <f t="shared" si="193"/>
        <v>42570.959131944437</v>
      </c>
      <c r="T1758" s="13">
        <f t="shared" si="194"/>
        <v>42611.167465277773</v>
      </c>
      <c r="U1758" s="14">
        <f t="shared" si="195"/>
        <v>2016</v>
      </c>
      <c r="V1758" s="15"/>
    </row>
    <row r="1759" spans="1:22" ht="3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 s="8">
        <f t="shared" si="190"/>
        <v>414.28571428571428</v>
      </c>
      <c r="Q1759" s="9" t="str">
        <f t="shared" si="191"/>
        <v>photography</v>
      </c>
      <c r="R1759" t="str">
        <f t="shared" si="192"/>
        <v>photobooks</v>
      </c>
      <c r="S1759" s="13">
        <f t="shared" si="193"/>
        <v>42733.619016203702</v>
      </c>
      <c r="T1759" s="13">
        <f t="shared" si="194"/>
        <v>42763.811805555553</v>
      </c>
      <c r="U1759" s="14">
        <f t="shared" si="195"/>
        <v>2016</v>
      </c>
      <c r="V1759" s="15"/>
    </row>
    <row r="1760" spans="1:22" ht="47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 s="8">
        <f t="shared" si="190"/>
        <v>42.481481481481481</v>
      </c>
      <c r="Q1760" s="9" t="str">
        <f t="shared" si="191"/>
        <v>photography</v>
      </c>
      <c r="R1760" t="str">
        <f t="shared" si="192"/>
        <v>photobooks</v>
      </c>
      <c r="S1760" s="13">
        <f t="shared" si="193"/>
        <v>42505.74759259259</v>
      </c>
      <c r="T1760" s="13">
        <f t="shared" si="194"/>
        <v>42565.955925925926</v>
      </c>
      <c r="U1760" s="14">
        <f t="shared" si="195"/>
        <v>2016</v>
      </c>
      <c r="V1760" s="15"/>
    </row>
    <row r="1761" spans="1:22" ht="3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 s="8">
        <f t="shared" si="190"/>
        <v>108.77551020408163</v>
      </c>
      <c r="Q1761" s="9" t="str">
        <f t="shared" si="191"/>
        <v>photography</v>
      </c>
      <c r="R1761" t="str">
        <f t="shared" si="192"/>
        <v>photobooks</v>
      </c>
      <c r="S1761" s="13">
        <f t="shared" si="193"/>
        <v>42068.620706018519</v>
      </c>
      <c r="T1761" s="13">
        <f t="shared" si="194"/>
        <v>42088.787372685183</v>
      </c>
      <c r="U1761" s="14">
        <f t="shared" si="195"/>
        <v>2015</v>
      </c>
      <c r="V1761" s="15"/>
    </row>
    <row r="1762" spans="1:22" ht="47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 s="8">
        <f t="shared" si="190"/>
        <v>81.098039215686271</v>
      </c>
      <c r="Q1762" s="9" t="str">
        <f t="shared" si="191"/>
        <v>photography</v>
      </c>
      <c r="R1762" t="str">
        <f t="shared" si="192"/>
        <v>photobooks</v>
      </c>
      <c r="S1762" s="13">
        <f t="shared" si="193"/>
        <v>42405.464270833334</v>
      </c>
      <c r="T1762" s="13">
        <f t="shared" si="194"/>
        <v>42425.67260416667</v>
      </c>
      <c r="U1762" s="14">
        <f t="shared" si="195"/>
        <v>2016</v>
      </c>
      <c r="V1762" s="15"/>
    </row>
    <row r="1763" spans="1:22" ht="3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 s="8">
        <f t="shared" si="190"/>
        <v>51.666666666666664</v>
      </c>
      <c r="Q1763" s="9" t="str">
        <f t="shared" si="191"/>
        <v>photography</v>
      </c>
      <c r="R1763" t="str">
        <f t="shared" si="192"/>
        <v>photobooks</v>
      </c>
      <c r="S1763" s="13">
        <f t="shared" si="193"/>
        <v>42209.359490740739</v>
      </c>
      <c r="T1763" s="13">
        <f t="shared" si="194"/>
        <v>42259.567824074074</v>
      </c>
      <c r="U1763" s="14">
        <f t="shared" si="195"/>
        <v>2015</v>
      </c>
      <c r="V1763" s="15"/>
    </row>
    <row r="1764" spans="1:22" ht="2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 s="8">
        <f t="shared" si="190"/>
        <v>35.4</v>
      </c>
      <c r="Q1764" s="9" t="str">
        <f t="shared" si="191"/>
        <v>photography</v>
      </c>
      <c r="R1764" t="str">
        <f t="shared" si="192"/>
        <v>photobooks</v>
      </c>
      <c r="S1764" s="13">
        <f t="shared" si="193"/>
        <v>42410.773668981477</v>
      </c>
      <c r="T1764" s="13">
        <f t="shared" si="194"/>
        <v>42440.982002314813</v>
      </c>
      <c r="U1764" s="14">
        <f t="shared" si="195"/>
        <v>2016</v>
      </c>
      <c r="V1764" s="15"/>
    </row>
    <row r="1765" spans="1:22" ht="47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 s="8">
        <f t="shared" si="190"/>
        <v>103.63559322033899</v>
      </c>
      <c r="Q1765" s="9" t="str">
        <f t="shared" si="191"/>
        <v>photography</v>
      </c>
      <c r="R1765" t="str">
        <f t="shared" si="192"/>
        <v>photobooks</v>
      </c>
      <c r="S1765" s="13">
        <f t="shared" si="193"/>
        <v>42636.660185185181</v>
      </c>
      <c r="T1765" s="13">
        <f t="shared" si="194"/>
        <v>42666.868518518517</v>
      </c>
      <c r="U1765" s="14">
        <f t="shared" si="195"/>
        <v>2016</v>
      </c>
      <c r="V1765" s="15"/>
    </row>
    <row r="1766" spans="1:22" ht="47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 s="8">
        <f t="shared" si="190"/>
        <v>55.282051282051285</v>
      </c>
      <c r="Q1766" s="9" t="str">
        <f t="shared" si="191"/>
        <v>photography</v>
      </c>
      <c r="R1766" t="str">
        <f t="shared" si="192"/>
        <v>photobooks</v>
      </c>
      <c r="S1766" s="13">
        <f t="shared" si="193"/>
        <v>41825.27753472222</v>
      </c>
      <c r="T1766" s="13">
        <f t="shared" si="194"/>
        <v>41854.485868055555</v>
      </c>
      <c r="U1766" s="14">
        <f t="shared" si="195"/>
        <v>2014</v>
      </c>
      <c r="V1766" s="15"/>
    </row>
    <row r="1767" spans="1:22" ht="47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 s="8">
        <f t="shared" si="190"/>
        <v>72.16970873786407</v>
      </c>
      <c r="Q1767" s="9" t="str">
        <f t="shared" si="191"/>
        <v>photography</v>
      </c>
      <c r="R1767" t="str">
        <f t="shared" si="192"/>
        <v>photobooks</v>
      </c>
      <c r="S1767" s="13">
        <f t="shared" si="193"/>
        <v>41834.772129629629</v>
      </c>
      <c r="T1767" s="13">
        <f t="shared" si="194"/>
        <v>41864.980462962965</v>
      </c>
      <c r="U1767" s="14">
        <f t="shared" si="195"/>
        <v>2014</v>
      </c>
      <c r="V1767" s="15"/>
    </row>
    <row r="1768" spans="1:22" ht="3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8" t="e">
        <f t="shared" si="190"/>
        <v>#DIV/0!</v>
      </c>
      <c r="Q1768" s="9" t="str">
        <f t="shared" si="191"/>
        <v>photography</v>
      </c>
      <c r="R1768" t="str">
        <f t="shared" si="192"/>
        <v>photobooks</v>
      </c>
      <c r="S1768" s="13">
        <f t="shared" si="193"/>
        <v>41855.65148148148</v>
      </c>
      <c r="T1768" s="13">
        <f t="shared" si="194"/>
        <v>41876.859814814816</v>
      </c>
      <c r="U1768" s="14">
        <f t="shared" si="195"/>
        <v>2014</v>
      </c>
      <c r="V1768" s="15"/>
    </row>
    <row r="1769" spans="1:22" ht="3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 s="8">
        <f t="shared" si="190"/>
        <v>58.615384615384613</v>
      </c>
      <c r="Q1769" s="9" t="str">
        <f t="shared" si="191"/>
        <v>photography</v>
      </c>
      <c r="R1769" t="str">
        <f t="shared" si="192"/>
        <v>photobooks</v>
      </c>
      <c r="S1769" s="13">
        <f t="shared" si="193"/>
        <v>41824.450046296297</v>
      </c>
      <c r="T1769" s="13">
        <f t="shared" si="194"/>
        <v>41854.658379629633</v>
      </c>
      <c r="U1769" s="14">
        <f t="shared" si="195"/>
        <v>2014</v>
      </c>
      <c r="V1769" s="15"/>
    </row>
    <row r="1770" spans="1:22" ht="47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 s="8">
        <f t="shared" si="190"/>
        <v>12.466666666666667</v>
      </c>
      <c r="Q1770" s="9" t="str">
        <f t="shared" si="191"/>
        <v>photography</v>
      </c>
      <c r="R1770" t="str">
        <f t="shared" si="192"/>
        <v>photobooks</v>
      </c>
      <c r="S1770" s="13">
        <f t="shared" si="193"/>
        <v>41849.352361111109</v>
      </c>
      <c r="T1770" s="13">
        <f t="shared" si="194"/>
        <v>41909.560694444444</v>
      </c>
      <c r="U1770" s="14">
        <f t="shared" si="195"/>
        <v>2014</v>
      </c>
      <c r="V1770" s="15"/>
    </row>
    <row r="1771" spans="1:22" ht="47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 s="8">
        <f t="shared" si="190"/>
        <v>49.136363636363633</v>
      </c>
      <c r="Q1771" s="9" t="str">
        <f t="shared" si="191"/>
        <v>photography</v>
      </c>
      <c r="R1771" t="str">
        <f t="shared" si="192"/>
        <v>photobooks</v>
      </c>
      <c r="S1771" s="13">
        <f t="shared" si="193"/>
        <v>41987.610636574071</v>
      </c>
      <c r="T1771" s="13">
        <f t="shared" si="194"/>
        <v>42017.818969907406</v>
      </c>
      <c r="U1771" s="14">
        <f t="shared" si="195"/>
        <v>2014</v>
      </c>
      <c r="V1771" s="15"/>
    </row>
    <row r="1772" spans="1:22" ht="47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 s="8">
        <f t="shared" si="190"/>
        <v>150.5</v>
      </c>
      <c r="Q1772" s="9" t="str">
        <f t="shared" si="191"/>
        <v>photography</v>
      </c>
      <c r="R1772" t="str">
        <f t="shared" si="192"/>
        <v>photobooks</v>
      </c>
      <c r="S1772" s="13">
        <f t="shared" si="193"/>
        <v>41891.571689814817</v>
      </c>
      <c r="T1772" s="13">
        <f t="shared" si="194"/>
        <v>41926.780023148152</v>
      </c>
      <c r="U1772" s="14">
        <f t="shared" si="195"/>
        <v>2014</v>
      </c>
      <c r="V1772" s="15"/>
    </row>
    <row r="1773" spans="1:22" ht="47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 s="8">
        <f t="shared" si="190"/>
        <v>35.799999999999997</v>
      </c>
      <c r="Q1773" s="9" t="str">
        <f t="shared" si="191"/>
        <v>photography</v>
      </c>
      <c r="R1773" t="str">
        <f t="shared" si="192"/>
        <v>photobooks</v>
      </c>
      <c r="S1773" s="13">
        <f t="shared" si="193"/>
        <v>41905.771296296291</v>
      </c>
      <c r="T1773" s="13">
        <f t="shared" si="194"/>
        <v>41935.979629629634</v>
      </c>
      <c r="U1773" s="14">
        <f t="shared" si="195"/>
        <v>2014</v>
      </c>
      <c r="V1773" s="15"/>
    </row>
    <row r="1774" spans="1:22" ht="3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 s="8">
        <f t="shared" si="190"/>
        <v>45.157894736842103</v>
      </c>
      <c r="Q1774" s="9" t="str">
        <f t="shared" si="191"/>
        <v>photography</v>
      </c>
      <c r="R1774" t="str">
        <f t="shared" si="192"/>
        <v>photobooks</v>
      </c>
      <c r="S1774" s="13">
        <f t="shared" si="193"/>
        <v>41766.509675925925</v>
      </c>
      <c r="T1774" s="13">
        <f t="shared" si="194"/>
        <v>41826.718009259261</v>
      </c>
      <c r="U1774" s="14">
        <f t="shared" si="195"/>
        <v>2014</v>
      </c>
      <c r="V1774" s="15"/>
    </row>
    <row r="1775" spans="1:22" ht="47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 s="8">
        <f t="shared" si="190"/>
        <v>98.78947368421052</v>
      </c>
      <c r="Q1775" s="9" t="str">
        <f t="shared" si="191"/>
        <v>photography</v>
      </c>
      <c r="R1775" t="str">
        <f t="shared" si="192"/>
        <v>photobooks</v>
      </c>
      <c r="S1775" s="13">
        <f t="shared" si="193"/>
        <v>41978.552060185182</v>
      </c>
      <c r="T1775" s="13">
        <f t="shared" si="194"/>
        <v>42023.760393518518</v>
      </c>
      <c r="U1775" s="14">
        <f t="shared" si="195"/>
        <v>2014</v>
      </c>
      <c r="V1775" s="15"/>
    </row>
    <row r="1776" spans="1:22" ht="47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 s="8">
        <f t="shared" si="190"/>
        <v>88.307692307692307</v>
      </c>
      <c r="Q1776" s="9" t="str">
        <f t="shared" si="191"/>
        <v>photography</v>
      </c>
      <c r="R1776" t="str">
        <f t="shared" si="192"/>
        <v>photobooks</v>
      </c>
      <c r="S1776" s="13">
        <f t="shared" si="193"/>
        <v>41930.010324074072</v>
      </c>
      <c r="T1776" s="13">
        <f t="shared" si="194"/>
        <v>41972.624305555553</v>
      </c>
      <c r="U1776" s="14">
        <f t="shared" si="195"/>
        <v>2014</v>
      </c>
      <c r="V1776" s="15"/>
    </row>
    <row r="1777" spans="1:22" ht="47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 s="8">
        <f t="shared" si="190"/>
        <v>170.62903225806451</v>
      </c>
      <c r="Q1777" s="9" t="str">
        <f t="shared" si="191"/>
        <v>photography</v>
      </c>
      <c r="R1777" t="str">
        <f t="shared" si="192"/>
        <v>photobooks</v>
      </c>
      <c r="S1777" s="13">
        <f t="shared" si="193"/>
        <v>41891.768055555549</v>
      </c>
      <c r="T1777" s="13">
        <f t="shared" si="194"/>
        <v>41936.976388888892</v>
      </c>
      <c r="U1777" s="14">
        <f t="shared" si="195"/>
        <v>2014</v>
      </c>
      <c r="V1777" s="15"/>
    </row>
    <row r="1778" spans="1:22" ht="47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 s="8">
        <f t="shared" si="190"/>
        <v>83.75</v>
      </c>
      <c r="Q1778" s="9" t="str">
        <f t="shared" si="191"/>
        <v>photography</v>
      </c>
      <c r="R1778" t="str">
        <f t="shared" si="192"/>
        <v>photobooks</v>
      </c>
      <c r="S1778" s="13">
        <f t="shared" si="193"/>
        <v>41905.748506944445</v>
      </c>
      <c r="T1778" s="13">
        <f t="shared" si="194"/>
        <v>41941.95684027778</v>
      </c>
      <c r="U1778" s="14">
        <f t="shared" si="195"/>
        <v>2014</v>
      </c>
      <c r="V1778" s="15"/>
    </row>
    <row r="1779" spans="1:22" ht="47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 s="8">
        <f t="shared" si="190"/>
        <v>65.099999999999994</v>
      </c>
      <c r="Q1779" s="9" t="str">
        <f t="shared" si="191"/>
        <v>photography</v>
      </c>
      <c r="R1779" t="str">
        <f t="shared" si="192"/>
        <v>photobooks</v>
      </c>
      <c r="S1779" s="13">
        <f t="shared" si="193"/>
        <v>42025.14876157407</v>
      </c>
      <c r="T1779" s="13">
        <f t="shared" si="194"/>
        <v>42055.357094907406</v>
      </c>
      <c r="U1779" s="14">
        <f t="shared" si="195"/>
        <v>2015</v>
      </c>
      <c r="V1779" s="15"/>
    </row>
    <row r="1780" spans="1:22" ht="47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 s="8">
        <f t="shared" si="190"/>
        <v>66.333333333333329</v>
      </c>
      <c r="Q1780" s="9" t="str">
        <f t="shared" si="191"/>
        <v>photography</v>
      </c>
      <c r="R1780" t="str">
        <f t="shared" si="192"/>
        <v>photobooks</v>
      </c>
      <c r="S1780" s="13">
        <f t="shared" si="193"/>
        <v>42045.655034722215</v>
      </c>
      <c r="T1780" s="13">
        <f t="shared" si="194"/>
        <v>42090.821701388893</v>
      </c>
      <c r="U1780" s="14">
        <f t="shared" si="195"/>
        <v>2015</v>
      </c>
      <c r="V1780" s="15"/>
    </row>
    <row r="1781" spans="1:22" ht="47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 s="8">
        <f t="shared" si="190"/>
        <v>104.89473684210526</v>
      </c>
      <c r="Q1781" s="9" t="str">
        <f t="shared" si="191"/>
        <v>photography</v>
      </c>
      <c r="R1781" t="str">
        <f t="shared" si="192"/>
        <v>photobooks</v>
      </c>
      <c r="S1781" s="13">
        <f t="shared" si="193"/>
        <v>42585.483564814807</v>
      </c>
      <c r="T1781" s="13">
        <f t="shared" si="194"/>
        <v>42615.691898148143</v>
      </c>
      <c r="U1781" s="14">
        <f t="shared" si="195"/>
        <v>2016</v>
      </c>
      <c r="V1781" s="15"/>
    </row>
    <row r="1782" spans="1:22" ht="47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 s="8">
        <f t="shared" si="190"/>
        <v>78.440789473684205</v>
      </c>
      <c r="Q1782" s="9" t="str">
        <f t="shared" si="191"/>
        <v>photography</v>
      </c>
      <c r="R1782" t="str">
        <f t="shared" si="192"/>
        <v>photobooks</v>
      </c>
      <c r="S1782" s="13">
        <f t="shared" si="193"/>
        <v>42493.392476851848</v>
      </c>
      <c r="T1782" s="13">
        <f t="shared" si="194"/>
        <v>42553.600810185191</v>
      </c>
      <c r="U1782" s="14">
        <f t="shared" si="195"/>
        <v>2016</v>
      </c>
      <c r="V1782" s="15"/>
    </row>
    <row r="1783" spans="1:22" ht="47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 s="8">
        <f t="shared" si="190"/>
        <v>59.041666666666664</v>
      </c>
      <c r="Q1783" s="9" t="str">
        <f t="shared" si="191"/>
        <v>photography</v>
      </c>
      <c r="R1783" t="str">
        <f t="shared" si="192"/>
        <v>photobooks</v>
      </c>
      <c r="S1783" s="13">
        <f t="shared" si="193"/>
        <v>42597.409085648142</v>
      </c>
      <c r="T1783" s="13">
        <f t="shared" si="194"/>
        <v>42628.617418981477</v>
      </c>
      <c r="U1783" s="14">
        <f t="shared" si="195"/>
        <v>2016</v>
      </c>
      <c r="V1783" s="15"/>
    </row>
    <row r="1784" spans="1:22" ht="47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 s="8">
        <f t="shared" si="190"/>
        <v>71.34210526315789</v>
      </c>
      <c r="Q1784" s="9" t="str">
        <f t="shared" si="191"/>
        <v>photography</v>
      </c>
      <c r="R1784" t="str">
        <f t="shared" si="192"/>
        <v>photobooks</v>
      </c>
      <c r="S1784" s="13">
        <f t="shared" si="193"/>
        <v>42388.366770833331</v>
      </c>
      <c r="T1784" s="13">
        <f t="shared" si="194"/>
        <v>42421.575104166666</v>
      </c>
      <c r="U1784" s="14">
        <f t="shared" si="195"/>
        <v>2016</v>
      </c>
      <c r="V1784" s="15"/>
    </row>
    <row r="1785" spans="1:22" ht="47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 s="8">
        <f t="shared" si="190"/>
        <v>51.227027027027027</v>
      </c>
      <c r="Q1785" s="9" t="str">
        <f t="shared" si="191"/>
        <v>photography</v>
      </c>
      <c r="R1785" t="str">
        <f t="shared" si="192"/>
        <v>photobooks</v>
      </c>
      <c r="S1785" s="13">
        <f t="shared" si="193"/>
        <v>42115.741643518515</v>
      </c>
      <c r="T1785" s="13">
        <f t="shared" si="194"/>
        <v>42145.949976851851</v>
      </c>
      <c r="U1785" s="14">
        <f t="shared" si="195"/>
        <v>2015</v>
      </c>
      <c r="V1785" s="15"/>
    </row>
    <row r="1786" spans="1:22" ht="47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 s="8">
        <f t="shared" si="190"/>
        <v>60.242424242424242</v>
      </c>
      <c r="Q1786" s="9" t="str">
        <f t="shared" si="191"/>
        <v>photography</v>
      </c>
      <c r="R1786" t="str">
        <f t="shared" si="192"/>
        <v>photobooks</v>
      </c>
      <c r="S1786" s="13">
        <f t="shared" si="193"/>
        <v>42003.447222222218</v>
      </c>
      <c r="T1786" s="13">
        <f t="shared" si="194"/>
        <v>42035.142361111109</v>
      </c>
      <c r="U1786" s="14">
        <f t="shared" si="195"/>
        <v>2014</v>
      </c>
      <c r="V1786" s="15"/>
    </row>
    <row r="1787" spans="1:22" ht="47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 s="8">
        <f t="shared" si="190"/>
        <v>44.935185185185183</v>
      </c>
      <c r="Q1787" s="9" t="str">
        <f t="shared" si="191"/>
        <v>photography</v>
      </c>
      <c r="R1787" t="str">
        <f t="shared" si="192"/>
        <v>photobooks</v>
      </c>
      <c r="S1787" s="13">
        <f t="shared" si="193"/>
        <v>41896.926562499997</v>
      </c>
      <c r="T1787" s="13">
        <f t="shared" si="194"/>
        <v>41928</v>
      </c>
      <c r="U1787" s="14">
        <f t="shared" si="195"/>
        <v>2014</v>
      </c>
      <c r="V1787" s="15"/>
    </row>
    <row r="1788" spans="1:22" ht="47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 s="8">
        <f t="shared" si="190"/>
        <v>31.206896551724139</v>
      </c>
      <c r="Q1788" s="9" t="str">
        <f t="shared" si="191"/>
        <v>photography</v>
      </c>
      <c r="R1788" t="str">
        <f t="shared" si="192"/>
        <v>photobooks</v>
      </c>
      <c r="S1788" s="13">
        <f t="shared" si="193"/>
        <v>41958.342326388891</v>
      </c>
      <c r="T1788" s="13">
        <f t="shared" si="194"/>
        <v>41988.550659722227</v>
      </c>
      <c r="U1788" s="14">
        <f t="shared" si="195"/>
        <v>2014</v>
      </c>
      <c r="V1788" s="15"/>
    </row>
    <row r="1789" spans="1:22" ht="47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 s="8">
        <f t="shared" si="190"/>
        <v>63.875</v>
      </c>
      <c r="Q1789" s="9" t="str">
        <f t="shared" si="191"/>
        <v>photography</v>
      </c>
      <c r="R1789" t="str">
        <f t="shared" si="192"/>
        <v>photobooks</v>
      </c>
      <c r="S1789" s="13">
        <f t="shared" si="193"/>
        <v>42068.447187499994</v>
      </c>
      <c r="T1789" s="13">
        <f t="shared" si="194"/>
        <v>42098.613854166666</v>
      </c>
      <c r="U1789" s="14">
        <f t="shared" si="195"/>
        <v>2015</v>
      </c>
      <c r="V1789" s="15"/>
    </row>
    <row r="1790" spans="1:22" ht="47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 s="8">
        <f t="shared" si="190"/>
        <v>19</v>
      </c>
      <c r="Q1790" s="9" t="str">
        <f t="shared" si="191"/>
        <v>photography</v>
      </c>
      <c r="R1790" t="str">
        <f t="shared" si="192"/>
        <v>photobooks</v>
      </c>
      <c r="S1790" s="13">
        <f t="shared" si="193"/>
        <v>41913.740069444444</v>
      </c>
      <c r="T1790" s="13">
        <f t="shared" si="194"/>
        <v>41943.94840277778</v>
      </c>
      <c r="U1790" s="14">
        <f t="shared" si="195"/>
        <v>2014</v>
      </c>
      <c r="V1790" s="15"/>
    </row>
    <row r="1791" spans="1:22" ht="47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 s="8">
        <f t="shared" si="190"/>
        <v>10</v>
      </c>
      <c r="Q1791" s="9" t="str">
        <f t="shared" si="191"/>
        <v>photography</v>
      </c>
      <c r="R1791" t="str">
        <f t="shared" si="192"/>
        <v>photobooks</v>
      </c>
      <c r="S1791" s="13">
        <f t="shared" si="193"/>
        <v>41956.041701388887</v>
      </c>
      <c r="T1791" s="13">
        <f t="shared" si="194"/>
        <v>42016.250034722223</v>
      </c>
      <c r="U1791" s="14">
        <f t="shared" si="195"/>
        <v>2014</v>
      </c>
      <c r="V1791" s="15"/>
    </row>
    <row r="1792" spans="1:22" ht="47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 s="8">
        <f t="shared" si="190"/>
        <v>109.06666666666666</v>
      </c>
      <c r="Q1792" s="9" t="str">
        <f t="shared" si="191"/>
        <v>photography</v>
      </c>
      <c r="R1792" t="str">
        <f t="shared" si="192"/>
        <v>photobooks</v>
      </c>
      <c r="S1792" s="13">
        <f t="shared" si="193"/>
        <v>42010.466180555552</v>
      </c>
      <c r="T1792" s="13">
        <f t="shared" si="194"/>
        <v>42040.674513888895</v>
      </c>
      <c r="U1792" s="14">
        <f t="shared" si="195"/>
        <v>2015</v>
      </c>
      <c r="V1792" s="15"/>
    </row>
    <row r="1793" spans="1:22" ht="3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 s="8">
        <f t="shared" si="190"/>
        <v>26.75</v>
      </c>
      <c r="Q1793" s="9" t="str">
        <f t="shared" si="191"/>
        <v>photography</v>
      </c>
      <c r="R1793" t="str">
        <f t="shared" si="192"/>
        <v>photobooks</v>
      </c>
      <c r="S1793" s="13">
        <f t="shared" si="193"/>
        <v>41973.532002314816</v>
      </c>
      <c r="T1793" s="13">
        <f t="shared" si="194"/>
        <v>42033.740335648152</v>
      </c>
      <c r="U1793" s="14">
        <f t="shared" si="195"/>
        <v>2014</v>
      </c>
      <c r="V1793" s="15"/>
    </row>
    <row r="1794" spans="1:22" ht="32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 s="8">
        <f t="shared" si="190"/>
        <v>109.93525179856115</v>
      </c>
      <c r="Q1794" s="9" t="str">
        <f t="shared" si="191"/>
        <v>photography</v>
      </c>
      <c r="R1794" t="str">
        <f t="shared" si="192"/>
        <v>photobooks</v>
      </c>
      <c r="S1794" s="13">
        <f t="shared" si="193"/>
        <v>42188.822708333326</v>
      </c>
      <c r="T1794" s="13">
        <f t="shared" si="194"/>
        <v>42226.290972222225</v>
      </c>
      <c r="U1794" s="14">
        <f t="shared" si="195"/>
        <v>2015</v>
      </c>
      <c r="V1794" s="15"/>
    </row>
    <row r="1795" spans="1:22" ht="47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 s="8">
        <f t="shared" ref="P1795:P1858" si="197">E1795/L1795</f>
        <v>20</v>
      </c>
      <c r="Q1795" s="9" t="str">
        <f t="shared" ref="Q1795:Q1858" si="198">LEFT(N1795, SEARCH("/", N1795, 1)-1)</f>
        <v>photography</v>
      </c>
      <c r="R1795" t="str">
        <f t="shared" ref="R1795:R1858" si="199">RIGHT(N1795,LEN(N1795) -SEARCH("/", N1795, 1))</f>
        <v>photobooks</v>
      </c>
      <c r="S1795" s="13">
        <f t="shared" ref="S1795:S1858" si="200">(J1795/86400)+25569+(-5/24)</f>
        <v>41940.683333333327</v>
      </c>
      <c r="T1795" s="13">
        <f t="shared" ref="T1795:T1858" si="201">(((I1795/60)/60)/24)+DATE(1970,1,1)</f>
        <v>41970.933333333334</v>
      </c>
      <c r="U1795" s="14">
        <f t="shared" ref="U1795:U1858" si="202">YEAR(S1795)</f>
        <v>2014</v>
      </c>
      <c r="V1795" s="15"/>
    </row>
    <row r="1796" spans="1:22" ht="47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 s="8">
        <f t="shared" si="197"/>
        <v>55.388888888888886</v>
      </c>
      <c r="Q1796" s="9" t="str">
        <f t="shared" si="198"/>
        <v>photography</v>
      </c>
      <c r="R1796" t="str">
        <f t="shared" si="199"/>
        <v>photobooks</v>
      </c>
      <c r="S1796" s="13">
        <f t="shared" si="200"/>
        <v>42011.342847222222</v>
      </c>
      <c r="T1796" s="13">
        <f t="shared" si="201"/>
        <v>42046.551180555558</v>
      </c>
      <c r="U1796" s="14">
        <f t="shared" si="202"/>
        <v>2015</v>
      </c>
      <c r="V1796" s="15"/>
    </row>
    <row r="1797" spans="1:22" ht="47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 s="8">
        <f t="shared" si="197"/>
        <v>133.90123456790124</v>
      </c>
      <c r="Q1797" s="9" t="str">
        <f t="shared" si="198"/>
        <v>photography</v>
      </c>
      <c r="R1797" t="str">
        <f t="shared" si="199"/>
        <v>photobooks</v>
      </c>
      <c r="S1797" s="13">
        <f t="shared" si="200"/>
        <v>42628.080335648141</v>
      </c>
      <c r="T1797" s="13">
        <f t="shared" si="201"/>
        <v>42657.666666666672</v>
      </c>
      <c r="U1797" s="14">
        <f t="shared" si="202"/>
        <v>2016</v>
      </c>
      <c r="V1797" s="15"/>
    </row>
    <row r="1798" spans="1:22" ht="47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 s="8">
        <f t="shared" si="197"/>
        <v>48.720930232558139</v>
      </c>
      <c r="Q1798" s="9" t="str">
        <f t="shared" si="198"/>
        <v>photography</v>
      </c>
      <c r="R1798" t="str">
        <f t="shared" si="199"/>
        <v>photobooks</v>
      </c>
      <c r="S1798" s="13">
        <f t="shared" si="200"/>
        <v>42515.231087962959</v>
      </c>
      <c r="T1798" s="13">
        <f t="shared" si="201"/>
        <v>42575.439421296294</v>
      </c>
      <c r="U1798" s="14">
        <f t="shared" si="202"/>
        <v>2016</v>
      </c>
      <c r="V1798" s="15"/>
    </row>
    <row r="1799" spans="1:22" ht="47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 s="8">
        <f t="shared" si="197"/>
        <v>48.25</v>
      </c>
      <c r="Q1799" s="9" t="str">
        <f t="shared" si="198"/>
        <v>photography</v>
      </c>
      <c r="R1799" t="str">
        <f t="shared" si="199"/>
        <v>photobooks</v>
      </c>
      <c r="S1799" s="13">
        <f t="shared" si="200"/>
        <v>42689.360983796294</v>
      </c>
      <c r="T1799" s="13">
        <f t="shared" si="201"/>
        <v>42719.56931712963</v>
      </c>
      <c r="U1799" s="14">
        <f t="shared" si="202"/>
        <v>2016</v>
      </c>
      <c r="V1799" s="15"/>
    </row>
    <row r="1800" spans="1:22" ht="47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 s="8">
        <f t="shared" si="197"/>
        <v>58.972972972972975</v>
      </c>
      <c r="Q1800" s="9" t="str">
        <f t="shared" si="198"/>
        <v>photography</v>
      </c>
      <c r="R1800" t="str">
        <f t="shared" si="199"/>
        <v>photobooks</v>
      </c>
      <c r="S1800" s="13">
        <f t="shared" si="200"/>
        <v>42344.118437499994</v>
      </c>
      <c r="T1800" s="13">
        <f t="shared" si="201"/>
        <v>42404.32677083333</v>
      </c>
      <c r="U1800" s="14">
        <f t="shared" si="202"/>
        <v>2015</v>
      </c>
      <c r="V1800" s="15"/>
    </row>
    <row r="1801" spans="1:22" ht="32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 s="8">
        <f t="shared" si="197"/>
        <v>11.638333333333334</v>
      </c>
      <c r="Q1801" s="9" t="str">
        <f t="shared" si="198"/>
        <v>photography</v>
      </c>
      <c r="R1801" t="str">
        <f t="shared" si="199"/>
        <v>photobooks</v>
      </c>
      <c r="S1801" s="13">
        <f t="shared" si="200"/>
        <v>41934.634351851848</v>
      </c>
      <c r="T1801" s="13">
        <f t="shared" si="201"/>
        <v>41954.884351851855</v>
      </c>
      <c r="U1801" s="14">
        <f t="shared" si="202"/>
        <v>2014</v>
      </c>
      <c r="V1801" s="15"/>
    </row>
    <row r="1802" spans="1:22" ht="47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 s="8">
        <f t="shared" si="197"/>
        <v>83.716814159292042</v>
      </c>
      <c r="Q1802" s="9" t="str">
        <f t="shared" si="198"/>
        <v>photography</v>
      </c>
      <c r="R1802" t="str">
        <f t="shared" si="199"/>
        <v>photobooks</v>
      </c>
      <c r="S1802" s="13">
        <f t="shared" si="200"/>
        <v>42623.397800925923</v>
      </c>
      <c r="T1802" s="13">
        <f t="shared" si="201"/>
        <v>42653.606134259258</v>
      </c>
      <c r="U1802" s="14">
        <f t="shared" si="202"/>
        <v>2016</v>
      </c>
      <c r="V1802" s="15"/>
    </row>
    <row r="1803" spans="1:22" ht="47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 s="8">
        <f t="shared" si="197"/>
        <v>63.648648648648646</v>
      </c>
      <c r="Q1803" s="9" t="str">
        <f t="shared" si="198"/>
        <v>photography</v>
      </c>
      <c r="R1803" t="str">
        <f t="shared" si="199"/>
        <v>photobooks</v>
      </c>
      <c r="S1803" s="13">
        <f t="shared" si="200"/>
        <v>42321.452175925922</v>
      </c>
      <c r="T1803" s="13">
        <f t="shared" si="201"/>
        <v>42353.506944444445</v>
      </c>
      <c r="U1803" s="14">
        <f t="shared" si="202"/>
        <v>2015</v>
      </c>
      <c r="V1803" s="15"/>
    </row>
    <row r="1804" spans="1:22" ht="3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 s="8">
        <f t="shared" si="197"/>
        <v>94.277777777777771</v>
      </c>
      <c r="Q1804" s="9" t="str">
        <f t="shared" si="198"/>
        <v>photography</v>
      </c>
      <c r="R1804" t="str">
        <f t="shared" si="199"/>
        <v>photobooks</v>
      </c>
      <c r="S1804" s="13">
        <f t="shared" si="200"/>
        <v>42159.264236111114</v>
      </c>
      <c r="T1804" s="13">
        <f t="shared" si="201"/>
        <v>42182.915972222225</v>
      </c>
      <c r="U1804" s="14">
        <f t="shared" si="202"/>
        <v>2015</v>
      </c>
      <c r="V1804" s="15"/>
    </row>
    <row r="1805" spans="1:22" ht="47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 s="8">
        <f t="shared" si="197"/>
        <v>71.86666666666666</v>
      </c>
      <c r="Q1805" s="9" t="str">
        <f t="shared" si="198"/>
        <v>photography</v>
      </c>
      <c r="R1805" t="str">
        <f t="shared" si="199"/>
        <v>photobooks</v>
      </c>
      <c r="S1805" s="13">
        <f t="shared" si="200"/>
        <v>42017.863217592589</v>
      </c>
      <c r="T1805" s="13">
        <f t="shared" si="201"/>
        <v>42049.071550925932</v>
      </c>
      <c r="U1805" s="14">
        <f t="shared" si="202"/>
        <v>2015</v>
      </c>
      <c r="V1805" s="15"/>
    </row>
    <row r="1806" spans="1:22" ht="47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 s="8">
        <f t="shared" si="197"/>
        <v>104.84615384615384</v>
      </c>
      <c r="Q1806" s="9" t="str">
        <f t="shared" si="198"/>
        <v>photography</v>
      </c>
      <c r="R1806" t="str">
        <f t="shared" si="199"/>
        <v>photobooks</v>
      </c>
      <c r="S1806" s="13">
        <f t="shared" si="200"/>
        <v>42282.469953703701</v>
      </c>
      <c r="T1806" s="13">
        <f t="shared" si="201"/>
        <v>42322.719953703709</v>
      </c>
      <c r="U1806" s="14">
        <f t="shared" si="202"/>
        <v>2015</v>
      </c>
      <c r="V1806" s="15"/>
    </row>
    <row r="1807" spans="1:22" ht="47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 s="8">
        <f t="shared" si="197"/>
        <v>67.139344262295083</v>
      </c>
      <c r="Q1807" s="9" t="str">
        <f t="shared" si="198"/>
        <v>photography</v>
      </c>
      <c r="R1807" t="str">
        <f t="shared" si="199"/>
        <v>photobooks</v>
      </c>
      <c r="S1807" s="13">
        <f t="shared" si="200"/>
        <v>42247.595578703702</v>
      </c>
      <c r="T1807" s="13">
        <f t="shared" si="201"/>
        <v>42279.75</v>
      </c>
      <c r="U1807" s="14">
        <f t="shared" si="202"/>
        <v>2015</v>
      </c>
      <c r="V1807" s="15"/>
    </row>
    <row r="1808" spans="1:22" ht="47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 s="8">
        <f t="shared" si="197"/>
        <v>73.875</v>
      </c>
      <c r="Q1808" s="9" t="str">
        <f t="shared" si="198"/>
        <v>photography</v>
      </c>
      <c r="R1808" t="str">
        <f t="shared" si="199"/>
        <v>photobooks</v>
      </c>
      <c r="S1808" s="13">
        <f t="shared" si="200"/>
        <v>41877.429965277777</v>
      </c>
      <c r="T1808" s="13">
        <f t="shared" si="201"/>
        <v>41912.638298611113</v>
      </c>
      <c r="U1808" s="14">
        <f t="shared" si="202"/>
        <v>2014</v>
      </c>
      <c r="V1808" s="15"/>
    </row>
    <row r="1809" spans="1:22" ht="3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 s="8">
        <f t="shared" si="197"/>
        <v>69.125</v>
      </c>
      <c r="Q1809" s="9" t="str">
        <f t="shared" si="198"/>
        <v>photography</v>
      </c>
      <c r="R1809" t="str">
        <f t="shared" si="199"/>
        <v>photobooks</v>
      </c>
      <c r="S1809" s="13">
        <f t="shared" si="200"/>
        <v>41879.860104166662</v>
      </c>
      <c r="T1809" s="13">
        <f t="shared" si="201"/>
        <v>41910.068437499998</v>
      </c>
      <c r="U1809" s="14">
        <f t="shared" si="202"/>
        <v>2014</v>
      </c>
      <c r="V1809" s="15"/>
    </row>
    <row r="1810" spans="1:22" ht="47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 s="8">
        <f t="shared" si="197"/>
        <v>120.77083333333333</v>
      </c>
      <c r="Q1810" s="9" t="str">
        <f t="shared" si="198"/>
        <v>photography</v>
      </c>
      <c r="R1810" t="str">
        <f t="shared" si="199"/>
        <v>photobooks</v>
      </c>
      <c r="S1810" s="13">
        <f t="shared" si="200"/>
        <v>42742.472569444442</v>
      </c>
      <c r="T1810" s="13">
        <f t="shared" si="201"/>
        <v>42777.680902777778</v>
      </c>
      <c r="U1810" s="14">
        <f t="shared" si="202"/>
        <v>2017</v>
      </c>
      <c r="V1810" s="15"/>
    </row>
    <row r="1811" spans="1:22" ht="47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 s="8">
        <f t="shared" si="197"/>
        <v>42.222222222222221</v>
      </c>
      <c r="Q1811" s="9" t="str">
        <f t="shared" si="198"/>
        <v>photography</v>
      </c>
      <c r="R1811" t="str">
        <f t="shared" si="199"/>
        <v>photobooks</v>
      </c>
      <c r="S1811" s="13">
        <f t="shared" si="200"/>
        <v>42029.699525462966</v>
      </c>
      <c r="T1811" s="13">
        <f t="shared" si="201"/>
        <v>42064.907858796301</v>
      </c>
      <c r="U1811" s="14">
        <f t="shared" si="202"/>
        <v>2015</v>
      </c>
      <c r="V1811" s="15"/>
    </row>
    <row r="1812" spans="1:22" ht="47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 s="8">
        <f t="shared" si="197"/>
        <v>7.5</v>
      </c>
      <c r="Q1812" s="9" t="str">
        <f t="shared" si="198"/>
        <v>photography</v>
      </c>
      <c r="R1812" t="str">
        <f t="shared" si="199"/>
        <v>photobooks</v>
      </c>
      <c r="S1812" s="13">
        <f t="shared" si="200"/>
        <v>41860.701689814814</v>
      </c>
      <c r="T1812" s="13">
        <f t="shared" si="201"/>
        <v>41872.91002314815</v>
      </c>
      <c r="U1812" s="14">
        <f t="shared" si="202"/>
        <v>2014</v>
      </c>
      <c r="V1812" s="15"/>
    </row>
    <row r="1813" spans="1:22" ht="3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 s="8">
        <f t="shared" si="197"/>
        <v>1.5384615384615385</v>
      </c>
      <c r="Q1813" s="9" t="str">
        <f t="shared" si="198"/>
        <v>photography</v>
      </c>
      <c r="R1813" t="str">
        <f t="shared" si="199"/>
        <v>photobooks</v>
      </c>
      <c r="S1813" s="13">
        <f t="shared" si="200"/>
        <v>41876.225347222222</v>
      </c>
      <c r="T1813" s="13">
        <f t="shared" si="201"/>
        <v>41936.166666666664</v>
      </c>
      <c r="U1813" s="14">
        <f t="shared" si="202"/>
        <v>2014</v>
      </c>
      <c r="V1813" s="15"/>
    </row>
    <row r="1814" spans="1:22" ht="47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 s="8">
        <f t="shared" si="197"/>
        <v>37.608695652173914</v>
      </c>
      <c r="Q1814" s="9" t="str">
        <f t="shared" si="198"/>
        <v>photography</v>
      </c>
      <c r="R1814" t="str">
        <f t="shared" si="199"/>
        <v>photobooks</v>
      </c>
      <c r="S1814" s="13">
        <f t="shared" si="200"/>
        <v>42524.110370370363</v>
      </c>
      <c r="T1814" s="13">
        <f t="shared" si="201"/>
        <v>42554.318703703699</v>
      </c>
      <c r="U1814" s="14">
        <f t="shared" si="202"/>
        <v>2016</v>
      </c>
      <c r="V1814" s="15"/>
    </row>
    <row r="1815" spans="1:22" ht="47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8" t="e">
        <f t="shared" si="197"/>
        <v>#DIV/0!</v>
      </c>
      <c r="Q1815" s="9" t="str">
        <f t="shared" si="198"/>
        <v>photography</v>
      </c>
      <c r="R1815" t="str">
        <f t="shared" si="199"/>
        <v>photobooks</v>
      </c>
      <c r="S1815" s="13">
        <f t="shared" si="200"/>
        <v>41829.68069444444</v>
      </c>
      <c r="T1815" s="13">
        <f t="shared" si="201"/>
        <v>41859.889027777775</v>
      </c>
      <c r="U1815" s="14">
        <f t="shared" si="202"/>
        <v>2014</v>
      </c>
      <c r="V1815" s="15"/>
    </row>
    <row r="1816" spans="1:22" ht="47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 s="8">
        <f t="shared" si="197"/>
        <v>42.157142857142858</v>
      </c>
      <c r="Q1816" s="9" t="str">
        <f t="shared" si="198"/>
        <v>photography</v>
      </c>
      <c r="R1816" t="str">
        <f t="shared" si="199"/>
        <v>photobooks</v>
      </c>
      <c r="S1816" s="13">
        <f t="shared" si="200"/>
        <v>42033.105740740742</v>
      </c>
      <c r="T1816" s="13">
        <f t="shared" si="201"/>
        <v>42063.314074074078</v>
      </c>
      <c r="U1816" s="14">
        <f t="shared" si="202"/>
        <v>2015</v>
      </c>
      <c r="V1816" s="15"/>
    </row>
    <row r="1817" spans="1:22" ht="47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8" t="e">
        <f t="shared" si="197"/>
        <v>#DIV/0!</v>
      </c>
      <c r="Q1817" s="9" t="str">
        <f t="shared" si="198"/>
        <v>photography</v>
      </c>
      <c r="R1817" t="str">
        <f t="shared" si="199"/>
        <v>photobooks</v>
      </c>
      <c r="S1817" s="13">
        <f t="shared" si="200"/>
        <v>42172.698344907403</v>
      </c>
      <c r="T1817" s="13">
        <f t="shared" si="201"/>
        <v>42186.906678240746</v>
      </c>
      <c r="U1817" s="14">
        <f t="shared" si="202"/>
        <v>2015</v>
      </c>
      <c r="V1817" s="15"/>
    </row>
    <row r="1818" spans="1:22" ht="47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 s="8">
        <f t="shared" si="197"/>
        <v>84.833333333333329</v>
      </c>
      <c r="Q1818" s="9" t="str">
        <f t="shared" si="198"/>
        <v>photography</v>
      </c>
      <c r="R1818" t="str">
        <f t="shared" si="199"/>
        <v>photobooks</v>
      </c>
      <c r="S1818" s="13">
        <f t="shared" si="200"/>
        <v>42548.667858796289</v>
      </c>
      <c r="T1818" s="13">
        <f t="shared" si="201"/>
        <v>42576.791666666672</v>
      </c>
      <c r="U1818" s="14">
        <f t="shared" si="202"/>
        <v>2016</v>
      </c>
      <c r="V1818" s="15"/>
    </row>
    <row r="1819" spans="1:22" ht="32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 s="8">
        <f t="shared" si="197"/>
        <v>94.19</v>
      </c>
      <c r="Q1819" s="9" t="str">
        <f t="shared" si="198"/>
        <v>photography</v>
      </c>
      <c r="R1819" t="str">
        <f t="shared" si="199"/>
        <v>photobooks</v>
      </c>
      <c r="S1819" s="13">
        <f t="shared" si="200"/>
        <v>42705.453784722216</v>
      </c>
      <c r="T1819" s="13">
        <f t="shared" si="201"/>
        <v>42765.290972222225</v>
      </c>
      <c r="U1819" s="14">
        <f t="shared" si="202"/>
        <v>2016</v>
      </c>
      <c r="V1819" s="15"/>
    </row>
    <row r="1820" spans="1:22" ht="3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8" t="e">
        <f t="shared" si="197"/>
        <v>#DIV/0!</v>
      </c>
      <c r="Q1820" s="9" t="str">
        <f t="shared" si="198"/>
        <v>photography</v>
      </c>
      <c r="R1820" t="str">
        <f t="shared" si="199"/>
        <v>photobooks</v>
      </c>
      <c r="S1820" s="13">
        <f t="shared" si="200"/>
        <v>42067.026041666664</v>
      </c>
      <c r="T1820" s="13">
        <f t="shared" si="201"/>
        <v>42097.192708333328</v>
      </c>
      <c r="U1820" s="14">
        <f t="shared" si="202"/>
        <v>2015</v>
      </c>
      <c r="V1820" s="15"/>
    </row>
    <row r="1821" spans="1:22" ht="47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 s="8">
        <f t="shared" si="197"/>
        <v>6.25</v>
      </c>
      <c r="Q1821" s="9" t="str">
        <f t="shared" si="198"/>
        <v>photography</v>
      </c>
      <c r="R1821" t="str">
        <f t="shared" si="199"/>
        <v>photobooks</v>
      </c>
      <c r="S1821" s="13">
        <f t="shared" si="200"/>
        <v>41820.543935185182</v>
      </c>
      <c r="T1821" s="13">
        <f t="shared" si="201"/>
        <v>41850.752268518518</v>
      </c>
      <c r="U1821" s="14">
        <f t="shared" si="202"/>
        <v>2014</v>
      </c>
      <c r="V1821" s="15"/>
    </row>
    <row r="1822" spans="1:22" ht="47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 s="8">
        <f t="shared" si="197"/>
        <v>213.375</v>
      </c>
      <c r="Q1822" s="9" t="str">
        <f t="shared" si="198"/>
        <v>photography</v>
      </c>
      <c r="R1822" t="str">
        <f t="shared" si="199"/>
        <v>photobooks</v>
      </c>
      <c r="S1822" s="13">
        <f t="shared" si="200"/>
        <v>42064.876041666663</v>
      </c>
      <c r="T1822" s="13">
        <f t="shared" si="201"/>
        <v>42095.042708333334</v>
      </c>
      <c r="U1822" s="14">
        <f t="shared" si="202"/>
        <v>2015</v>
      </c>
      <c r="V1822" s="15"/>
    </row>
    <row r="1823" spans="1:22" ht="47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 s="8">
        <f t="shared" si="197"/>
        <v>59.162280701754383</v>
      </c>
      <c r="Q1823" s="9" t="str">
        <f t="shared" si="198"/>
        <v>music</v>
      </c>
      <c r="R1823" t="str">
        <f t="shared" si="199"/>
        <v>rock</v>
      </c>
      <c r="S1823" s="13">
        <f t="shared" si="200"/>
        <v>40926.110729166663</v>
      </c>
      <c r="T1823" s="13">
        <f t="shared" si="201"/>
        <v>40971.319062499999</v>
      </c>
      <c r="U1823" s="14">
        <f t="shared" si="202"/>
        <v>2012</v>
      </c>
      <c r="V1823" s="15"/>
    </row>
    <row r="1824" spans="1:22" ht="3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 s="8">
        <f t="shared" si="197"/>
        <v>27.272727272727273</v>
      </c>
      <c r="Q1824" s="9" t="str">
        <f t="shared" si="198"/>
        <v>music</v>
      </c>
      <c r="R1824" t="str">
        <f t="shared" si="199"/>
        <v>rock</v>
      </c>
      <c r="S1824" s="13">
        <f t="shared" si="200"/>
        <v>41634.588680555556</v>
      </c>
      <c r="T1824" s="13">
        <f t="shared" si="201"/>
        <v>41670.792361111111</v>
      </c>
      <c r="U1824" s="14">
        <f t="shared" si="202"/>
        <v>2013</v>
      </c>
      <c r="V1824" s="15"/>
    </row>
    <row r="1825" spans="1:22" ht="47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 s="8">
        <f t="shared" si="197"/>
        <v>24.575757575757574</v>
      </c>
      <c r="Q1825" s="9" t="str">
        <f t="shared" si="198"/>
        <v>music</v>
      </c>
      <c r="R1825" t="str">
        <f t="shared" si="199"/>
        <v>rock</v>
      </c>
      <c r="S1825" s="13">
        <f t="shared" si="200"/>
        <v>41176.47657407407</v>
      </c>
      <c r="T1825" s="13">
        <f t="shared" si="201"/>
        <v>41206.684907407405</v>
      </c>
      <c r="U1825" s="14">
        <f t="shared" si="202"/>
        <v>2012</v>
      </c>
      <c r="V1825" s="15"/>
    </row>
    <row r="1826" spans="1:22" ht="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 s="8">
        <f t="shared" si="197"/>
        <v>75.05</v>
      </c>
      <c r="Q1826" s="9" t="str">
        <f t="shared" si="198"/>
        <v>music</v>
      </c>
      <c r="R1826" t="str">
        <f t="shared" si="199"/>
        <v>rock</v>
      </c>
      <c r="S1826" s="13">
        <f t="shared" si="200"/>
        <v>41626.707951388882</v>
      </c>
      <c r="T1826" s="13">
        <f t="shared" si="201"/>
        <v>41647.088888888888</v>
      </c>
      <c r="U1826" s="14">
        <f t="shared" si="202"/>
        <v>2013</v>
      </c>
      <c r="V1826" s="15"/>
    </row>
    <row r="1827" spans="1:22" ht="47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 s="8">
        <f t="shared" si="197"/>
        <v>42.02</v>
      </c>
      <c r="Q1827" s="9" t="str">
        <f t="shared" si="198"/>
        <v>music</v>
      </c>
      <c r="R1827" t="str">
        <f t="shared" si="199"/>
        <v>rock</v>
      </c>
      <c r="S1827" s="13">
        <f t="shared" si="200"/>
        <v>41443.626192129625</v>
      </c>
      <c r="T1827" s="13">
        <f t="shared" si="201"/>
        <v>41466.83452546296</v>
      </c>
      <c r="U1827" s="14">
        <f t="shared" si="202"/>
        <v>2013</v>
      </c>
      <c r="V1827" s="15"/>
    </row>
    <row r="1828" spans="1:22" ht="2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 s="8">
        <f t="shared" si="197"/>
        <v>53.157894736842103</v>
      </c>
      <c r="Q1828" s="9" t="str">
        <f t="shared" si="198"/>
        <v>music</v>
      </c>
      <c r="R1828" t="str">
        <f t="shared" si="199"/>
        <v>rock</v>
      </c>
      <c r="S1828" s="13">
        <f t="shared" si="200"/>
        <v>41657.715474537035</v>
      </c>
      <c r="T1828" s="13">
        <f t="shared" si="201"/>
        <v>41687.923807870371</v>
      </c>
      <c r="U1828" s="14">
        <f t="shared" si="202"/>
        <v>2014</v>
      </c>
      <c r="V1828" s="15"/>
    </row>
    <row r="1829" spans="1:22" ht="47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 s="8">
        <f t="shared" si="197"/>
        <v>83.885416666666671</v>
      </c>
      <c r="Q1829" s="9" t="str">
        <f t="shared" si="198"/>
        <v>music</v>
      </c>
      <c r="R1829" t="str">
        <f t="shared" si="199"/>
        <v>rock</v>
      </c>
      <c r="S1829" s="13">
        <f t="shared" si="200"/>
        <v>40555.117604166662</v>
      </c>
      <c r="T1829" s="13">
        <f t="shared" si="201"/>
        <v>40605.325937499998</v>
      </c>
      <c r="U1829" s="14">
        <f t="shared" si="202"/>
        <v>2011</v>
      </c>
      <c r="V1829" s="15"/>
    </row>
    <row r="1830" spans="1:22" ht="47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 s="8">
        <f t="shared" si="197"/>
        <v>417.33333333333331</v>
      </c>
      <c r="Q1830" s="9" t="str">
        <f t="shared" si="198"/>
        <v>music</v>
      </c>
      <c r="R1830" t="str">
        <f t="shared" si="199"/>
        <v>rock</v>
      </c>
      <c r="S1830" s="13">
        <f t="shared" si="200"/>
        <v>41736.691319444442</v>
      </c>
      <c r="T1830" s="13">
        <f t="shared" si="201"/>
        <v>41768.916666666664</v>
      </c>
      <c r="U1830" s="14">
        <f t="shared" si="202"/>
        <v>2014</v>
      </c>
      <c r="V1830" s="15"/>
    </row>
    <row r="1831" spans="1:22" ht="47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 s="8">
        <f t="shared" si="197"/>
        <v>75.765151515151516</v>
      </c>
      <c r="Q1831" s="9" t="str">
        <f t="shared" si="198"/>
        <v>music</v>
      </c>
      <c r="R1831" t="str">
        <f t="shared" si="199"/>
        <v>rock</v>
      </c>
      <c r="S1831" s="13">
        <f t="shared" si="200"/>
        <v>40515.879293981481</v>
      </c>
      <c r="T1831" s="13">
        <f t="shared" si="201"/>
        <v>40564.916666666664</v>
      </c>
      <c r="U1831" s="14">
        <f t="shared" si="202"/>
        <v>2010</v>
      </c>
      <c r="V1831" s="15"/>
    </row>
    <row r="1832" spans="1:22" ht="47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 s="8">
        <f t="shared" si="197"/>
        <v>67.389380530973455</v>
      </c>
      <c r="Q1832" s="9" t="str">
        <f t="shared" si="198"/>
        <v>music</v>
      </c>
      <c r="R1832" t="str">
        <f t="shared" si="199"/>
        <v>rock</v>
      </c>
      <c r="S1832" s="13">
        <f t="shared" si="200"/>
        <v>41664.475775462961</v>
      </c>
      <c r="T1832" s="13">
        <f t="shared" si="201"/>
        <v>41694.684108796297</v>
      </c>
      <c r="U1832" s="14">
        <f t="shared" si="202"/>
        <v>2014</v>
      </c>
      <c r="V1832" s="15"/>
    </row>
    <row r="1833" spans="1:22" ht="47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 s="8">
        <f t="shared" si="197"/>
        <v>73.571428571428569</v>
      </c>
      <c r="Q1833" s="9" t="str">
        <f t="shared" si="198"/>
        <v>music</v>
      </c>
      <c r="R1833" t="str">
        <f t="shared" si="199"/>
        <v>rock</v>
      </c>
      <c r="S1833" s="13">
        <f t="shared" si="200"/>
        <v>41026.787766203699</v>
      </c>
      <c r="T1833" s="13">
        <f t="shared" si="201"/>
        <v>41041.996099537035</v>
      </c>
      <c r="U1833" s="14">
        <f t="shared" si="202"/>
        <v>2012</v>
      </c>
      <c r="V1833" s="15"/>
    </row>
    <row r="1834" spans="1:22" ht="47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 s="8">
        <f t="shared" si="197"/>
        <v>25</v>
      </c>
      <c r="Q1834" s="9" t="str">
        <f t="shared" si="198"/>
        <v>music</v>
      </c>
      <c r="R1834" t="str">
        <f t="shared" si="199"/>
        <v>rock</v>
      </c>
      <c r="S1834" s="13">
        <f t="shared" si="200"/>
        <v>40576.331331018519</v>
      </c>
      <c r="T1834" s="13">
        <f t="shared" si="201"/>
        <v>40606.539664351854</v>
      </c>
      <c r="U1834" s="14">
        <f t="shared" si="202"/>
        <v>2011</v>
      </c>
      <c r="V1834" s="15"/>
    </row>
    <row r="1835" spans="1:22" ht="47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 s="8">
        <f t="shared" si="197"/>
        <v>42</v>
      </c>
      <c r="Q1835" s="9" t="str">
        <f t="shared" si="198"/>
        <v>music</v>
      </c>
      <c r="R1835" t="str">
        <f t="shared" si="199"/>
        <v>rock</v>
      </c>
      <c r="S1835" s="13">
        <f t="shared" si="200"/>
        <v>41302.835682870369</v>
      </c>
      <c r="T1835" s="13">
        <f t="shared" si="201"/>
        <v>41335.332638888889</v>
      </c>
      <c r="U1835" s="14">
        <f t="shared" si="202"/>
        <v>2013</v>
      </c>
      <c r="V1835" s="15"/>
    </row>
    <row r="1836" spans="1:22" ht="3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 s="8">
        <f t="shared" si="197"/>
        <v>131.16666666666666</v>
      </c>
      <c r="Q1836" s="9" t="str">
        <f t="shared" si="198"/>
        <v>music</v>
      </c>
      <c r="R1836" t="str">
        <f t="shared" si="199"/>
        <v>rock</v>
      </c>
      <c r="S1836" s="13">
        <f t="shared" si="200"/>
        <v>41988.755729166667</v>
      </c>
      <c r="T1836" s="13">
        <f t="shared" si="201"/>
        <v>42028.964062500003</v>
      </c>
      <c r="U1836" s="14">
        <f t="shared" si="202"/>
        <v>2014</v>
      </c>
      <c r="V1836" s="15"/>
    </row>
    <row r="1837" spans="1:22" ht="6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 s="8">
        <f t="shared" si="197"/>
        <v>47.272727272727273</v>
      </c>
      <c r="Q1837" s="9" t="str">
        <f t="shared" si="198"/>
        <v>music</v>
      </c>
      <c r="R1837" t="str">
        <f t="shared" si="199"/>
        <v>rock</v>
      </c>
      <c r="S1837" s="13">
        <f t="shared" si="200"/>
        <v>42430.49387731481</v>
      </c>
      <c r="T1837" s="13">
        <f t="shared" si="201"/>
        <v>42460.660543981481</v>
      </c>
      <c r="U1837" s="14">
        <f t="shared" si="202"/>
        <v>2016</v>
      </c>
      <c r="V1837" s="15"/>
    </row>
    <row r="1838" spans="1:22" ht="2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 s="8">
        <f t="shared" si="197"/>
        <v>182.12727272727273</v>
      </c>
      <c r="Q1838" s="9" t="str">
        <f t="shared" si="198"/>
        <v>music</v>
      </c>
      <c r="R1838" t="str">
        <f t="shared" si="199"/>
        <v>rock</v>
      </c>
      <c r="S1838" s="13">
        <f t="shared" si="200"/>
        <v>41305.601030092592</v>
      </c>
      <c r="T1838" s="13">
        <f t="shared" si="201"/>
        <v>41322.809363425928</v>
      </c>
      <c r="U1838" s="14">
        <f t="shared" si="202"/>
        <v>2013</v>
      </c>
      <c r="V1838" s="15"/>
    </row>
    <row r="1839" spans="1:22" ht="47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 s="8">
        <f t="shared" si="197"/>
        <v>61.366666666666667</v>
      </c>
      <c r="Q1839" s="9" t="str">
        <f t="shared" si="198"/>
        <v>music</v>
      </c>
      <c r="R1839" t="str">
        <f t="shared" si="199"/>
        <v>rock</v>
      </c>
      <c r="S1839" s="13">
        <f t="shared" si="200"/>
        <v>40925.839525462965</v>
      </c>
      <c r="T1839" s="13">
        <f t="shared" si="201"/>
        <v>40986.006192129629</v>
      </c>
      <c r="U1839" s="14">
        <f t="shared" si="202"/>
        <v>2012</v>
      </c>
      <c r="V1839" s="15"/>
    </row>
    <row r="1840" spans="1:22" ht="47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 s="8">
        <f t="shared" si="197"/>
        <v>35.767499999999998</v>
      </c>
      <c r="Q1840" s="9" t="str">
        <f t="shared" si="198"/>
        <v>music</v>
      </c>
      <c r="R1840" t="str">
        <f t="shared" si="199"/>
        <v>rock</v>
      </c>
      <c r="S1840" s="13">
        <f t="shared" si="200"/>
        <v>40788.578206018516</v>
      </c>
      <c r="T1840" s="13">
        <f t="shared" si="201"/>
        <v>40817.125</v>
      </c>
      <c r="U1840" s="14">
        <f t="shared" si="202"/>
        <v>2011</v>
      </c>
      <c r="V1840" s="15"/>
    </row>
    <row r="1841" spans="1:22" ht="47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 s="8">
        <f t="shared" si="197"/>
        <v>45.62222222222222</v>
      </c>
      <c r="Q1841" s="9" t="str">
        <f t="shared" si="198"/>
        <v>music</v>
      </c>
      <c r="R1841" t="str">
        <f t="shared" si="199"/>
        <v>rock</v>
      </c>
      <c r="S1841" s="13">
        <f t="shared" si="200"/>
        <v>42614.513680555552</v>
      </c>
      <c r="T1841" s="13">
        <f t="shared" si="201"/>
        <v>42644.722013888888</v>
      </c>
      <c r="U1841" s="14">
        <f t="shared" si="202"/>
        <v>2016</v>
      </c>
      <c r="V1841" s="15"/>
    </row>
    <row r="1842" spans="1:22" ht="47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 s="8">
        <f t="shared" si="197"/>
        <v>75.384615384615387</v>
      </c>
      <c r="Q1842" s="9" t="str">
        <f t="shared" si="198"/>
        <v>music</v>
      </c>
      <c r="R1842" t="str">
        <f t="shared" si="199"/>
        <v>rock</v>
      </c>
      <c r="S1842" s="13">
        <f t="shared" si="200"/>
        <v>41381.88784722222</v>
      </c>
      <c r="T1842" s="13">
        <f t="shared" si="201"/>
        <v>41401.207638888889</v>
      </c>
      <c r="U1842" s="14">
        <f t="shared" si="202"/>
        <v>2013</v>
      </c>
      <c r="V1842" s="15"/>
    </row>
    <row r="1843" spans="1:22" ht="3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 s="8">
        <f t="shared" si="197"/>
        <v>50.875</v>
      </c>
      <c r="Q1843" s="9" t="str">
        <f t="shared" si="198"/>
        <v>music</v>
      </c>
      <c r="R1843" t="str">
        <f t="shared" si="199"/>
        <v>rock</v>
      </c>
      <c r="S1843" s="13">
        <f t="shared" si="200"/>
        <v>41745.637094907404</v>
      </c>
      <c r="T1843" s="13">
        <f t="shared" si="201"/>
        <v>41779.207638888889</v>
      </c>
      <c r="U1843" s="14">
        <f t="shared" si="202"/>
        <v>2014</v>
      </c>
      <c r="V1843" s="15"/>
    </row>
    <row r="1844" spans="1:22" ht="47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 s="8">
        <f t="shared" si="197"/>
        <v>119.28571428571429</v>
      </c>
      <c r="Q1844" s="9" t="str">
        <f t="shared" si="198"/>
        <v>music</v>
      </c>
      <c r="R1844" t="str">
        <f t="shared" si="199"/>
        <v>rock</v>
      </c>
      <c r="S1844" s="13">
        <f t="shared" si="200"/>
        <v>42031.423391203702</v>
      </c>
      <c r="T1844" s="13">
        <f t="shared" si="201"/>
        <v>42065.249305555553</v>
      </c>
      <c r="U1844" s="14">
        <f t="shared" si="202"/>
        <v>2015</v>
      </c>
      <c r="V1844" s="15"/>
    </row>
    <row r="1845" spans="1:22" ht="47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 s="8">
        <f t="shared" si="197"/>
        <v>92.541865671641801</v>
      </c>
      <c r="Q1845" s="9" t="str">
        <f t="shared" si="198"/>
        <v>music</v>
      </c>
      <c r="R1845" t="str">
        <f t="shared" si="199"/>
        <v>rock</v>
      </c>
      <c r="S1845" s="13">
        <f t="shared" si="200"/>
        <v>40564.786504629628</v>
      </c>
      <c r="T1845" s="13">
        <f t="shared" si="201"/>
        <v>40594.994837962964</v>
      </c>
      <c r="U1845" s="14">
        <f t="shared" si="202"/>
        <v>2011</v>
      </c>
      <c r="V1845" s="15"/>
    </row>
    <row r="1846" spans="1:22" ht="47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 s="8">
        <f t="shared" si="197"/>
        <v>76.05</v>
      </c>
      <c r="Q1846" s="9" t="str">
        <f t="shared" si="198"/>
        <v>music</v>
      </c>
      <c r="R1846" t="str">
        <f t="shared" si="199"/>
        <v>rock</v>
      </c>
      <c r="S1846" s="13">
        <f t="shared" si="200"/>
        <v>40666.765208333331</v>
      </c>
      <c r="T1846" s="13">
        <f t="shared" si="201"/>
        <v>40705.125</v>
      </c>
      <c r="U1846" s="14">
        <f t="shared" si="202"/>
        <v>2011</v>
      </c>
      <c r="V1846" s="15"/>
    </row>
    <row r="1847" spans="1:22" ht="9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 s="8">
        <f t="shared" si="197"/>
        <v>52.631578947368418</v>
      </c>
      <c r="Q1847" s="9" t="str">
        <f t="shared" si="198"/>
        <v>music</v>
      </c>
      <c r="R1847" t="str">
        <f t="shared" si="199"/>
        <v>rock</v>
      </c>
      <c r="S1847" s="13">
        <f t="shared" si="200"/>
        <v>42523.124976851854</v>
      </c>
      <c r="T1847" s="13">
        <f t="shared" si="201"/>
        <v>42538.204861111109</v>
      </c>
      <c r="U1847" s="14">
        <f t="shared" si="202"/>
        <v>2016</v>
      </c>
      <c r="V1847" s="15"/>
    </row>
    <row r="1848" spans="1:22" ht="47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 s="8">
        <f t="shared" si="197"/>
        <v>98.990430622009569</v>
      </c>
      <c r="Q1848" s="9" t="str">
        <f t="shared" si="198"/>
        <v>music</v>
      </c>
      <c r="R1848" t="str">
        <f t="shared" si="199"/>
        <v>rock</v>
      </c>
      <c r="S1848" s="13">
        <f t="shared" si="200"/>
        <v>41228.441863425927</v>
      </c>
      <c r="T1848" s="13">
        <f t="shared" si="201"/>
        <v>41258.650196759263</v>
      </c>
      <c r="U1848" s="14">
        <f t="shared" si="202"/>
        <v>2012</v>
      </c>
      <c r="V1848" s="15"/>
    </row>
    <row r="1849" spans="1:22" ht="47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 s="8">
        <f t="shared" si="197"/>
        <v>79.526315789473685</v>
      </c>
      <c r="Q1849" s="9" t="str">
        <f t="shared" si="198"/>
        <v>music</v>
      </c>
      <c r="R1849" t="str">
        <f t="shared" si="199"/>
        <v>rock</v>
      </c>
      <c r="S1849" s="13">
        <f t="shared" si="200"/>
        <v>42094.028148148143</v>
      </c>
      <c r="T1849" s="13">
        <f t="shared" si="201"/>
        <v>42115.236481481479</v>
      </c>
      <c r="U1849" s="14">
        <f t="shared" si="202"/>
        <v>2015</v>
      </c>
      <c r="V1849" s="15"/>
    </row>
    <row r="1850" spans="1:22" ht="47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 s="8">
        <f t="shared" si="197"/>
        <v>134.20833333333334</v>
      </c>
      <c r="Q1850" s="9" t="str">
        <f t="shared" si="198"/>
        <v>music</v>
      </c>
      <c r="R1850" t="str">
        <f t="shared" si="199"/>
        <v>rock</v>
      </c>
      <c r="S1850" s="13">
        <f t="shared" si="200"/>
        <v>40691.579722222217</v>
      </c>
      <c r="T1850" s="13">
        <f t="shared" si="201"/>
        <v>40755.290972222225</v>
      </c>
      <c r="U1850" s="14">
        <f t="shared" si="202"/>
        <v>2011</v>
      </c>
      <c r="V1850" s="15"/>
    </row>
    <row r="1851" spans="1:22" ht="3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 s="8">
        <f t="shared" si="197"/>
        <v>37.625</v>
      </c>
      <c r="Q1851" s="9" t="str">
        <f t="shared" si="198"/>
        <v>music</v>
      </c>
      <c r="R1851" t="str">
        <f t="shared" si="199"/>
        <v>rock</v>
      </c>
      <c r="S1851" s="13">
        <f t="shared" si="200"/>
        <v>41169.637256944443</v>
      </c>
      <c r="T1851" s="13">
        <f t="shared" si="201"/>
        <v>41199.845590277779</v>
      </c>
      <c r="U1851" s="14">
        <f t="shared" si="202"/>
        <v>2012</v>
      </c>
      <c r="V1851" s="15"/>
    </row>
    <row r="1852" spans="1:22" ht="47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 s="8">
        <f t="shared" si="197"/>
        <v>51.044692737430168</v>
      </c>
      <c r="Q1852" s="9" t="str">
        <f t="shared" si="198"/>
        <v>music</v>
      </c>
      <c r="R1852" t="str">
        <f t="shared" si="199"/>
        <v>rock</v>
      </c>
      <c r="S1852" s="13">
        <f t="shared" si="200"/>
        <v>41800.751157407409</v>
      </c>
      <c r="T1852" s="13">
        <f t="shared" si="201"/>
        <v>41830.959490740745</v>
      </c>
      <c r="U1852" s="14">
        <f t="shared" si="202"/>
        <v>2014</v>
      </c>
      <c r="V1852" s="15"/>
    </row>
    <row r="1853" spans="1:22" ht="47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 s="8">
        <f t="shared" si="197"/>
        <v>50.03846153846154</v>
      </c>
      <c r="Q1853" s="9" t="str">
        <f t="shared" si="198"/>
        <v>music</v>
      </c>
      <c r="R1853" t="str">
        <f t="shared" si="199"/>
        <v>rock</v>
      </c>
      <c r="S1853" s="13">
        <f t="shared" si="200"/>
        <v>41827.69835648148</v>
      </c>
      <c r="T1853" s="13">
        <f t="shared" si="201"/>
        <v>41848.041666666664</v>
      </c>
      <c r="U1853" s="14">
        <f t="shared" si="202"/>
        <v>2014</v>
      </c>
      <c r="V1853" s="15"/>
    </row>
    <row r="1854" spans="1:22" ht="47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 s="8">
        <f t="shared" si="197"/>
        <v>133.93129770992365</v>
      </c>
      <c r="Q1854" s="9" t="str">
        <f t="shared" si="198"/>
        <v>music</v>
      </c>
      <c r="R1854" t="str">
        <f t="shared" si="199"/>
        <v>rock</v>
      </c>
      <c r="S1854" s="13">
        <f t="shared" si="200"/>
        <v>42081.563101851854</v>
      </c>
      <c r="T1854" s="13">
        <f t="shared" si="201"/>
        <v>42119</v>
      </c>
      <c r="U1854" s="14">
        <f t="shared" si="202"/>
        <v>2015</v>
      </c>
      <c r="V1854" s="15"/>
    </row>
    <row r="1855" spans="1:22" ht="47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 s="8">
        <f t="shared" si="197"/>
        <v>58.214285714285715</v>
      </c>
      <c r="Q1855" s="9" t="str">
        <f t="shared" si="198"/>
        <v>music</v>
      </c>
      <c r="R1855" t="str">
        <f t="shared" si="199"/>
        <v>rock</v>
      </c>
      <c r="S1855" s="13">
        <f t="shared" si="200"/>
        <v>41176.852048611108</v>
      </c>
      <c r="T1855" s="13">
        <f t="shared" si="201"/>
        <v>41227.102048611108</v>
      </c>
      <c r="U1855" s="14">
        <f t="shared" si="202"/>
        <v>2012</v>
      </c>
      <c r="V1855" s="15"/>
    </row>
    <row r="1856" spans="1:22" ht="47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 s="8">
        <f t="shared" si="197"/>
        <v>88.037643678160919</v>
      </c>
      <c r="Q1856" s="9" t="str">
        <f t="shared" si="198"/>
        <v>music</v>
      </c>
      <c r="R1856" t="str">
        <f t="shared" si="199"/>
        <v>rock</v>
      </c>
      <c r="S1856" s="13">
        <f t="shared" si="200"/>
        <v>41387.812928240739</v>
      </c>
      <c r="T1856" s="13">
        <f t="shared" si="201"/>
        <v>41418.021261574075</v>
      </c>
      <c r="U1856" s="14">
        <f t="shared" si="202"/>
        <v>2013</v>
      </c>
      <c r="V1856" s="15"/>
    </row>
    <row r="1857" spans="1:22" ht="47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 s="8">
        <f t="shared" si="197"/>
        <v>70.576753926701571</v>
      </c>
      <c r="Q1857" s="9" t="str">
        <f t="shared" si="198"/>
        <v>music</v>
      </c>
      <c r="R1857" t="str">
        <f t="shared" si="199"/>
        <v>rock</v>
      </c>
      <c r="S1857" s="13">
        <f t="shared" si="200"/>
        <v>41600.330324074072</v>
      </c>
      <c r="T1857" s="13">
        <f t="shared" si="201"/>
        <v>41645.538657407407</v>
      </c>
      <c r="U1857" s="14">
        <f t="shared" si="202"/>
        <v>2013</v>
      </c>
      <c r="V1857" s="15"/>
    </row>
    <row r="1858" spans="1:22" ht="47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 s="8">
        <f t="shared" si="197"/>
        <v>53.289473684210527</v>
      </c>
      <c r="Q1858" s="9" t="str">
        <f t="shared" si="198"/>
        <v>music</v>
      </c>
      <c r="R1858" t="str">
        <f t="shared" si="199"/>
        <v>rock</v>
      </c>
      <c r="S1858" s="13">
        <f t="shared" si="200"/>
        <v>41817.64666666666</v>
      </c>
      <c r="T1858" s="13">
        <f t="shared" si="201"/>
        <v>41838.854999999996</v>
      </c>
      <c r="U1858" s="14">
        <f t="shared" si="202"/>
        <v>2014</v>
      </c>
      <c r="V1858" s="15"/>
    </row>
    <row r="1859" spans="1:22" ht="47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 s="8">
        <f t="shared" ref="P1859:P1922" si="204">E1859/L1859</f>
        <v>136.36363636363637</v>
      </c>
      <c r="Q1859" s="9" t="str">
        <f t="shared" ref="Q1859:Q1922" si="205">LEFT(N1859, SEARCH("/", N1859, 1)-1)</f>
        <v>music</v>
      </c>
      <c r="R1859" t="str">
        <f t="shared" ref="R1859:R1922" si="206">RIGHT(N1859,LEN(N1859) -SEARCH("/", N1859, 1))</f>
        <v>rock</v>
      </c>
      <c r="S1859" s="13">
        <f t="shared" ref="S1859:S1922" si="207">(J1859/86400)+25569+(-5/24)</f>
        <v>41864.560335648144</v>
      </c>
      <c r="T1859" s="13">
        <f t="shared" ref="T1859:T1922" si="208">(((I1859/60)/60)/24)+DATE(1970,1,1)</f>
        <v>41894.76866898148</v>
      </c>
      <c r="U1859" s="14">
        <f t="shared" ref="U1859:U1922" si="209">YEAR(S1859)</f>
        <v>2014</v>
      </c>
      <c r="V1859" s="15"/>
    </row>
    <row r="1860" spans="1:22" ht="47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 s="8">
        <f t="shared" si="204"/>
        <v>40.547315436241611</v>
      </c>
      <c r="Q1860" s="9" t="str">
        <f t="shared" si="205"/>
        <v>music</v>
      </c>
      <c r="R1860" t="str">
        <f t="shared" si="206"/>
        <v>rock</v>
      </c>
      <c r="S1860" s="13">
        <f t="shared" si="207"/>
        <v>40832.9921412037</v>
      </c>
      <c r="T1860" s="13">
        <f t="shared" si="208"/>
        <v>40893.242141203707</v>
      </c>
      <c r="U1860" s="14">
        <f t="shared" si="209"/>
        <v>2011</v>
      </c>
      <c r="V1860" s="15"/>
    </row>
    <row r="1861" spans="1:22" ht="3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 s="8">
        <f t="shared" si="204"/>
        <v>70.625</v>
      </c>
      <c r="Q1861" s="9" t="str">
        <f t="shared" si="205"/>
        <v>music</v>
      </c>
      <c r="R1861" t="str">
        <f t="shared" si="206"/>
        <v>rock</v>
      </c>
      <c r="S1861" s="13">
        <f t="shared" si="207"/>
        <v>40778.561678240738</v>
      </c>
      <c r="T1861" s="13">
        <f t="shared" si="208"/>
        <v>40808.770011574074</v>
      </c>
      <c r="U1861" s="14">
        <f t="shared" si="209"/>
        <v>2011</v>
      </c>
      <c r="V1861" s="15"/>
    </row>
    <row r="1862" spans="1:22" ht="47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 s="8">
        <f t="shared" si="204"/>
        <v>52.684210526315788</v>
      </c>
      <c r="Q1862" s="9" t="str">
        <f t="shared" si="205"/>
        <v>music</v>
      </c>
      <c r="R1862" t="str">
        <f t="shared" si="206"/>
        <v>rock</v>
      </c>
      <c r="S1862" s="13">
        <f t="shared" si="207"/>
        <v>41655.500972222224</v>
      </c>
      <c r="T1862" s="13">
        <f t="shared" si="208"/>
        <v>41676.709305555552</v>
      </c>
      <c r="U1862" s="14">
        <f t="shared" si="209"/>
        <v>2014</v>
      </c>
      <c r="V1862" s="15"/>
    </row>
    <row r="1863" spans="1:22" ht="47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8" t="e">
        <f t="shared" si="204"/>
        <v>#DIV/0!</v>
      </c>
      <c r="Q1863" s="9" t="str">
        <f t="shared" si="205"/>
        <v>games</v>
      </c>
      <c r="R1863" t="str">
        <f t="shared" si="206"/>
        <v>mobile games</v>
      </c>
      <c r="S1863" s="13">
        <f t="shared" si="207"/>
        <v>42000.091909722221</v>
      </c>
      <c r="T1863" s="13">
        <f t="shared" si="208"/>
        <v>42030.300243055557</v>
      </c>
      <c r="U1863" s="14">
        <f t="shared" si="209"/>
        <v>2014</v>
      </c>
      <c r="V1863" s="15"/>
    </row>
    <row r="1864" spans="1:22" ht="47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 s="8">
        <f t="shared" si="204"/>
        <v>90.9375</v>
      </c>
      <c r="Q1864" s="9" t="str">
        <f t="shared" si="205"/>
        <v>games</v>
      </c>
      <c r="R1864" t="str">
        <f t="shared" si="206"/>
        <v>mobile games</v>
      </c>
      <c r="S1864" s="13">
        <f t="shared" si="207"/>
        <v>42755.284421296295</v>
      </c>
      <c r="T1864" s="13">
        <f t="shared" si="208"/>
        <v>42802.3125</v>
      </c>
      <c r="U1864" s="14">
        <f t="shared" si="209"/>
        <v>2017</v>
      </c>
      <c r="V1864" s="15"/>
    </row>
    <row r="1865" spans="1:22" ht="47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 s="8">
        <f t="shared" si="204"/>
        <v>5</v>
      </c>
      <c r="Q1865" s="9" t="str">
        <f t="shared" si="205"/>
        <v>games</v>
      </c>
      <c r="R1865" t="str">
        <f t="shared" si="206"/>
        <v>mobile games</v>
      </c>
      <c r="S1865" s="13">
        <f t="shared" si="207"/>
        <v>41772.588946759257</v>
      </c>
      <c r="T1865" s="13">
        <f t="shared" si="208"/>
        <v>41802.797280092593</v>
      </c>
      <c r="U1865" s="14">
        <f t="shared" si="209"/>
        <v>2014</v>
      </c>
      <c r="V1865" s="15"/>
    </row>
    <row r="1866" spans="1:22" ht="47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 s="8">
        <f t="shared" si="204"/>
        <v>58.083333333333336</v>
      </c>
      <c r="Q1866" s="9" t="str">
        <f t="shared" si="205"/>
        <v>games</v>
      </c>
      <c r="R1866" t="str">
        <f t="shared" si="206"/>
        <v>mobile games</v>
      </c>
      <c r="S1866" s="13">
        <f t="shared" si="207"/>
        <v>41733.508101851847</v>
      </c>
      <c r="T1866" s="13">
        <f t="shared" si="208"/>
        <v>41763.716435185182</v>
      </c>
      <c r="U1866" s="14">
        <f t="shared" si="209"/>
        <v>2014</v>
      </c>
      <c r="V1866" s="15"/>
    </row>
    <row r="1867" spans="1:22" ht="47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 s="8">
        <f t="shared" si="204"/>
        <v>2</v>
      </c>
      <c r="Q1867" s="9" t="str">
        <f t="shared" si="205"/>
        <v>games</v>
      </c>
      <c r="R1867" t="str">
        <f t="shared" si="206"/>
        <v>mobile games</v>
      </c>
      <c r="S1867" s="13">
        <f t="shared" si="207"/>
        <v>42645.159108796295</v>
      </c>
      <c r="T1867" s="13">
        <f t="shared" si="208"/>
        <v>42680.409108796302</v>
      </c>
      <c r="U1867" s="14">
        <f t="shared" si="209"/>
        <v>2016</v>
      </c>
      <c r="V1867" s="15"/>
    </row>
    <row r="1868" spans="1:22" ht="47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 s="8">
        <f t="shared" si="204"/>
        <v>62.5</v>
      </c>
      <c r="Q1868" s="9" t="str">
        <f t="shared" si="205"/>
        <v>games</v>
      </c>
      <c r="R1868" t="str">
        <f t="shared" si="206"/>
        <v>mobile games</v>
      </c>
      <c r="S1868" s="13">
        <f t="shared" si="207"/>
        <v>42742.038159722222</v>
      </c>
      <c r="T1868" s="13">
        <f t="shared" si="208"/>
        <v>42795.166666666672</v>
      </c>
      <c r="U1868" s="14">
        <f t="shared" si="209"/>
        <v>2017</v>
      </c>
      <c r="V1868" s="15"/>
    </row>
    <row r="1869" spans="1:22" ht="47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 s="8">
        <f t="shared" si="204"/>
        <v>10</v>
      </c>
      <c r="Q1869" s="9" t="str">
        <f t="shared" si="205"/>
        <v>games</v>
      </c>
      <c r="R1869" t="str">
        <f t="shared" si="206"/>
        <v>mobile games</v>
      </c>
      <c r="S1869" s="13">
        <f t="shared" si="207"/>
        <v>42649.716574074067</v>
      </c>
      <c r="T1869" s="13">
        <f t="shared" si="208"/>
        <v>42679.924907407403</v>
      </c>
      <c r="U1869" s="14">
        <f t="shared" si="209"/>
        <v>2016</v>
      </c>
      <c r="V1869" s="15"/>
    </row>
    <row r="1870" spans="1:22" ht="47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 s="8">
        <f t="shared" si="204"/>
        <v>71.588235294117652</v>
      </c>
      <c r="Q1870" s="9" t="str">
        <f t="shared" si="205"/>
        <v>games</v>
      </c>
      <c r="R1870" t="str">
        <f t="shared" si="206"/>
        <v>mobile games</v>
      </c>
      <c r="S1870" s="13">
        <f t="shared" si="207"/>
        <v>42328.570891203701</v>
      </c>
      <c r="T1870" s="13">
        <f t="shared" si="208"/>
        <v>42353.332638888889</v>
      </c>
      <c r="U1870" s="14">
        <f t="shared" si="209"/>
        <v>2015</v>
      </c>
      <c r="V1870" s="15"/>
    </row>
    <row r="1871" spans="1:22" ht="47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8" t="e">
        <f t="shared" si="204"/>
        <v>#DIV/0!</v>
      </c>
      <c r="Q1871" s="9" t="str">
        <f t="shared" si="205"/>
        <v>games</v>
      </c>
      <c r="R1871" t="str">
        <f t="shared" si="206"/>
        <v>mobile games</v>
      </c>
      <c r="S1871" s="13">
        <f t="shared" si="207"/>
        <v>42708.794548611106</v>
      </c>
      <c r="T1871" s="13">
        <f t="shared" si="208"/>
        <v>42739.002881944441</v>
      </c>
      <c r="U1871" s="14">
        <f t="shared" si="209"/>
        <v>2016</v>
      </c>
      <c r="V1871" s="15"/>
    </row>
    <row r="1872" spans="1:22" ht="47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 s="8">
        <f t="shared" si="204"/>
        <v>32.81818181818182</v>
      </c>
      <c r="Q1872" s="9" t="str">
        <f t="shared" si="205"/>
        <v>games</v>
      </c>
      <c r="R1872" t="str">
        <f t="shared" si="206"/>
        <v>mobile games</v>
      </c>
      <c r="S1872" s="13">
        <f t="shared" si="207"/>
        <v>42371.14739583333</v>
      </c>
      <c r="T1872" s="13">
        <f t="shared" si="208"/>
        <v>42400.178472222222</v>
      </c>
      <c r="U1872" s="14">
        <f t="shared" si="209"/>
        <v>2016</v>
      </c>
      <c r="V1872" s="15"/>
    </row>
    <row r="1873" spans="1:22" ht="47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 s="8">
        <f t="shared" si="204"/>
        <v>49.11578947368421</v>
      </c>
      <c r="Q1873" s="9" t="str">
        <f t="shared" si="205"/>
        <v>games</v>
      </c>
      <c r="R1873" t="str">
        <f t="shared" si="206"/>
        <v>mobile games</v>
      </c>
      <c r="S1873" s="13">
        <f t="shared" si="207"/>
        <v>41923.575243055551</v>
      </c>
      <c r="T1873" s="13">
        <f t="shared" si="208"/>
        <v>41963.825243055559</v>
      </c>
      <c r="U1873" s="14">
        <f t="shared" si="209"/>
        <v>2014</v>
      </c>
      <c r="V1873" s="15"/>
    </row>
    <row r="1874" spans="1:22" ht="47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 s="8">
        <f t="shared" si="204"/>
        <v>16.307692307692307</v>
      </c>
      <c r="Q1874" s="9" t="str">
        <f t="shared" si="205"/>
        <v>games</v>
      </c>
      <c r="R1874" t="str">
        <f t="shared" si="206"/>
        <v>mobile games</v>
      </c>
      <c r="S1874" s="13">
        <f t="shared" si="207"/>
        <v>42154.921319444438</v>
      </c>
      <c r="T1874" s="13">
        <f t="shared" si="208"/>
        <v>42185.129652777774</v>
      </c>
      <c r="U1874" s="14">
        <f t="shared" si="209"/>
        <v>2015</v>
      </c>
      <c r="V1874" s="15"/>
    </row>
    <row r="1875" spans="1:22" ht="47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 s="8">
        <f t="shared" si="204"/>
        <v>18</v>
      </c>
      <c r="Q1875" s="9" t="str">
        <f t="shared" si="205"/>
        <v>games</v>
      </c>
      <c r="R1875" t="str">
        <f t="shared" si="206"/>
        <v>mobile games</v>
      </c>
      <c r="S1875" s="13">
        <f t="shared" si="207"/>
        <v>42164.407523148147</v>
      </c>
      <c r="T1875" s="13">
        <f t="shared" si="208"/>
        <v>42193.697916666672</v>
      </c>
      <c r="U1875" s="14">
        <f t="shared" si="209"/>
        <v>2015</v>
      </c>
      <c r="V1875" s="15"/>
    </row>
    <row r="1876" spans="1:22" ht="47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 s="8">
        <f t="shared" si="204"/>
        <v>13</v>
      </c>
      <c r="Q1876" s="9" t="str">
        <f t="shared" si="205"/>
        <v>games</v>
      </c>
      <c r="R1876" t="str">
        <f t="shared" si="206"/>
        <v>mobile games</v>
      </c>
      <c r="S1876" s="13">
        <f t="shared" si="207"/>
        <v>42529.760798611103</v>
      </c>
      <c r="T1876" s="13">
        <f t="shared" si="208"/>
        <v>42549.969131944439</v>
      </c>
      <c r="U1876" s="14">
        <f t="shared" si="209"/>
        <v>2016</v>
      </c>
      <c r="V1876" s="15"/>
    </row>
    <row r="1877" spans="1:22" ht="3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 s="8">
        <f t="shared" si="204"/>
        <v>17</v>
      </c>
      <c r="Q1877" s="9" t="str">
        <f t="shared" si="205"/>
        <v>games</v>
      </c>
      <c r="R1877" t="str">
        <f t="shared" si="206"/>
        <v>mobile games</v>
      </c>
      <c r="S1877" s="13">
        <f t="shared" si="207"/>
        <v>42528.691064814811</v>
      </c>
      <c r="T1877" s="13">
        <f t="shared" si="208"/>
        <v>42588.899398148147</v>
      </c>
      <c r="U1877" s="14">
        <f t="shared" si="209"/>
        <v>2016</v>
      </c>
      <c r="V1877" s="15"/>
    </row>
    <row r="1878" spans="1:22" ht="47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8" t="e">
        <f t="shared" si="204"/>
        <v>#DIV/0!</v>
      </c>
      <c r="Q1878" s="9" t="str">
        <f t="shared" si="205"/>
        <v>games</v>
      </c>
      <c r="R1878" t="str">
        <f t="shared" si="206"/>
        <v>mobile games</v>
      </c>
      <c r="S1878" s="13">
        <f t="shared" si="207"/>
        <v>41776.07644675926</v>
      </c>
      <c r="T1878" s="13">
        <f t="shared" si="208"/>
        <v>41806.284780092588</v>
      </c>
      <c r="U1878" s="14">
        <f t="shared" si="209"/>
        <v>2014</v>
      </c>
      <c r="V1878" s="15"/>
    </row>
    <row r="1879" spans="1:22" ht="3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8" t="e">
        <f t="shared" si="204"/>
        <v>#DIV/0!</v>
      </c>
      <c r="Q1879" s="9" t="str">
        <f t="shared" si="205"/>
        <v>games</v>
      </c>
      <c r="R1879" t="str">
        <f t="shared" si="206"/>
        <v>mobile games</v>
      </c>
      <c r="S1879" s="13">
        <f t="shared" si="207"/>
        <v>42034.820891203701</v>
      </c>
      <c r="T1879" s="13">
        <f t="shared" si="208"/>
        <v>42064.029224537036</v>
      </c>
      <c r="U1879" s="14">
        <f t="shared" si="209"/>
        <v>2015</v>
      </c>
      <c r="V1879" s="15"/>
    </row>
    <row r="1880" spans="1:22" ht="47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8" t="e">
        <f t="shared" si="204"/>
        <v>#DIV/0!</v>
      </c>
      <c r="Q1880" s="9" t="str">
        <f t="shared" si="205"/>
        <v>games</v>
      </c>
      <c r="R1880" t="str">
        <f t="shared" si="206"/>
        <v>mobile games</v>
      </c>
      <c r="S1880" s="13">
        <f t="shared" si="207"/>
        <v>41772.800405092588</v>
      </c>
      <c r="T1880" s="13">
        <f t="shared" si="208"/>
        <v>41803.008738425924</v>
      </c>
      <c r="U1880" s="14">
        <f t="shared" si="209"/>
        <v>2014</v>
      </c>
      <c r="V1880" s="15"/>
    </row>
    <row r="1881" spans="1:22" ht="47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 s="8">
        <f t="shared" si="204"/>
        <v>3</v>
      </c>
      <c r="Q1881" s="9" t="str">
        <f t="shared" si="205"/>
        <v>games</v>
      </c>
      <c r="R1881" t="str">
        <f t="shared" si="206"/>
        <v>mobile games</v>
      </c>
      <c r="S1881" s="13">
        <f t="shared" si="207"/>
        <v>42413.441307870373</v>
      </c>
      <c r="T1881" s="13">
        <f t="shared" si="208"/>
        <v>42443.607974537037</v>
      </c>
      <c r="U1881" s="14">
        <f t="shared" si="209"/>
        <v>2016</v>
      </c>
      <c r="V1881" s="15"/>
    </row>
    <row r="1882" spans="1:22" ht="3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 s="8">
        <f t="shared" si="204"/>
        <v>41.833333333333336</v>
      </c>
      <c r="Q1882" s="9" t="str">
        <f t="shared" si="205"/>
        <v>games</v>
      </c>
      <c r="R1882" t="str">
        <f t="shared" si="206"/>
        <v>mobile games</v>
      </c>
      <c r="S1882" s="13">
        <f t="shared" si="207"/>
        <v>42430.358564814807</v>
      </c>
      <c r="T1882" s="13">
        <f t="shared" si="208"/>
        <v>42459.525231481486</v>
      </c>
      <c r="U1882" s="14">
        <f t="shared" si="209"/>
        <v>2016</v>
      </c>
      <c r="V1882" s="15"/>
    </row>
    <row r="1883" spans="1:22" ht="47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 s="8">
        <f t="shared" si="204"/>
        <v>49.338428571428572</v>
      </c>
      <c r="Q1883" s="9" t="str">
        <f t="shared" si="205"/>
        <v>music</v>
      </c>
      <c r="R1883" t="str">
        <f t="shared" si="206"/>
        <v>indie rock</v>
      </c>
      <c r="S1883" s="13">
        <f t="shared" si="207"/>
        <v>42042.944317129623</v>
      </c>
      <c r="T1883" s="13">
        <f t="shared" si="208"/>
        <v>42073.110983796301</v>
      </c>
      <c r="U1883" s="14">
        <f t="shared" si="209"/>
        <v>2015</v>
      </c>
      <c r="V1883" s="15"/>
    </row>
    <row r="1884" spans="1:22" ht="47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 s="8">
        <f t="shared" si="204"/>
        <v>41.728395061728392</v>
      </c>
      <c r="Q1884" s="9" t="str">
        <f t="shared" si="205"/>
        <v>music</v>
      </c>
      <c r="R1884" t="str">
        <f t="shared" si="206"/>
        <v>indie rock</v>
      </c>
      <c r="S1884" s="13">
        <f t="shared" si="207"/>
        <v>41067.740879629629</v>
      </c>
      <c r="T1884" s="13">
        <f t="shared" si="208"/>
        <v>41100.991666666669</v>
      </c>
      <c r="U1884" s="14">
        <f t="shared" si="209"/>
        <v>2012</v>
      </c>
      <c r="V1884" s="15"/>
    </row>
    <row r="1885" spans="1:22" ht="47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 s="8">
        <f t="shared" si="204"/>
        <v>32.71875</v>
      </c>
      <c r="Q1885" s="9" t="str">
        <f t="shared" si="205"/>
        <v>music</v>
      </c>
      <c r="R1885" t="str">
        <f t="shared" si="206"/>
        <v>indie rock</v>
      </c>
      <c r="S1885" s="13">
        <f t="shared" si="207"/>
        <v>40977.739675925921</v>
      </c>
      <c r="T1885" s="13">
        <f t="shared" si="208"/>
        <v>41007.906342592592</v>
      </c>
      <c r="U1885" s="14">
        <f t="shared" si="209"/>
        <v>2012</v>
      </c>
      <c r="V1885" s="15"/>
    </row>
    <row r="1886" spans="1:22" ht="47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 s="8">
        <f t="shared" si="204"/>
        <v>51.96153846153846</v>
      </c>
      <c r="Q1886" s="9" t="str">
        <f t="shared" si="205"/>
        <v>music</v>
      </c>
      <c r="R1886" t="str">
        <f t="shared" si="206"/>
        <v>indie rock</v>
      </c>
      <c r="S1886" s="13">
        <f t="shared" si="207"/>
        <v>41204.989988425921</v>
      </c>
      <c r="T1886" s="13">
        <f t="shared" si="208"/>
        <v>41240.5</v>
      </c>
      <c r="U1886" s="14">
        <f t="shared" si="209"/>
        <v>2012</v>
      </c>
      <c r="V1886" s="15"/>
    </row>
    <row r="1887" spans="1:22" ht="47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 s="8">
        <f t="shared" si="204"/>
        <v>50.685714285714283</v>
      </c>
      <c r="Q1887" s="9" t="str">
        <f t="shared" si="205"/>
        <v>music</v>
      </c>
      <c r="R1887" t="str">
        <f t="shared" si="206"/>
        <v>indie rock</v>
      </c>
      <c r="S1887" s="13">
        <f t="shared" si="207"/>
        <v>41098.885532407403</v>
      </c>
      <c r="T1887" s="13">
        <f t="shared" si="208"/>
        <v>41131.916666666664</v>
      </c>
      <c r="U1887" s="14">
        <f t="shared" si="209"/>
        <v>2012</v>
      </c>
      <c r="V1887" s="15"/>
    </row>
    <row r="1888" spans="1:22" ht="47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 s="8">
        <f t="shared" si="204"/>
        <v>42.241379310344826</v>
      </c>
      <c r="Q1888" s="9" t="str">
        <f t="shared" si="205"/>
        <v>music</v>
      </c>
      <c r="R1888" t="str">
        <f t="shared" si="206"/>
        <v>indie rock</v>
      </c>
      <c r="S1888" s="13">
        <f t="shared" si="207"/>
        <v>41925.69835648148</v>
      </c>
      <c r="T1888" s="13">
        <f t="shared" si="208"/>
        <v>41955.94835648148</v>
      </c>
      <c r="U1888" s="14">
        <f t="shared" si="209"/>
        <v>2014</v>
      </c>
      <c r="V1888" s="15"/>
    </row>
    <row r="1889" spans="1:22" ht="47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 s="8">
        <f t="shared" si="204"/>
        <v>416.875</v>
      </c>
      <c r="Q1889" s="9" t="str">
        <f t="shared" si="205"/>
        <v>music</v>
      </c>
      <c r="R1889" t="str">
        <f t="shared" si="206"/>
        <v>indie rock</v>
      </c>
      <c r="S1889" s="13">
        <f t="shared" si="207"/>
        <v>42323.591805555552</v>
      </c>
      <c r="T1889" s="13">
        <f t="shared" si="208"/>
        <v>42341.895833333328</v>
      </c>
      <c r="U1889" s="14">
        <f t="shared" si="209"/>
        <v>2015</v>
      </c>
      <c r="V1889" s="15"/>
    </row>
    <row r="1890" spans="1:22" ht="47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 s="8">
        <f t="shared" si="204"/>
        <v>46.651685393258425</v>
      </c>
      <c r="Q1890" s="9" t="str">
        <f t="shared" si="205"/>
        <v>music</v>
      </c>
      <c r="R1890" t="str">
        <f t="shared" si="206"/>
        <v>indie rock</v>
      </c>
      <c r="S1890" s="13">
        <f t="shared" si="207"/>
        <v>40299.03162037037</v>
      </c>
      <c r="T1890" s="13">
        <f t="shared" si="208"/>
        <v>40330.207638888889</v>
      </c>
      <c r="U1890" s="14">
        <f t="shared" si="209"/>
        <v>2010</v>
      </c>
      <c r="V1890" s="15"/>
    </row>
    <row r="1891" spans="1:22" ht="47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 s="8">
        <f t="shared" si="204"/>
        <v>48.454545454545453</v>
      </c>
      <c r="Q1891" s="9" t="str">
        <f t="shared" si="205"/>
        <v>music</v>
      </c>
      <c r="R1891" t="str">
        <f t="shared" si="206"/>
        <v>indie rock</v>
      </c>
      <c r="S1891" s="13">
        <f t="shared" si="207"/>
        <v>41299.585023148145</v>
      </c>
      <c r="T1891" s="13">
        <f t="shared" si="208"/>
        <v>41344.751689814817</v>
      </c>
      <c r="U1891" s="14">
        <f t="shared" si="209"/>
        <v>2013</v>
      </c>
      <c r="V1891" s="15"/>
    </row>
    <row r="1892" spans="1:22" ht="47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 s="8">
        <f t="shared" si="204"/>
        <v>70.5289837398374</v>
      </c>
      <c r="Q1892" s="9" t="str">
        <f t="shared" si="205"/>
        <v>music</v>
      </c>
      <c r="R1892" t="str">
        <f t="shared" si="206"/>
        <v>indie rock</v>
      </c>
      <c r="S1892" s="13">
        <f t="shared" si="207"/>
        <v>41228.577870370369</v>
      </c>
      <c r="T1892" s="13">
        <f t="shared" si="208"/>
        <v>41258.786203703705</v>
      </c>
      <c r="U1892" s="14">
        <f t="shared" si="209"/>
        <v>2012</v>
      </c>
      <c r="V1892" s="15"/>
    </row>
    <row r="1893" spans="1:22" ht="6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 s="8">
        <f t="shared" si="204"/>
        <v>87.958333333333329</v>
      </c>
      <c r="Q1893" s="9" t="str">
        <f t="shared" si="205"/>
        <v>music</v>
      </c>
      <c r="R1893" t="str">
        <f t="shared" si="206"/>
        <v>indie rock</v>
      </c>
      <c r="S1893" s="13">
        <f t="shared" si="207"/>
        <v>40335.589745370366</v>
      </c>
      <c r="T1893" s="13">
        <f t="shared" si="208"/>
        <v>40381.25</v>
      </c>
      <c r="U1893" s="14">
        <f t="shared" si="209"/>
        <v>2010</v>
      </c>
      <c r="V1893" s="15"/>
    </row>
    <row r="1894" spans="1:22" ht="3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 s="8">
        <f t="shared" si="204"/>
        <v>26.26923076923077</v>
      </c>
      <c r="Q1894" s="9" t="str">
        <f t="shared" si="205"/>
        <v>music</v>
      </c>
      <c r="R1894" t="str">
        <f t="shared" si="206"/>
        <v>indie rock</v>
      </c>
      <c r="S1894" s="13">
        <f t="shared" si="207"/>
        <v>40671.429178240738</v>
      </c>
      <c r="T1894" s="13">
        <f t="shared" si="208"/>
        <v>40701.637511574074</v>
      </c>
      <c r="U1894" s="14">
        <f t="shared" si="209"/>
        <v>2011</v>
      </c>
      <c r="V1894" s="15"/>
    </row>
    <row r="1895" spans="1:22" ht="47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 s="8">
        <f t="shared" si="204"/>
        <v>57.777777777777779</v>
      </c>
      <c r="Q1895" s="9" t="str">
        <f t="shared" si="205"/>
        <v>music</v>
      </c>
      <c r="R1895" t="str">
        <f t="shared" si="206"/>
        <v>indie rock</v>
      </c>
      <c r="S1895" s="13">
        <f t="shared" si="207"/>
        <v>40632.733622685184</v>
      </c>
      <c r="T1895" s="13">
        <f t="shared" si="208"/>
        <v>40649.165972222225</v>
      </c>
      <c r="U1895" s="14">
        <f t="shared" si="209"/>
        <v>2011</v>
      </c>
      <c r="V1895" s="15"/>
    </row>
    <row r="1896" spans="1:22" ht="2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 s="8">
        <f t="shared" si="204"/>
        <v>57.25</v>
      </c>
      <c r="Q1896" s="9" t="str">
        <f t="shared" si="205"/>
        <v>music</v>
      </c>
      <c r="R1896" t="str">
        <f t="shared" si="206"/>
        <v>indie rock</v>
      </c>
      <c r="S1896" s="13">
        <f t="shared" si="207"/>
        <v>40920.696562499994</v>
      </c>
      <c r="T1896" s="13">
        <f t="shared" si="208"/>
        <v>40951.904895833337</v>
      </c>
      <c r="U1896" s="14">
        <f t="shared" si="209"/>
        <v>2012</v>
      </c>
      <c r="V1896" s="15"/>
    </row>
    <row r="1897" spans="1:22" ht="47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 s="8">
        <f t="shared" si="204"/>
        <v>196.34042553191489</v>
      </c>
      <c r="Q1897" s="9" t="str">
        <f t="shared" si="205"/>
        <v>music</v>
      </c>
      <c r="R1897" t="str">
        <f t="shared" si="206"/>
        <v>indie rock</v>
      </c>
      <c r="S1897" s="13">
        <f t="shared" si="207"/>
        <v>42267.538449074076</v>
      </c>
      <c r="T1897" s="13">
        <f t="shared" si="208"/>
        <v>42297.746782407412</v>
      </c>
      <c r="U1897" s="14">
        <f t="shared" si="209"/>
        <v>2015</v>
      </c>
      <c r="V1897" s="15"/>
    </row>
    <row r="1898" spans="1:22" ht="47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 s="8">
        <f t="shared" si="204"/>
        <v>43</v>
      </c>
      <c r="Q1898" s="9" t="str">
        <f t="shared" si="205"/>
        <v>music</v>
      </c>
      <c r="R1898" t="str">
        <f t="shared" si="206"/>
        <v>indie rock</v>
      </c>
      <c r="S1898" s="13">
        <f t="shared" si="207"/>
        <v>40981.501909722218</v>
      </c>
      <c r="T1898" s="13">
        <f t="shared" si="208"/>
        <v>41011.710243055553</v>
      </c>
      <c r="U1898" s="14">
        <f t="shared" si="209"/>
        <v>2012</v>
      </c>
      <c r="V1898" s="15"/>
    </row>
    <row r="1899" spans="1:22" ht="47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 s="8">
        <f t="shared" si="204"/>
        <v>35.551912568306008</v>
      </c>
      <c r="Q1899" s="9" t="str">
        <f t="shared" si="205"/>
        <v>music</v>
      </c>
      <c r="R1899" t="str">
        <f t="shared" si="206"/>
        <v>indie rock</v>
      </c>
      <c r="S1899" s="13">
        <f t="shared" si="207"/>
        <v>41680.375069444439</v>
      </c>
      <c r="T1899" s="13">
        <f t="shared" si="208"/>
        <v>41702.875</v>
      </c>
      <c r="U1899" s="14">
        <f t="shared" si="209"/>
        <v>2014</v>
      </c>
      <c r="V1899" s="15"/>
    </row>
    <row r="1900" spans="1:22" ht="47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 s="8">
        <f t="shared" si="204"/>
        <v>68.80952380952381</v>
      </c>
      <c r="Q1900" s="9" t="str">
        <f t="shared" si="205"/>
        <v>music</v>
      </c>
      <c r="R1900" t="str">
        <f t="shared" si="206"/>
        <v>indie rock</v>
      </c>
      <c r="S1900" s="13">
        <f t="shared" si="207"/>
        <v>42365.9846412037</v>
      </c>
      <c r="T1900" s="13">
        <f t="shared" si="208"/>
        <v>42401.75</v>
      </c>
      <c r="U1900" s="14">
        <f t="shared" si="209"/>
        <v>2015</v>
      </c>
      <c r="V1900" s="15"/>
    </row>
    <row r="1901" spans="1:22" ht="47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 s="8">
        <f t="shared" si="204"/>
        <v>28.571428571428573</v>
      </c>
      <c r="Q1901" s="9" t="str">
        <f t="shared" si="205"/>
        <v>music</v>
      </c>
      <c r="R1901" t="str">
        <f t="shared" si="206"/>
        <v>indie rock</v>
      </c>
      <c r="S1901" s="13">
        <f t="shared" si="207"/>
        <v>42058.733402777776</v>
      </c>
      <c r="T1901" s="13">
        <f t="shared" si="208"/>
        <v>42088.90006944444</v>
      </c>
      <c r="U1901" s="14">
        <f t="shared" si="209"/>
        <v>2015</v>
      </c>
      <c r="V1901" s="15"/>
    </row>
    <row r="1902" spans="1:22" ht="47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 s="8">
        <f t="shared" si="204"/>
        <v>50.631666666666668</v>
      </c>
      <c r="Q1902" s="9" t="str">
        <f t="shared" si="205"/>
        <v>music</v>
      </c>
      <c r="R1902" t="str">
        <f t="shared" si="206"/>
        <v>indie rock</v>
      </c>
      <c r="S1902" s="13">
        <f t="shared" si="207"/>
        <v>41160.663553240738</v>
      </c>
      <c r="T1902" s="13">
        <f t="shared" si="208"/>
        <v>41188.415972222225</v>
      </c>
      <c r="U1902" s="14">
        <f t="shared" si="209"/>
        <v>2012</v>
      </c>
      <c r="V1902" s="15"/>
    </row>
    <row r="1903" spans="1:22" ht="47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 s="8">
        <f t="shared" si="204"/>
        <v>106.8</v>
      </c>
      <c r="Q1903" s="9" t="str">
        <f t="shared" si="205"/>
        <v>technology</v>
      </c>
      <c r="R1903" t="str">
        <f t="shared" si="206"/>
        <v>gadgets</v>
      </c>
      <c r="S1903" s="13">
        <f t="shared" si="207"/>
        <v>42116.334826388884</v>
      </c>
      <c r="T1903" s="13">
        <f t="shared" si="208"/>
        <v>42146.541666666672</v>
      </c>
      <c r="U1903" s="14">
        <f t="shared" si="209"/>
        <v>2015</v>
      </c>
      <c r="V1903" s="15"/>
    </row>
    <row r="1904" spans="1:22" ht="47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 s="8">
        <f t="shared" si="204"/>
        <v>4</v>
      </c>
      <c r="Q1904" s="9" t="str">
        <f t="shared" si="205"/>
        <v>technology</v>
      </c>
      <c r="R1904" t="str">
        <f t="shared" si="206"/>
        <v>gadgets</v>
      </c>
      <c r="S1904" s="13">
        <f t="shared" si="207"/>
        <v>42037.581562499996</v>
      </c>
      <c r="T1904" s="13">
        <f t="shared" si="208"/>
        <v>42067.789895833332</v>
      </c>
      <c r="U1904" s="14">
        <f t="shared" si="209"/>
        <v>2015</v>
      </c>
      <c r="V1904" s="15"/>
    </row>
    <row r="1905" spans="1:22" ht="47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 s="8">
        <f t="shared" si="204"/>
        <v>34.097560975609753</v>
      </c>
      <c r="Q1905" s="9" t="str">
        <f t="shared" si="205"/>
        <v>technology</v>
      </c>
      <c r="R1905" t="str">
        <f t="shared" si="206"/>
        <v>gadgets</v>
      </c>
      <c r="S1905" s="13">
        <f t="shared" si="207"/>
        <v>42702.562395833331</v>
      </c>
      <c r="T1905" s="13">
        <f t="shared" si="208"/>
        <v>42762.770729166667</v>
      </c>
      <c r="U1905" s="14">
        <f t="shared" si="209"/>
        <v>2016</v>
      </c>
      <c r="V1905" s="15"/>
    </row>
    <row r="1906" spans="1:22" ht="47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 s="8">
        <f t="shared" si="204"/>
        <v>25</v>
      </c>
      <c r="Q1906" s="9" t="str">
        <f t="shared" si="205"/>
        <v>technology</v>
      </c>
      <c r="R1906" t="str">
        <f t="shared" si="206"/>
        <v>gadgets</v>
      </c>
      <c r="S1906" s="13">
        <f t="shared" si="207"/>
        <v>42326.477094907408</v>
      </c>
      <c r="T1906" s="13">
        <f t="shared" si="208"/>
        <v>42371.685428240744</v>
      </c>
      <c r="U1906" s="14">
        <f t="shared" si="209"/>
        <v>2015</v>
      </c>
      <c r="V1906" s="15"/>
    </row>
    <row r="1907" spans="1:22" ht="47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 s="8">
        <f t="shared" si="204"/>
        <v>10.5</v>
      </c>
      <c r="Q1907" s="9" t="str">
        <f t="shared" si="205"/>
        <v>technology</v>
      </c>
      <c r="R1907" t="str">
        <f t="shared" si="206"/>
        <v>gadgets</v>
      </c>
      <c r="S1907" s="13">
        <f t="shared" si="207"/>
        <v>41859.717523148145</v>
      </c>
      <c r="T1907" s="13">
        <f t="shared" si="208"/>
        <v>41889.925856481481</v>
      </c>
      <c r="U1907" s="14">
        <f t="shared" si="209"/>
        <v>2014</v>
      </c>
      <c r="V1907" s="15"/>
    </row>
    <row r="1908" spans="1:22" ht="47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 s="8">
        <f t="shared" si="204"/>
        <v>215.95959595959596</v>
      </c>
      <c r="Q1908" s="9" t="str">
        <f t="shared" si="205"/>
        <v>technology</v>
      </c>
      <c r="R1908" t="str">
        <f t="shared" si="206"/>
        <v>gadgets</v>
      </c>
      <c r="S1908" s="13">
        <f t="shared" si="207"/>
        <v>42514.462766203702</v>
      </c>
      <c r="T1908" s="13">
        <f t="shared" si="208"/>
        <v>42544.671099537038</v>
      </c>
      <c r="U1908" s="14">
        <f t="shared" si="209"/>
        <v>2016</v>
      </c>
      <c r="V1908" s="15"/>
    </row>
    <row r="1909" spans="1:22" ht="47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 s="8">
        <f t="shared" si="204"/>
        <v>21.25</v>
      </c>
      <c r="Q1909" s="9" t="str">
        <f t="shared" si="205"/>
        <v>technology</v>
      </c>
      <c r="R1909" t="str">
        <f t="shared" si="206"/>
        <v>gadgets</v>
      </c>
      <c r="S1909" s="13">
        <f t="shared" si="207"/>
        <v>41767.378761574073</v>
      </c>
      <c r="T1909" s="13">
        <f t="shared" si="208"/>
        <v>41782.587094907409</v>
      </c>
      <c r="U1909" s="14">
        <f t="shared" si="209"/>
        <v>2014</v>
      </c>
      <c r="V1909" s="15"/>
    </row>
    <row r="1910" spans="1:22" ht="47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 s="8">
        <f t="shared" si="204"/>
        <v>108.25</v>
      </c>
      <c r="Q1910" s="9" t="str">
        <f t="shared" si="205"/>
        <v>technology</v>
      </c>
      <c r="R1910" t="str">
        <f t="shared" si="206"/>
        <v>gadgets</v>
      </c>
      <c r="S1910" s="13">
        <f t="shared" si="207"/>
        <v>42703.709490740737</v>
      </c>
      <c r="T1910" s="13">
        <f t="shared" si="208"/>
        <v>42733.917824074073</v>
      </c>
      <c r="U1910" s="14">
        <f t="shared" si="209"/>
        <v>2016</v>
      </c>
      <c r="V1910" s="15"/>
    </row>
    <row r="1911" spans="1:22" ht="47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 s="8">
        <f t="shared" si="204"/>
        <v>129.97368421052633</v>
      </c>
      <c r="Q1911" s="9" t="str">
        <f t="shared" si="205"/>
        <v>technology</v>
      </c>
      <c r="R1911" t="str">
        <f t="shared" si="206"/>
        <v>gadgets</v>
      </c>
      <c r="S1911" s="13">
        <f t="shared" si="207"/>
        <v>41905.220821759256</v>
      </c>
      <c r="T1911" s="13">
        <f t="shared" si="208"/>
        <v>41935.429155092592</v>
      </c>
      <c r="U1911" s="14">
        <f t="shared" si="209"/>
        <v>2014</v>
      </c>
      <c r="V1911" s="15"/>
    </row>
    <row r="1912" spans="1:22" ht="47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 s="8">
        <f t="shared" si="204"/>
        <v>117.49473684210527</v>
      </c>
      <c r="Q1912" s="9" t="str">
        <f t="shared" si="205"/>
        <v>technology</v>
      </c>
      <c r="R1912" t="str">
        <f t="shared" si="206"/>
        <v>gadgets</v>
      </c>
      <c r="S1912" s="13">
        <f t="shared" si="207"/>
        <v>42264.754826388882</v>
      </c>
      <c r="T1912" s="13">
        <f t="shared" si="208"/>
        <v>42308.947916666672</v>
      </c>
      <c r="U1912" s="14">
        <f t="shared" si="209"/>
        <v>2015</v>
      </c>
      <c r="V1912" s="15"/>
    </row>
    <row r="1913" spans="1:22" ht="47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 s="8">
        <f t="shared" si="204"/>
        <v>10</v>
      </c>
      <c r="Q1913" s="9" t="str">
        <f t="shared" si="205"/>
        <v>technology</v>
      </c>
      <c r="R1913" t="str">
        <f t="shared" si="206"/>
        <v>gadgets</v>
      </c>
      <c r="S1913" s="13">
        <f t="shared" si="207"/>
        <v>41829.825624999998</v>
      </c>
      <c r="T1913" s="13">
        <f t="shared" si="208"/>
        <v>41860.033958333333</v>
      </c>
      <c r="U1913" s="14">
        <f t="shared" si="209"/>
        <v>2014</v>
      </c>
      <c r="V1913" s="15"/>
    </row>
    <row r="1914" spans="1:22" ht="47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 s="8">
        <f t="shared" si="204"/>
        <v>70.595238095238102</v>
      </c>
      <c r="Q1914" s="9" t="str">
        <f t="shared" si="205"/>
        <v>technology</v>
      </c>
      <c r="R1914" t="str">
        <f t="shared" si="206"/>
        <v>gadgets</v>
      </c>
      <c r="S1914" s="13">
        <f t="shared" si="207"/>
        <v>42129.018055555549</v>
      </c>
      <c r="T1914" s="13">
        <f t="shared" si="208"/>
        <v>42159.226388888885</v>
      </c>
      <c r="U1914" s="14">
        <f t="shared" si="209"/>
        <v>2015</v>
      </c>
      <c r="V1914" s="15"/>
    </row>
    <row r="1915" spans="1:22" ht="3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 s="8">
        <f t="shared" si="204"/>
        <v>24.5</v>
      </c>
      <c r="Q1915" s="9" t="str">
        <f t="shared" si="205"/>
        <v>technology</v>
      </c>
      <c r="R1915" t="str">
        <f t="shared" si="206"/>
        <v>gadgets</v>
      </c>
      <c r="S1915" s="13">
        <f t="shared" si="207"/>
        <v>41890.302986111106</v>
      </c>
      <c r="T1915" s="13">
        <f t="shared" si="208"/>
        <v>41920.511319444442</v>
      </c>
      <c r="U1915" s="14">
        <f t="shared" si="209"/>
        <v>2014</v>
      </c>
      <c r="V1915" s="15"/>
    </row>
    <row r="1916" spans="1:22" ht="47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 s="8">
        <f t="shared" si="204"/>
        <v>30</v>
      </c>
      <c r="Q1916" s="9" t="str">
        <f t="shared" si="205"/>
        <v>technology</v>
      </c>
      <c r="R1916" t="str">
        <f t="shared" si="206"/>
        <v>gadgets</v>
      </c>
      <c r="S1916" s="13">
        <f t="shared" si="207"/>
        <v>41928.966122685182</v>
      </c>
      <c r="T1916" s="13">
        <f t="shared" si="208"/>
        <v>41944.165972222225</v>
      </c>
      <c r="U1916" s="14">
        <f t="shared" si="209"/>
        <v>2014</v>
      </c>
      <c r="V1916" s="15"/>
    </row>
    <row r="1917" spans="1:22" ht="47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 s="8">
        <f t="shared" si="204"/>
        <v>2</v>
      </c>
      <c r="Q1917" s="9" t="str">
        <f t="shared" si="205"/>
        <v>technology</v>
      </c>
      <c r="R1917" t="str">
        <f t="shared" si="206"/>
        <v>gadgets</v>
      </c>
      <c r="S1917" s="13">
        <f t="shared" si="207"/>
        <v>41863.840532407405</v>
      </c>
      <c r="T1917" s="13">
        <f t="shared" si="208"/>
        <v>41884.04886574074</v>
      </c>
      <c r="U1917" s="14">
        <f t="shared" si="209"/>
        <v>2014</v>
      </c>
      <c r="V1917" s="15"/>
    </row>
    <row r="1918" spans="1:22" ht="3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 s="8">
        <f t="shared" si="204"/>
        <v>17</v>
      </c>
      <c r="Q1918" s="9" t="str">
        <f t="shared" si="205"/>
        <v>technology</v>
      </c>
      <c r="R1918" t="str">
        <f t="shared" si="206"/>
        <v>gadgets</v>
      </c>
      <c r="S1918" s="13">
        <f t="shared" si="207"/>
        <v>42656.508969907409</v>
      </c>
      <c r="T1918" s="13">
        <f t="shared" si="208"/>
        <v>42681.758969907409</v>
      </c>
      <c r="U1918" s="14">
        <f t="shared" si="209"/>
        <v>2016</v>
      </c>
      <c r="V1918" s="15"/>
    </row>
    <row r="1919" spans="1:22" ht="3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 s="8">
        <f t="shared" si="204"/>
        <v>2928.9285714285716</v>
      </c>
      <c r="Q1919" s="9" t="str">
        <f t="shared" si="205"/>
        <v>technology</v>
      </c>
      <c r="R1919" t="str">
        <f t="shared" si="206"/>
        <v>gadgets</v>
      </c>
      <c r="S1919" s="13">
        <f t="shared" si="207"/>
        <v>42746.06172453703</v>
      </c>
      <c r="T1919" s="13">
        <f t="shared" si="208"/>
        <v>42776.270057870366</v>
      </c>
      <c r="U1919" s="14">
        <f t="shared" si="209"/>
        <v>2017</v>
      </c>
      <c r="V1919" s="15"/>
    </row>
    <row r="1920" spans="1:22" ht="47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 s="8">
        <f t="shared" si="204"/>
        <v>28.888888888888889</v>
      </c>
      <c r="Q1920" s="9" t="str">
        <f t="shared" si="205"/>
        <v>technology</v>
      </c>
      <c r="R1920" t="str">
        <f t="shared" si="206"/>
        <v>gadgets</v>
      </c>
      <c r="S1920" s="13">
        <f t="shared" si="207"/>
        <v>41828.581608796296</v>
      </c>
      <c r="T1920" s="13">
        <f t="shared" si="208"/>
        <v>41863.789942129632</v>
      </c>
      <c r="U1920" s="14">
        <f t="shared" si="209"/>
        <v>2014</v>
      </c>
      <c r="V1920" s="15"/>
    </row>
    <row r="1921" spans="1:22" ht="47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 s="8">
        <f t="shared" si="204"/>
        <v>29.625</v>
      </c>
      <c r="Q1921" s="9" t="str">
        <f t="shared" si="205"/>
        <v>technology</v>
      </c>
      <c r="R1921" t="str">
        <f t="shared" si="206"/>
        <v>gadgets</v>
      </c>
      <c r="S1921" s="13">
        <f t="shared" si="207"/>
        <v>42113.667233796295</v>
      </c>
      <c r="T1921" s="13">
        <f t="shared" si="208"/>
        <v>42143.875567129624</v>
      </c>
      <c r="U1921" s="14">
        <f t="shared" si="209"/>
        <v>2015</v>
      </c>
      <c r="V1921" s="15"/>
    </row>
    <row r="1922" spans="1:22" ht="47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 s="8">
        <f t="shared" si="204"/>
        <v>40.980952380952381</v>
      </c>
      <c r="Q1922" s="9" t="str">
        <f t="shared" si="205"/>
        <v>technology</v>
      </c>
      <c r="R1922" t="str">
        <f t="shared" si="206"/>
        <v>gadgets</v>
      </c>
      <c r="S1922" s="13">
        <f t="shared" si="207"/>
        <v>42270.66737268518</v>
      </c>
      <c r="T1922" s="13">
        <f t="shared" si="208"/>
        <v>42298.958333333328</v>
      </c>
      <c r="U1922" s="14">
        <f t="shared" si="209"/>
        <v>2015</v>
      </c>
      <c r="V1922" s="15"/>
    </row>
    <row r="1923" spans="1:22" ht="3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 s="8">
        <f t="shared" ref="P1923:P1986" si="211">E1923/L1923</f>
        <v>54</v>
      </c>
      <c r="Q1923" s="9" t="str">
        <f t="shared" ref="Q1923:Q1986" si="212">LEFT(N1923, SEARCH("/", N1923, 1)-1)</f>
        <v>music</v>
      </c>
      <c r="R1923" t="str">
        <f t="shared" ref="R1923:R1986" si="213">RIGHT(N1923,LEN(N1923) -SEARCH("/", N1923, 1))</f>
        <v>indie rock</v>
      </c>
      <c r="S1923" s="13">
        <f t="shared" ref="S1923:S1986" si="214">(J1923/86400)+25569+(-5/24)</f>
        <v>41074.013229166667</v>
      </c>
      <c r="T1923" s="13">
        <f t="shared" ref="T1923:T1986" si="215">(((I1923/60)/60)/24)+DATE(1970,1,1)</f>
        <v>41104.221562500003</v>
      </c>
      <c r="U1923" s="14">
        <f t="shared" ref="U1923:U1986" si="216">YEAR(S1923)</f>
        <v>2012</v>
      </c>
      <c r="V1923" s="15"/>
    </row>
    <row r="1924" spans="1:22" ht="47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 s="8">
        <f t="shared" si="211"/>
        <v>36.109375</v>
      </c>
      <c r="Q1924" s="9" t="str">
        <f t="shared" si="212"/>
        <v>music</v>
      </c>
      <c r="R1924" t="str">
        <f t="shared" si="213"/>
        <v>indie rock</v>
      </c>
      <c r="S1924" s="13">
        <f t="shared" si="214"/>
        <v>41590.047534722216</v>
      </c>
      <c r="T1924" s="13">
        <f t="shared" si="215"/>
        <v>41620.255868055552</v>
      </c>
      <c r="U1924" s="14">
        <f t="shared" si="216"/>
        <v>2013</v>
      </c>
      <c r="V1924" s="15"/>
    </row>
    <row r="1925" spans="1:22" ht="47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 s="8">
        <f t="shared" si="211"/>
        <v>23.153846153846153</v>
      </c>
      <c r="Q1925" s="9" t="str">
        <f t="shared" si="212"/>
        <v>music</v>
      </c>
      <c r="R1925" t="str">
        <f t="shared" si="213"/>
        <v>indie rock</v>
      </c>
      <c r="S1925" s="13">
        <f t="shared" si="214"/>
        <v>40772.640416666662</v>
      </c>
      <c r="T1925" s="13">
        <f t="shared" si="215"/>
        <v>40813.207638888889</v>
      </c>
      <c r="U1925" s="14">
        <f t="shared" si="216"/>
        <v>2011</v>
      </c>
      <c r="V1925" s="15"/>
    </row>
    <row r="1926" spans="1:22" ht="47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 s="8">
        <f t="shared" si="211"/>
        <v>104</v>
      </c>
      <c r="Q1926" s="9" t="str">
        <f t="shared" si="212"/>
        <v>music</v>
      </c>
      <c r="R1926" t="str">
        <f t="shared" si="213"/>
        <v>indie rock</v>
      </c>
      <c r="S1926" s="13">
        <f t="shared" si="214"/>
        <v>41626.552719907406</v>
      </c>
      <c r="T1926" s="13">
        <f t="shared" si="215"/>
        <v>41654.814583333333</v>
      </c>
      <c r="U1926" s="14">
        <f t="shared" si="216"/>
        <v>2013</v>
      </c>
      <c r="V1926" s="15"/>
    </row>
    <row r="1927" spans="1:22" ht="3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 s="8">
        <f t="shared" si="211"/>
        <v>31.826923076923077</v>
      </c>
      <c r="Q1927" s="9" t="str">
        <f t="shared" si="212"/>
        <v>music</v>
      </c>
      <c r="R1927" t="str">
        <f t="shared" si="213"/>
        <v>indie rock</v>
      </c>
      <c r="S1927" s="13">
        <f t="shared" si="214"/>
        <v>41535.693148148144</v>
      </c>
      <c r="T1927" s="13">
        <f t="shared" si="215"/>
        <v>41558</v>
      </c>
      <c r="U1927" s="14">
        <f t="shared" si="216"/>
        <v>2013</v>
      </c>
      <c r="V1927" s="15"/>
    </row>
    <row r="1928" spans="1:22" ht="6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 s="8">
        <f t="shared" si="211"/>
        <v>27.3896261682243</v>
      </c>
      <c r="Q1928" s="9" t="str">
        <f t="shared" si="212"/>
        <v>music</v>
      </c>
      <c r="R1928" t="str">
        <f t="shared" si="213"/>
        <v>indie rock</v>
      </c>
      <c r="S1928" s="13">
        <f t="shared" si="214"/>
        <v>40456.746018518512</v>
      </c>
      <c r="T1928" s="13">
        <f t="shared" si="215"/>
        <v>40484.018055555556</v>
      </c>
      <c r="U1928" s="14">
        <f t="shared" si="216"/>
        <v>2010</v>
      </c>
      <c r="V1928" s="15"/>
    </row>
    <row r="1929" spans="1:22" ht="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 s="8">
        <f t="shared" si="211"/>
        <v>56.363636363636367</v>
      </c>
      <c r="Q1929" s="9" t="str">
        <f t="shared" si="212"/>
        <v>music</v>
      </c>
      <c r="R1929" t="str">
        <f t="shared" si="213"/>
        <v>indie rock</v>
      </c>
      <c r="S1929" s="13">
        <f t="shared" si="214"/>
        <v>40960.653229166666</v>
      </c>
      <c r="T1929" s="13">
        <f t="shared" si="215"/>
        <v>40976.207638888889</v>
      </c>
      <c r="U1929" s="14">
        <f t="shared" si="216"/>
        <v>2012</v>
      </c>
      <c r="V1929" s="15"/>
    </row>
    <row r="1930" spans="1:22" ht="3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 s="8">
        <f t="shared" si="211"/>
        <v>77.352941176470594</v>
      </c>
      <c r="Q1930" s="9" t="str">
        <f t="shared" si="212"/>
        <v>music</v>
      </c>
      <c r="R1930" t="str">
        <f t="shared" si="213"/>
        <v>indie rock</v>
      </c>
      <c r="S1930" s="13">
        <f t="shared" si="214"/>
        <v>41371.439745370364</v>
      </c>
      <c r="T1930" s="13">
        <f t="shared" si="215"/>
        <v>41401.648078703707</v>
      </c>
      <c r="U1930" s="14">
        <f t="shared" si="216"/>
        <v>2013</v>
      </c>
      <c r="V1930" s="15"/>
    </row>
    <row r="1931" spans="1:22" ht="47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 s="8">
        <f t="shared" si="211"/>
        <v>42.8</v>
      </c>
      <c r="Q1931" s="9" t="str">
        <f t="shared" si="212"/>
        <v>music</v>
      </c>
      <c r="R1931" t="str">
        <f t="shared" si="213"/>
        <v>indie rock</v>
      </c>
      <c r="S1931" s="13">
        <f t="shared" si="214"/>
        <v>40686.813263888886</v>
      </c>
      <c r="T1931" s="13">
        <f t="shared" si="215"/>
        <v>40729.021597222221</v>
      </c>
      <c r="U1931" s="14">
        <f t="shared" si="216"/>
        <v>2011</v>
      </c>
      <c r="V1931" s="15"/>
    </row>
    <row r="1932" spans="1:22" ht="3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 s="8">
        <f t="shared" si="211"/>
        <v>48.846153846153847</v>
      </c>
      <c r="Q1932" s="9" t="str">
        <f t="shared" si="212"/>
        <v>music</v>
      </c>
      <c r="R1932" t="str">
        <f t="shared" si="213"/>
        <v>indie rock</v>
      </c>
      <c r="S1932" s="13">
        <f t="shared" si="214"/>
        <v>41402.350486111107</v>
      </c>
      <c r="T1932" s="13">
        <f t="shared" si="215"/>
        <v>41462.558819444443</v>
      </c>
      <c r="U1932" s="14">
        <f t="shared" si="216"/>
        <v>2013</v>
      </c>
      <c r="V1932" s="15"/>
    </row>
    <row r="1933" spans="1:22" ht="3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 s="8">
        <f t="shared" si="211"/>
        <v>48.240400000000001</v>
      </c>
      <c r="Q1933" s="9" t="str">
        <f t="shared" si="212"/>
        <v>music</v>
      </c>
      <c r="R1933" t="str">
        <f t="shared" si="213"/>
        <v>indie rock</v>
      </c>
      <c r="S1933" s="13">
        <f t="shared" si="214"/>
        <v>41037.684131944443</v>
      </c>
      <c r="T1933" s="13">
        <f t="shared" si="215"/>
        <v>41051.145833333336</v>
      </c>
      <c r="U1933" s="14">
        <f t="shared" si="216"/>
        <v>2012</v>
      </c>
      <c r="V1933" s="15"/>
    </row>
    <row r="1934" spans="1:22" ht="47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 s="8">
        <f t="shared" si="211"/>
        <v>70.212500000000006</v>
      </c>
      <c r="Q1934" s="9" t="str">
        <f t="shared" si="212"/>
        <v>music</v>
      </c>
      <c r="R1934" t="str">
        <f t="shared" si="213"/>
        <v>indie rock</v>
      </c>
      <c r="S1934" s="13">
        <f t="shared" si="214"/>
        <v>40911.601539351854</v>
      </c>
      <c r="T1934" s="13">
        <f t="shared" si="215"/>
        <v>40932.809872685182</v>
      </c>
      <c r="U1934" s="14">
        <f t="shared" si="216"/>
        <v>2012</v>
      </c>
      <c r="V1934" s="15"/>
    </row>
    <row r="1935" spans="1:22" ht="47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 s="8">
        <f t="shared" si="211"/>
        <v>94.054545454545448</v>
      </c>
      <c r="Q1935" s="9" t="str">
        <f t="shared" si="212"/>
        <v>music</v>
      </c>
      <c r="R1935" t="str">
        <f t="shared" si="213"/>
        <v>indie rock</v>
      </c>
      <c r="S1935" s="13">
        <f t="shared" si="214"/>
        <v>41878.922534722216</v>
      </c>
      <c r="T1935" s="13">
        <f t="shared" si="215"/>
        <v>41909.130868055552</v>
      </c>
      <c r="U1935" s="14">
        <f t="shared" si="216"/>
        <v>2014</v>
      </c>
      <c r="V1935" s="15"/>
    </row>
    <row r="1936" spans="1:22" ht="47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 s="8">
        <f t="shared" si="211"/>
        <v>80.272727272727266</v>
      </c>
      <c r="Q1936" s="9" t="str">
        <f t="shared" si="212"/>
        <v>music</v>
      </c>
      <c r="R1936" t="str">
        <f t="shared" si="213"/>
        <v>indie rock</v>
      </c>
      <c r="S1936" s="13">
        <f t="shared" si="214"/>
        <v>40865.658807870372</v>
      </c>
      <c r="T1936" s="13">
        <f t="shared" si="215"/>
        <v>40902.208333333336</v>
      </c>
      <c r="U1936" s="14">
        <f t="shared" si="216"/>
        <v>2011</v>
      </c>
      <c r="V1936" s="15"/>
    </row>
    <row r="1937" spans="1:22" ht="47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 s="8">
        <f t="shared" si="211"/>
        <v>54.2</v>
      </c>
      <c r="Q1937" s="9" t="str">
        <f t="shared" si="212"/>
        <v>music</v>
      </c>
      <c r="R1937" t="str">
        <f t="shared" si="213"/>
        <v>indie rock</v>
      </c>
      <c r="S1937" s="13">
        <f t="shared" si="214"/>
        <v>41773.724201388883</v>
      </c>
      <c r="T1937" s="13">
        <f t="shared" si="215"/>
        <v>41811.207638888889</v>
      </c>
      <c r="U1937" s="14">
        <f t="shared" si="216"/>
        <v>2014</v>
      </c>
      <c r="V1937" s="15"/>
    </row>
    <row r="1938" spans="1:22" ht="47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 s="8">
        <f t="shared" si="211"/>
        <v>60.26903448275862</v>
      </c>
      <c r="Q1938" s="9" t="str">
        <f t="shared" si="212"/>
        <v>music</v>
      </c>
      <c r="R1938" t="str">
        <f t="shared" si="213"/>
        <v>indie rock</v>
      </c>
      <c r="S1938" s="13">
        <f t="shared" si="214"/>
        <v>40852.68136574074</v>
      </c>
      <c r="T1938" s="13">
        <f t="shared" si="215"/>
        <v>40883.249305555553</v>
      </c>
      <c r="U1938" s="14">
        <f t="shared" si="216"/>
        <v>2011</v>
      </c>
      <c r="V1938" s="15"/>
    </row>
    <row r="1939" spans="1:22" ht="47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 s="8">
        <f t="shared" si="211"/>
        <v>38.740344827586206</v>
      </c>
      <c r="Q1939" s="9" t="str">
        <f t="shared" si="212"/>
        <v>music</v>
      </c>
      <c r="R1939" t="str">
        <f t="shared" si="213"/>
        <v>indie rock</v>
      </c>
      <c r="S1939" s="13">
        <f t="shared" si="214"/>
        <v>41058.91065972222</v>
      </c>
      <c r="T1939" s="13">
        <f t="shared" si="215"/>
        <v>41075.165972222225</v>
      </c>
      <c r="U1939" s="14">
        <f t="shared" si="216"/>
        <v>2012</v>
      </c>
      <c r="V1939" s="15"/>
    </row>
    <row r="1940" spans="1:22" ht="47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 s="8">
        <f t="shared" si="211"/>
        <v>152.54385964912279</v>
      </c>
      <c r="Q1940" s="9" t="str">
        <f t="shared" si="212"/>
        <v>music</v>
      </c>
      <c r="R1940" t="str">
        <f t="shared" si="213"/>
        <v>indie rock</v>
      </c>
      <c r="S1940" s="13">
        <f t="shared" si="214"/>
        <v>41426.05128472222</v>
      </c>
      <c r="T1940" s="13">
        <f t="shared" si="215"/>
        <v>41457.208333333336</v>
      </c>
      <c r="U1940" s="14">
        <f t="shared" si="216"/>
        <v>2013</v>
      </c>
      <c r="V1940" s="15"/>
    </row>
    <row r="1941" spans="1:22" ht="47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 s="8">
        <f t="shared" si="211"/>
        <v>115.3125</v>
      </c>
      <c r="Q1941" s="9" t="str">
        <f t="shared" si="212"/>
        <v>music</v>
      </c>
      <c r="R1941" t="str">
        <f t="shared" si="213"/>
        <v>indie rock</v>
      </c>
      <c r="S1941" s="13">
        <f t="shared" si="214"/>
        <v>41313.776712962957</v>
      </c>
      <c r="T1941" s="13">
        <f t="shared" si="215"/>
        <v>41343.943379629629</v>
      </c>
      <c r="U1941" s="14">
        <f t="shared" si="216"/>
        <v>2013</v>
      </c>
      <c r="V1941" s="15"/>
    </row>
    <row r="1942" spans="1:22" ht="47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 s="8">
        <f t="shared" si="211"/>
        <v>35.838709677419352</v>
      </c>
      <c r="Q1942" s="9" t="str">
        <f t="shared" si="212"/>
        <v>music</v>
      </c>
      <c r="R1942" t="str">
        <f t="shared" si="213"/>
        <v>indie rock</v>
      </c>
      <c r="S1942" s="13">
        <f t="shared" si="214"/>
        <v>40670.298993055556</v>
      </c>
      <c r="T1942" s="13">
        <f t="shared" si="215"/>
        <v>40709.165972222225</v>
      </c>
      <c r="U1942" s="14">
        <f t="shared" si="216"/>
        <v>2011</v>
      </c>
      <c r="V1942" s="15"/>
    </row>
    <row r="1943" spans="1:22" ht="47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 s="8">
        <f t="shared" si="211"/>
        <v>64.570118779438872</v>
      </c>
      <c r="Q1943" s="9" t="str">
        <f t="shared" si="212"/>
        <v>technology</v>
      </c>
      <c r="R1943" t="str">
        <f t="shared" si="213"/>
        <v>hardware</v>
      </c>
      <c r="S1943" s="13">
        <f t="shared" si="214"/>
        <v>41744.08253472222</v>
      </c>
      <c r="T1943" s="13">
        <f t="shared" si="215"/>
        <v>41774.290868055556</v>
      </c>
      <c r="U1943" s="14">
        <f t="shared" si="216"/>
        <v>2014</v>
      </c>
      <c r="V1943" s="15"/>
    </row>
    <row r="1944" spans="1:22" ht="47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 s="8">
        <f t="shared" si="211"/>
        <v>87.436000000000007</v>
      </c>
      <c r="Q1944" s="9" t="str">
        <f t="shared" si="212"/>
        <v>technology</v>
      </c>
      <c r="R1944" t="str">
        <f t="shared" si="213"/>
        <v>hardware</v>
      </c>
      <c r="S1944" s="13">
        <f t="shared" si="214"/>
        <v>40638.619675925926</v>
      </c>
      <c r="T1944" s="13">
        <f t="shared" si="215"/>
        <v>40728.828009259261</v>
      </c>
      <c r="U1944" s="14">
        <f t="shared" si="216"/>
        <v>2011</v>
      </c>
      <c r="V1944" s="15"/>
    </row>
    <row r="1945" spans="1:22" ht="47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 s="8">
        <f t="shared" si="211"/>
        <v>68.815577078288939</v>
      </c>
      <c r="Q1945" s="9" t="str">
        <f t="shared" si="212"/>
        <v>technology</v>
      </c>
      <c r="R1945" t="str">
        <f t="shared" si="213"/>
        <v>hardware</v>
      </c>
      <c r="S1945" s="13">
        <f t="shared" si="214"/>
        <v>42548.061527777776</v>
      </c>
      <c r="T1945" s="13">
        <f t="shared" si="215"/>
        <v>42593.269861111112</v>
      </c>
      <c r="U1945" s="14">
        <f t="shared" si="216"/>
        <v>2016</v>
      </c>
      <c r="V1945" s="15"/>
    </row>
    <row r="1946" spans="1:22" ht="47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 s="8">
        <f t="shared" si="211"/>
        <v>176.200223588597</v>
      </c>
      <c r="Q1946" s="9" t="str">
        <f t="shared" si="212"/>
        <v>technology</v>
      </c>
      <c r="R1946" t="str">
        <f t="shared" si="213"/>
        <v>hardware</v>
      </c>
      <c r="S1946" s="13">
        <f t="shared" si="214"/>
        <v>41730.376041666663</v>
      </c>
      <c r="T1946" s="13">
        <f t="shared" si="215"/>
        <v>41760.584374999999</v>
      </c>
      <c r="U1946" s="14">
        <f t="shared" si="216"/>
        <v>2014</v>
      </c>
      <c r="V1946" s="15"/>
    </row>
    <row r="1947" spans="1:22" ht="47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 s="8">
        <f t="shared" si="211"/>
        <v>511.79117647058825</v>
      </c>
      <c r="Q1947" s="9" t="str">
        <f t="shared" si="212"/>
        <v>technology</v>
      </c>
      <c r="R1947" t="str">
        <f t="shared" si="213"/>
        <v>hardware</v>
      </c>
      <c r="S1947" s="13">
        <f t="shared" si="214"/>
        <v>42157.043495370366</v>
      </c>
      <c r="T1947" s="13">
        <f t="shared" si="215"/>
        <v>42197.251828703709</v>
      </c>
      <c r="U1947" s="14">
        <f t="shared" si="216"/>
        <v>2015</v>
      </c>
      <c r="V1947" s="15"/>
    </row>
    <row r="1948" spans="1:22" ht="47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 s="8">
        <f t="shared" si="211"/>
        <v>160.44285714285715</v>
      </c>
      <c r="Q1948" s="9" t="str">
        <f t="shared" si="212"/>
        <v>technology</v>
      </c>
      <c r="R1948" t="str">
        <f t="shared" si="213"/>
        <v>hardware</v>
      </c>
      <c r="S1948" s="13">
        <f t="shared" si="214"/>
        <v>41688.941678240742</v>
      </c>
      <c r="T1948" s="13">
        <f t="shared" si="215"/>
        <v>41749.108344907407</v>
      </c>
      <c r="U1948" s="14">
        <f t="shared" si="216"/>
        <v>2014</v>
      </c>
      <c r="V1948" s="15"/>
    </row>
    <row r="1949" spans="1:22" ht="47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 s="8">
        <f t="shared" si="211"/>
        <v>35.003043478260871</v>
      </c>
      <c r="Q1949" s="9" t="str">
        <f t="shared" si="212"/>
        <v>technology</v>
      </c>
      <c r="R1949" t="str">
        <f t="shared" si="213"/>
        <v>hardware</v>
      </c>
      <c r="S1949" s="13">
        <f t="shared" si="214"/>
        <v>40102.709722222222</v>
      </c>
      <c r="T1949" s="13">
        <f t="shared" si="215"/>
        <v>40140.249305555553</v>
      </c>
      <c r="U1949" s="14">
        <f t="shared" si="216"/>
        <v>2009</v>
      </c>
      <c r="V1949" s="15"/>
    </row>
    <row r="1950" spans="1:22" ht="3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 s="8">
        <f t="shared" si="211"/>
        <v>188.50671378091872</v>
      </c>
      <c r="Q1950" s="9" t="str">
        <f t="shared" si="212"/>
        <v>technology</v>
      </c>
      <c r="R1950" t="str">
        <f t="shared" si="213"/>
        <v>hardware</v>
      </c>
      <c r="S1950" s="13">
        <f t="shared" si="214"/>
        <v>42473.395937499998</v>
      </c>
      <c r="T1950" s="13">
        <f t="shared" si="215"/>
        <v>42527.709722222222</v>
      </c>
      <c r="U1950" s="14">
        <f t="shared" si="216"/>
        <v>2016</v>
      </c>
      <c r="V1950" s="15"/>
    </row>
    <row r="1951" spans="1:22" ht="47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 s="8">
        <f t="shared" si="211"/>
        <v>56.204984093319197</v>
      </c>
      <c r="Q1951" s="9" t="str">
        <f t="shared" si="212"/>
        <v>technology</v>
      </c>
      <c r="R1951" t="str">
        <f t="shared" si="213"/>
        <v>hardware</v>
      </c>
      <c r="S1951" s="13">
        <f t="shared" si="214"/>
        <v>41800.21471064815</v>
      </c>
      <c r="T1951" s="13">
        <f t="shared" si="215"/>
        <v>41830.423043981478</v>
      </c>
      <c r="U1951" s="14">
        <f t="shared" si="216"/>
        <v>2014</v>
      </c>
      <c r="V1951" s="15"/>
    </row>
    <row r="1952" spans="1:22" ht="47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 s="8">
        <f t="shared" si="211"/>
        <v>51.3054157782516</v>
      </c>
      <c r="Q1952" s="9" t="str">
        <f t="shared" si="212"/>
        <v>technology</v>
      </c>
      <c r="R1952" t="str">
        <f t="shared" si="213"/>
        <v>hardware</v>
      </c>
      <c r="S1952" s="13">
        <f t="shared" si="214"/>
        <v>40623.973067129627</v>
      </c>
      <c r="T1952" s="13">
        <f t="shared" si="215"/>
        <v>40655.181400462963</v>
      </c>
      <c r="U1952" s="14">
        <f t="shared" si="216"/>
        <v>2011</v>
      </c>
      <c r="V1952" s="15"/>
    </row>
    <row r="1953" spans="1:22" ht="47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 s="8">
        <f t="shared" si="211"/>
        <v>127.36450839328538</v>
      </c>
      <c r="Q1953" s="9" t="str">
        <f t="shared" si="212"/>
        <v>technology</v>
      </c>
      <c r="R1953" t="str">
        <f t="shared" si="213"/>
        <v>hardware</v>
      </c>
      <c r="S1953" s="13">
        <f t="shared" si="214"/>
        <v>42651.212233796294</v>
      </c>
      <c r="T1953" s="13">
        <f t="shared" si="215"/>
        <v>42681.462233796294</v>
      </c>
      <c r="U1953" s="14">
        <f t="shared" si="216"/>
        <v>2016</v>
      </c>
      <c r="V1953" s="15"/>
    </row>
    <row r="1954" spans="1:22" ht="47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 s="8">
        <f t="shared" si="211"/>
        <v>101.85532258064516</v>
      </c>
      <c r="Q1954" s="9" t="str">
        <f t="shared" si="212"/>
        <v>technology</v>
      </c>
      <c r="R1954" t="str">
        <f t="shared" si="213"/>
        <v>hardware</v>
      </c>
      <c r="S1954" s="13">
        <f t="shared" si="214"/>
        <v>41526.398321759254</v>
      </c>
      <c r="T1954" s="13">
        <f t="shared" si="215"/>
        <v>41563.60665509259</v>
      </c>
      <c r="U1954" s="14">
        <f t="shared" si="216"/>
        <v>2013</v>
      </c>
      <c r="V1954" s="15"/>
    </row>
    <row r="1955" spans="1:22" ht="47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 s="8">
        <f t="shared" si="211"/>
        <v>230.55782312925169</v>
      </c>
      <c r="Q1955" s="9" t="str">
        <f t="shared" si="212"/>
        <v>technology</v>
      </c>
      <c r="R1955" t="str">
        <f t="shared" si="213"/>
        <v>hardware</v>
      </c>
      <c r="S1955" s="13">
        <f t="shared" si="214"/>
        <v>40940.991493055553</v>
      </c>
      <c r="T1955" s="13">
        <f t="shared" si="215"/>
        <v>40970.125</v>
      </c>
      <c r="U1955" s="14">
        <f t="shared" si="216"/>
        <v>2012</v>
      </c>
      <c r="V1955" s="15"/>
    </row>
    <row r="1956" spans="1:22" ht="32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 s="8">
        <f t="shared" si="211"/>
        <v>842.10602409638557</v>
      </c>
      <c r="Q1956" s="9" t="str">
        <f t="shared" si="212"/>
        <v>technology</v>
      </c>
      <c r="R1956" t="str">
        <f t="shared" si="213"/>
        <v>hardware</v>
      </c>
      <c r="S1956" s="13">
        <f t="shared" si="214"/>
        <v>42394.372407407405</v>
      </c>
      <c r="T1956" s="13">
        <f t="shared" si="215"/>
        <v>42441.208333333328</v>
      </c>
      <c r="U1956" s="14">
        <f t="shared" si="216"/>
        <v>2016</v>
      </c>
      <c r="V1956" s="15"/>
    </row>
    <row r="1957" spans="1:22" ht="47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 s="8">
        <f t="shared" si="211"/>
        <v>577.27593103448271</v>
      </c>
      <c r="Q1957" s="9" t="str">
        <f t="shared" si="212"/>
        <v>technology</v>
      </c>
      <c r="R1957" t="str">
        <f t="shared" si="213"/>
        <v>hardware</v>
      </c>
      <c r="S1957" s="13">
        <f t="shared" si="214"/>
        <v>41020.063437500001</v>
      </c>
      <c r="T1957" s="13">
        <f t="shared" si="215"/>
        <v>41052.791666666664</v>
      </c>
      <c r="U1957" s="14">
        <f t="shared" si="216"/>
        <v>2012</v>
      </c>
      <c r="V1957" s="15"/>
    </row>
    <row r="1958" spans="1:22" ht="47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 s="8">
        <f t="shared" si="211"/>
        <v>483.34246575342468</v>
      </c>
      <c r="Q1958" s="9" t="str">
        <f t="shared" si="212"/>
        <v>technology</v>
      </c>
      <c r="R1958" t="str">
        <f t="shared" si="213"/>
        <v>hardware</v>
      </c>
      <c r="S1958" s="13">
        <f t="shared" si="214"/>
        <v>42067.71533564815</v>
      </c>
      <c r="T1958" s="13">
        <f t="shared" si="215"/>
        <v>42112.882002314815</v>
      </c>
      <c r="U1958" s="14">
        <f t="shared" si="216"/>
        <v>2015</v>
      </c>
      <c r="V1958" s="15"/>
    </row>
    <row r="1959" spans="1:22" ht="32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 s="8">
        <f t="shared" si="211"/>
        <v>76.138500000000008</v>
      </c>
      <c r="Q1959" s="9" t="str">
        <f t="shared" si="212"/>
        <v>technology</v>
      </c>
      <c r="R1959" t="str">
        <f t="shared" si="213"/>
        <v>hardware</v>
      </c>
      <c r="S1959" s="13">
        <f t="shared" si="214"/>
        <v>41178.890196759261</v>
      </c>
      <c r="T1959" s="13">
        <f t="shared" si="215"/>
        <v>41209.098530092589</v>
      </c>
      <c r="U1959" s="14">
        <f t="shared" si="216"/>
        <v>2012</v>
      </c>
      <c r="V1959" s="15"/>
    </row>
    <row r="1960" spans="1:22" ht="47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 s="8">
        <f t="shared" si="211"/>
        <v>74.107684365781708</v>
      </c>
      <c r="Q1960" s="9" t="str">
        <f t="shared" si="212"/>
        <v>technology</v>
      </c>
      <c r="R1960" t="str">
        <f t="shared" si="213"/>
        <v>hardware</v>
      </c>
      <c r="S1960" s="13">
        <f t="shared" si="214"/>
        <v>41326.779641203699</v>
      </c>
      <c r="T1960" s="13">
        <f t="shared" si="215"/>
        <v>41356.94630787037</v>
      </c>
      <c r="U1960" s="14">
        <f t="shared" si="216"/>
        <v>2013</v>
      </c>
      <c r="V1960" s="15"/>
    </row>
    <row r="1961" spans="1:22" ht="47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 s="8">
        <f t="shared" si="211"/>
        <v>36.965660377358489</v>
      </c>
      <c r="Q1961" s="9" t="str">
        <f t="shared" si="212"/>
        <v>technology</v>
      </c>
      <c r="R1961" t="str">
        <f t="shared" si="213"/>
        <v>hardware</v>
      </c>
      <c r="S1961" s="13">
        <f t="shared" si="214"/>
        <v>41871.637268518512</v>
      </c>
      <c r="T1961" s="13">
        <f t="shared" si="215"/>
        <v>41913</v>
      </c>
      <c r="U1961" s="14">
        <f t="shared" si="216"/>
        <v>2014</v>
      </c>
      <c r="V1961" s="15"/>
    </row>
    <row r="1962" spans="1:22" ht="47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 s="8">
        <f t="shared" si="211"/>
        <v>2500.969696969697</v>
      </c>
      <c r="Q1962" s="9" t="str">
        <f t="shared" si="212"/>
        <v>technology</v>
      </c>
      <c r="R1962" t="str">
        <f t="shared" si="213"/>
        <v>hardware</v>
      </c>
      <c r="S1962" s="13">
        <f t="shared" si="214"/>
        <v>41964.154409722221</v>
      </c>
      <c r="T1962" s="13">
        <f t="shared" si="215"/>
        <v>41994.362743055557</v>
      </c>
      <c r="U1962" s="14">
        <f t="shared" si="216"/>
        <v>2014</v>
      </c>
      <c r="V1962" s="15"/>
    </row>
    <row r="1963" spans="1:22" ht="47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 s="8">
        <f t="shared" si="211"/>
        <v>67.690214329454989</v>
      </c>
      <c r="Q1963" s="9" t="str">
        <f t="shared" si="212"/>
        <v>technology</v>
      </c>
      <c r="R1963" t="str">
        <f t="shared" si="213"/>
        <v>hardware</v>
      </c>
      <c r="S1963" s="13">
        <f t="shared" si="214"/>
        <v>41147.986307870371</v>
      </c>
      <c r="T1963" s="13">
        <f t="shared" si="215"/>
        <v>41188.165972222225</v>
      </c>
      <c r="U1963" s="14">
        <f t="shared" si="216"/>
        <v>2012</v>
      </c>
      <c r="V1963" s="15"/>
    </row>
    <row r="1964" spans="1:22" ht="47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 s="8">
        <f t="shared" si="211"/>
        <v>63.04738562091503</v>
      </c>
      <c r="Q1964" s="9" t="str">
        <f t="shared" si="212"/>
        <v>technology</v>
      </c>
      <c r="R1964" t="str">
        <f t="shared" si="213"/>
        <v>hardware</v>
      </c>
      <c r="S1964" s="13">
        <f t="shared" si="214"/>
        <v>41742.572175925925</v>
      </c>
      <c r="T1964" s="13">
        <f t="shared" si="215"/>
        <v>41772.780509259261</v>
      </c>
      <c r="U1964" s="14">
        <f t="shared" si="216"/>
        <v>2014</v>
      </c>
      <c r="V1964" s="15"/>
    </row>
    <row r="1965" spans="1:22" ht="47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 s="8">
        <f t="shared" si="211"/>
        <v>117.6</v>
      </c>
      <c r="Q1965" s="9" t="str">
        <f t="shared" si="212"/>
        <v>technology</v>
      </c>
      <c r="R1965" t="str">
        <f t="shared" si="213"/>
        <v>hardware</v>
      </c>
      <c r="S1965" s="13">
        <f t="shared" si="214"/>
        <v>41863.221458333333</v>
      </c>
      <c r="T1965" s="13">
        <f t="shared" si="215"/>
        <v>41898.429791666669</v>
      </c>
      <c r="U1965" s="14">
        <f t="shared" si="216"/>
        <v>2014</v>
      </c>
      <c r="V1965" s="15"/>
    </row>
    <row r="1966" spans="1:22" ht="47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 s="8">
        <f t="shared" si="211"/>
        <v>180.75185011709601</v>
      </c>
      <c r="Q1966" s="9" t="str">
        <f t="shared" si="212"/>
        <v>technology</v>
      </c>
      <c r="R1966" t="str">
        <f t="shared" si="213"/>
        <v>hardware</v>
      </c>
      <c r="S1966" s="13">
        <f t="shared" si="214"/>
        <v>42452.064490740733</v>
      </c>
      <c r="T1966" s="13">
        <f t="shared" si="215"/>
        <v>42482.272824074069</v>
      </c>
      <c r="U1966" s="14">
        <f t="shared" si="216"/>
        <v>2016</v>
      </c>
      <c r="V1966" s="15"/>
    </row>
    <row r="1967" spans="1:22" ht="47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 s="8">
        <f t="shared" si="211"/>
        <v>127.32038834951456</v>
      </c>
      <c r="Q1967" s="9" t="str">
        <f t="shared" si="212"/>
        <v>technology</v>
      </c>
      <c r="R1967" t="str">
        <f t="shared" si="213"/>
        <v>hardware</v>
      </c>
      <c r="S1967" s="13">
        <f t="shared" si="214"/>
        <v>40897.880902777775</v>
      </c>
      <c r="T1967" s="13">
        <f t="shared" si="215"/>
        <v>40920.041666666664</v>
      </c>
      <c r="U1967" s="14">
        <f t="shared" si="216"/>
        <v>2011</v>
      </c>
      <c r="V1967" s="15"/>
    </row>
    <row r="1968" spans="1:22" ht="47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 s="8">
        <f t="shared" si="211"/>
        <v>136.6444745538665</v>
      </c>
      <c r="Q1968" s="9" t="str">
        <f t="shared" si="212"/>
        <v>technology</v>
      </c>
      <c r="R1968" t="str">
        <f t="shared" si="213"/>
        <v>hardware</v>
      </c>
      <c r="S1968" s="13">
        <f t="shared" si="214"/>
        <v>41835.332152777773</v>
      </c>
      <c r="T1968" s="13">
        <f t="shared" si="215"/>
        <v>41865.540486111109</v>
      </c>
      <c r="U1968" s="14">
        <f t="shared" si="216"/>
        <v>2014</v>
      </c>
      <c r="V1968" s="15"/>
    </row>
    <row r="1969" spans="1:22" ht="47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 s="8">
        <f t="shared" si="211"/>
        <v>182.78024691358024</v>
      </c>
      <c r="Q1969" s="9" t="str">
        <f t="shared" si="212"/>
        <v>technology</v>
      </c>
      <c r="R1969" t="str">
        <f t="shared" si="213"/>
        <v>hardware</v>
      </c>
      <c r="S1969" s="13">
        <f t="shared" si="214"/>
        <v>41730.455196759256</v>
      </c>
      <c r="T1969" s="13">
        <f t="shared" si="215"/>
        <v>41760.663530092592</v>
      </c>
      <c r="U1969" s="14">
        <f t="shared" si="216"/>
        <v>2014</v>
      </c>
      <c r="V1969" s="15"/>
    </row>
    <row r="1970" spans="1:22" ht="3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 s="8">
        <f t="shared" si="211"/>
        <v>279.37843137254902</v>
      </c>
      <c r="Q1970" s="9" t="str">
        <f t="shared" si="212"/>
        <v>technology</v>
      </c>
      <c r="R1970" t="str">
        <f t="shared" si="213"/>
        <v>hardware</v>
      </c>
      <c r="S1970" s="13">
        <f t="shared" si="214"/>
        <v>42676.378645833327</v>
      </c>
      <c r="T1970" s="13">
        <f t="shared" si="215"/>
        <v>42707.628645833334</v>
      </c>
      <c r="U1970" s="14">
        <f t="shared" si="216"/>
        <v>2016</v>
      </c>
      <c r="V1970" s="15"/>
    </row>
    <row r="1971" spans="1:22" ht="47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 s="8">
        <f t="shared" si="211"/>
        <v>61.375728669846318</v>
      </c>
      <c r="Q1971" s="9" t="str">
        <f t="shared" si="212"/>
        <v>technology</v>
      </c>
      <c r="R1971" t="str">
        <f t="shared" si="213"/>
        <v>hardware</v>
      </c>
      <c r="S1971" s="13">
        <f t="shared" si="214"/>
        <v>42557.584120370368</v>
      </c>
      <c r="T1971" s="13">
        <f t="shared" si="215"/>
        <v>42587.792453703703</v>
      </c>
      <c r="U1971" s="14">
        <f t="shared" si="216"/>
        <v>2016</v>
      </c>
      <c r="V1971" s="15"/>
    </row>
    <row r="1972" spans="1:22" ht="47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 s="8">
        <f t="shared" si="211"/>
        <v>80.727532097004286</v>
      </c>
      <c r="Q1972" s="9" t="str">
        <f t="shared" si="212"/>
        <v>technology</v>
      </c>
      <c r="R1972" t="str">
        <f t="shared" si="213"/>
        <v>hardware</v>
      </c>
      <c r="S1972" s="13">
        <f t="shared" si="214"/>
        <v>41323.984965277778</v>
      </c>
      <c r="T1972" s="13">
        <f t="shared" si="215"/>
        <v>41384.151631944449</v>
      </c>
      <c r="U1972" s="14">
        <f t="shared" si="216"/>
        <v>2013</v>
      </c>
      <c r="V1972" s="15"/>
    </row>
    <row r="1973" spans="1:22" ht="47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 s="8">
        <f t="shared" si="211"/>
        <v>272.35590732591254</v>
      </c>
      <c r="Q1973" s="9" t="str">
        <f t="shared" si="212"/>
        <v>technology</v>
      </c>
      <c r="R1973" t="str">
        <f t="shared" si="213"/>
        <v>hardware</v>
      </c>
      <c r="S1973" s="13">
        <f t="shared" si="214"/>
        <v>41561.29237268518</v>
      </c>
      <c r="T1973" s="13">
        <f t="shared" si="215"/>
        <v>41593.166666666664</v>
      </c>
      <c r="U1973" s="14">
        <f t="shared" si="216"/>
        <v>2013</v>
      </c>
      <c r="V1973" s="15"/>
    </row>
    <row r="1974" spans="1:22" ht="47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 s="8">
        <f t="shared" si="211"/>
        <v>70.848739495798313</v>
      </c>
      <c r="Q1974" s="9" t="str">
        <f t="shared" si="212"/>
        <v>technology</v>
      </c>
      <c r="R1974" t="str">
        <f t="shared" si="213"/>
        <v>hardware</v>
      </c>
      <c r="S1974" s="13">
        <f t="shared" si="214"/>
        <v>41200.803749999999</v>
      </c>
      <c r="T1974" s="13">
        <f t="shared" si="215"/>
        <v>41231.053749999999</v>
      </c>
      <c r="U1974" s="14">
        <f t="shared" si="216"/>
        <v>2012</v>
      </c>
      <c r="V1974" s="15"/>
    </row>
    <row r="1975" spans="1:22" ht="47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 s="8">
        <f t="shared" si="211"/>
        <v>247.94003412969283</v>
      </c>
      <c r="Q1975" s="9" t="str">
        <f t="shared" si="212"/>
        <v>technology</v>
      </c>
      <c r="R1975" t="str">
        <f t="shared" si="213"/>
        <v>hardware</v>
      </c>
      <c r="S1975" s="13">
        <f t="shared" si="214"/>
        <v>42549.514629629623</v>
      </c>
      <c r="T1975" s="13">
        <f t="shared" si="215"/>
        <v>42588.291666666672</v>
      </c>
      <c r="U1975" s="14">
        <f t="shared" si="216"/>
        <v>2016</v>
      </c>
      <c r="V1975" s="15"/>
    </row>
    <row r="1976" spans="1:22" ht="47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 s="8">
        <f t="shared" si="211"/>
        <v>186.81393034825871</v>
      </c>
      <c r="Q1976" s="9" t="str">
        <f t="shared" si="212"/>
        <v>technology</v>
      </c>
      <c r="R1976" t="str">
        <f t="shared" si="213"/>
        <v>hardware</v>
      </c>
      <c r="S1976" s="13">
        <f t="shared" si="214"/>
        <v>41445.125798611109</v>
      </c>
      <c r="T1976" s="13">
        <f t="shared" si="215"/>
        <v>41505.334131944444</v>
      </c>
      <c r="U1976" s="14">
        <f t="shared" si="216"/>
        <v>2013</v>
      </c>
      <c r="V1976" s="15"/>
    </row>
    <row r="1977" spans="1:22" ht="3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 s="8">
        <f t="shared" si="211"/>
        <v>131.98948616600788</v>
      </c>
      <c r="Q1977" s="9" t="str">
        <f t="shared" si="212"/>
        <v>technology</v>
      </c>
      <c r="R1977" t="str">
        <f t="shared" si="213"/>
        <v>hardware</v>
      </c>
      <c r="S1977" s="13">
        <f t="shared" si="214"/>
        <v>41313.54688657407</v>
      </c>
      <c r="T1977" s="13">
        <f t="shared" si="215"/>
        <v>41343.755219907405</v>
      </c>
      <c r="U1977" s="14">
        <f t="shared" si="216"/>
        <v>2013</v>
      </c>
      <c r="V1977" s="15"/>
    </row>
    <row r="1978" spans="1:22" ht="3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 s="8">
        <f t="shared" si="211"/>
        <v>29.310782241014799</v>
      </c>
      <c r="Q1978" s="9" t="str">
        <f t="shared" si="212"/>
        <v>technology</v>
      </c>
      <c r="R1978" t="str">
        <f t="shared" si="213"/>
        <v>hardware</v>
      </c>
      <c r="S1978" s="13">
        <f t="shared" si="214"/>
        <v>41438.691261574073</v>
      </c>
      <c r="T1978" s="13">
        <f t="shared" si="215"/>
        <v>41468.899594907409</v>
      </c>
      <c r="U1978" s="14">
        <f t="shared" si="216"/>
        <v>2013</v>
      </c>
      <c r="V1978" s="15"/>
    </row>
    <row r="1979" spans="1:22" ht="47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 s="8">
        <f t="shared" si="211"/>
        <v>245.02436053593178</v>
      </c>
      <c r="Q1979" s="9" t="str">
        <f t="shared" si="212"/>
        <v>technology</v>
      </c>
      <c r="R1979" t="str">
        <f t="shared" si="213"/>
        <v>hardware</v>
      </c>
      <c r="S1979" s="13">
        <f t="shared" si="214"/>
        <v>42311.008564814816</v>
      </c>
      <c r="T1979" s="13">
        <f t="shared" si="215"/>
        <v>42357.332638888889</v>
      </c>
      <c r="U1979" s="14">
        <f t="shared" si="216"/>
        <v>2015</v>
      </c>
      <c r="V1979" s="15"/>
    </row>
    <row r="1980" spans="1:22" ht="47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 s="8">
        <f t="shared" si="211"/>
        <v>1323.2540463917526</v>
      </c>
      <c r="Q1980" s="9" t="str">
        <f t="shared" si="212"/>
        <v>technology</v>
      </c>
      <c r="R1980" t="str">
        <f t="shared" si="213"/>
        <v>hardware</v>
      </c>
      <c r="S1980" s="13">
        <f t="shared" si="214"/>
        <v>41039.017268518517</v>
      </c>
      <c r="T1980" s="13">
        <f t="shared" si="215"/>
        <v>41072.291666666664</v>
      </c>
      <c r="U1980" s="14">
        <f t="shared" si="216"/>
        <v>2012</v>
      </c>
      <c r="V1980" s="15"/>
    </row>
    <row r="1981" spans="1:22" ht="3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 s="8">
        <f t="shared" si="211"/>
        <v>282.65966789667897</v>
      </c>
      <c r="Q1981" s="9" t="str">
        <f t="shared" si="212"/>
        <v>technology</v>
      </c>
      <c r="R1981" t="str">
        <f t="shared" si="213"/>
        <v>hardware</v>
      </c>
      <c r="S1981" s="13">
        <f t="shared" si="214"/>
        <v>42290.25168981481</v>
      </c>
      <c r="T1981" s="13">
        <f t="shared" si="215"/>
        <v>42327.207638888889</v>
      </c>
      <c r="U1981" s="14">
        <f t="shared" si="216"/>
        <v>2015</v>
      </c>
      <c r="V1981" s="15"/>
    </row>
    <row r="1982" spans="1:22" ht="3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 s="8">
        <f t="shared" si="211"/>
        <v>91.214401028277635</v>
      </c>
      <c r="Q1982" s="9" t="str">
        <f t="shared" si="212"/>
        <v>technology</v>
      </c>
      <c r="R1982" t="str">
        <f t="shared" si="213"/>
        <v>hardware</v>
      </c>
      <c r="S1982" s="13">
        <f t="shared" si="214"/>
        <v>42423.334050925921</v>
      </c>
      <c r="T1982" s="13">
        <f t="shared" si="215"/>
        <v>42463.500717592593</v>
      </c>
      <c r="U1982" s="14">
        <f t="shared" si="216"/>
        <v>2016</v>
      </c>
      <c r="V1982" s="15"/>
    </row>
    <row r="1983" spans="1:22" ht="47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 s="8">
        <f t="shared" si="211"/>
        <v>31.75</v>
      </c>
      <c r="Q1983" s="9" t="str">
        <f t="shared" si="212"/>
        <v>photography</v>
      </c>
      <c r="R1983" t="str">
        <f t="shared" si="213"/>
        <v>people</v>
      </c>
      <c r="S1983" s="13">
        <f t="shared" si="214"/>
        <v>41799.516956018517</v>
      </c>
      <c r="T1983" s="13">
        <f t="shared" si="215"/>
        <v>41829.725289351853</v>
      </c>
      <c r="U1983" s="14">
        <f t="shared" si="216"/>
        <v>2014</v>
      </c>
      <c r="V1983" s="15"/>
    </row>
    <row r="1984" spans="1:22" ht="47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8" t="e">
        <f t="shared" si="211"/>
        <v>#DIV/0!</v>
      </c>
      <c r="Q1984" s="9" t="str">
        <f t="shared" si="212"/>
        <v>photography</v>
      </c>
      <c r="R1984" t="str">
        <f t="shared" si="213"/>
        <v>people</v>
      </c>
      <c r="S1984" s="13">
        <f t="shared" si="214"/>
        <v>42678.378321759257</v>
      </c>
      <c r="T1984" s="13">
        <f t="shared" si="215"/>
        <v>42708.628321759257</v>
      </c>
      <c r="U1984" s="14">
        <f t="shared" si="216"/>
        <v>2016</v>
      </c>
      <c r="V1984" s="15"/>
    </row>
    <row r="1985" spans="1:22" ht="47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 s="8">
        <f t="shared" si="211"/>
        <v>88.6875</v>
      </c>
      <c r="Q1985" s="9" t="str">
        <f t="shared" si="212"/>
        <v>photography</v>
      </c>
      <c r="R1985" t="str">
        <f t="shared" si="213"/>
        <v>people</v>
      </c>
      <c r="S1985" s="13">
        <f t="shared" si="214"/>
        <v>42592.803449074076</v>
      </c>
      <c r="T1985" s="13">
        <f t="shared" si="215"/>
        <v>42615.291666666672</v>
      </c>
      <c r="U1985" s="14">
        <f t="shared" si="216"/>
        <v>2016</v>
      </c>
      <c r="V1985" s="15"/>
    </row>
    <row r="1986" spans="1:22" ht="6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 s="8">
        <f t="shared" si="211"/>
        <v>453.14285714285717</v>
      </c>
      <c r="Q1986" s="9" t="str">
        <f t="shared" si="212"/>
        <v>photography</v>
      </c>
      <c r="R1986" t="str">
        <f t="shared" si="213"/>
        <v>people</v>
      </c>
      <c r="S1986" s="13">
        <f t="shared" si="214"/>
        <v>41913.581956018512</v>
      </c>
      <c r="T1986" s="13">
        <f t="shared" si="215"/>
        <v>41973.831956018519</v>
      </c>
      <c r="U1986" s="14">
        <f t="shared" si="216"/>
        <v>2014</v>
      </c>
      <c r="V1986" s="15"/>
    </row>
    <row r="1987" spans="1:22" ht="47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 s="8">
        <f t="shared" ref="P1987:P2050" si="218">E1987/L1987</f>
        <v>12.75</v>
      </c>
      <c r="Q1987" s="9" t="str">
        <f t="shared" ref="Q1987:Q2050" si="219">LEFT(N1987, SEARCH("/", N1987, 1)-1)</f>
        <v>photography</v>
      </c>
      <c r="R1987" t="str">
        <f t="shared" ref="R1987:R2050" si="220">RIGHT(N1987,LEN(N1987) -SEARCH("/", N1987, 1))</f>
        <v>people</v>
      </c>
      <c r="S1987" s="13">
        <f t="shared" ref="S1987:S2050" si="221">(J1987/86400)+25569+(-5/24)</f>
        <v>42555.490405092591</v>
      </c>
      <c r="T1987" s="13">
        <f t="shared" ref="T1987:T2050" si="222">(((I1987/60)/60)/24)+DATE(1970,1,1)</f>
        <v>42584.958333333328</v>
      </c>
      <c r="U1987" s="14">
        <f t="shared" ref="U1987:U2050" si="223">YEAR(S1987)</f>
        <v>2016</v>
      </c>
      <c r="V1987" s="15"/>
    </row>
    <row r="1988" spans="1:22" ht="47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 s="8">
        <f t="shared" si="218"/>
        <v>1</v>
      </c>
      <c r="Q1988" s="9" t="str">
        <f t="shared" si="219"/>
        <v>photography</v>
      </c>
      <c r="R1988" t="str">
        <f t="shared" si="220"/>
        <v>people</v>
      </c>
      <c r="S1988" s="13">
        <f t="shared" si="221"/>
        <v>42413.225497685184</v>
      </c>
      <c r="T1988" s="13">
        <f t="shared" si="222"/>
        <v>42443.392164351855</v>
      </c>
      <c r="U1988" s="14">
        <f t="shared" si="223"/>
        <v>2016</v>
      </c>
      <c r="V1988" s="15"/>
    </row>
    <row r="1989" spans="1:22" ht="3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 s="8">
        <f t="shared" si="218"/>
        <v>83.428571428571431</v>
      </c>
      <c r="Q1989" s="9" t="str">
        <f t="shared" si="219"/>
        <v>photography</v>
      </c>
      <c r="R1989" t="str">
        <f t="shared" si="220"/>
        <v>people</v>
      </c>
      <c r="S1989" s="13">
        <f t="shared" si="221"/>
        <v>42034.431435185186</v>
      </c>
      <c r="T1989" s="13">
        <f t="shared" si="222"/>
        <v>42064.639768518522</v>
      </c>
      <c r="U1989" s="14">
        <f t="shared" si="223"/>
        <v>2015</v>
      </c>
      <c r="V1989" s="15"/>
    </row>
    <row r="1990" spans="1:22" ht="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 s="8">
        <f t="shared" si="218"/>
        <v>25</v>
      </c>
      <c r="Q1990" s="9" t="str">
        <f t="shared" si="219"/>
        <v>photography</v>
      </c>
      <c r="R1990" t="str">
        <f t="shared" si="220"/>
        <v>people</v>
      </c>
      <c r="S1990" s="13">
        <f t="shared" si="221"/>
        <v>42206.554884259262</v>
      </c>
      <c r="T1990" s="13">
        <f t="shared" si="222"/>
        <v>42236.763217592597</v>
      </c>
      <c r="U1990" s="14">
        <f t="shared" si="223"/>
        <v>2015</v>
      </c>
      <c r="V1990" s="15"/>
    </row>
    <row r="1991" spans="1:22" ht="47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 s="8">
        <f t="shared" si="218"/>
        <v>50</v>
      </c>
      <c r="Q1991" s="9" t="str">
        <f t="shared" si="219"/>
        <v>photography</v>
      </c>
      <c r="R1991" t="str">
        <f t="shared" si="220"/>
        <v>people</v>
      </c>
      <c r="S1991" s="13">
        <f t="shared" si="221"/>
        <v>42685.472314814811</v>
      </c>
      <c r="T1991" s="13">
        <f t="shared" si="222"/>
        <v>42715.680648148147</v>
      </c>
      <c r="U1991" s="14">
        <f t="shared" si="223"/>
        <v>2016</v>
      </c>
      <c r="V1991" s="15"/>
    </row>
    <row r="1992" spans="1:22" ht="47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 s="8">
        <f t="shared" si="218"/>
        <v>101.8</v>
      </c>
      <c r="Q1992" s="9" t="str">
        <f t="shared" si="219"/>
        <v>photography</v>
      </c>
      <c r="R1992" t="str">
        <f t="shared" si="220"/>
        <v>people</v>
      </c>
      <c r="S1992" s="13">
        <f t="shared" si="221"/>
        <v>42397.987638888888</v>
      </c>
      <c r="T1992" s="13">
        <f t="shared" si="222"/>
        <v>42413.195972222224</v>
      </c>
      <c r="U1992" s="14">
        <f t="shared" si="223"/>
        <v>2016</v>
      </c>
      <c r="V1992" s="15"/>
    </row>
    <row r="1993" spans="1:22" ht="3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 s="8">
        <f t="shared" si="218"/>
        <v>46.666666666666664</v>
      </c>
      <c r="Q1993" s="9" t="str">
        <f t="shared" si="219"/>
        <v>photography</v>
      </c>
      <c r="R1993" t="str">
        <f t="shared" si="220"/>
        <v>people</v>
      </c>
      <c r="S1993" s="13">
        <f t="shared" si="221"/>
        <v>42167.685023148144</v>
      </c>
      <c r="T1993" s="13">
        <f t="shared" si="222"/>
        <v>42188.89335648148</v>
      </c>
      <c r="U1993" s="14">
        <f t="shared" si="223"/>
        <v>2015</v>
      </c>
      <c r="V1993" s="15"/>
    </row>
    <row r="1994" spans="1:22" ht="3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 s="8">
        <f t="shared" si="218"/>
        <v>1</v>
      </c>
      <c r="Q1994" s="9" t="str">
        <f t="shared" si="219"/>
        <v>photography</v>
      </c>
      <c r="R1994" t="str">
        <f t="shared" si="220"/>
        <v>people</v>
      </c>
      <c r="S1994" s="13">
        <f t="shared" si="221"/>
        <v>42022.935081018521</v>
      </c>
      <c r="T1994" s="13">
        <f t="shared" si="222"/>
        <v>42053.143414351856</v>
      </c>
      <c r="U1994" s="14">
        <f t="shared" si="223"/>
        <v>2015</v>
      </c>
      <c r="V1994" s="15"/>
    </row>
    <row r="1995" spans="1:22" ht="47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8" t="e">
        <f t="shared" si="218"/>
        <v>#DIV/0!</v>
      </c>
      <c r="Q1995" s="9" t="str">
        <f t="shared" si="219"/>
        <v>photography</v>
      </c>
      <c r="R1995" t="str">
        <f t="shared" si="220"/>
        <v>people</v>
      </c>
      <c r="S1995" s="13">
        <f t="shared" si="221"/>
        <v>42329.380057870367</v>
      </c>
      <c r="T1995" s="13">
        <f t="shared" si="222"/>
        <v>42359.58839120371</v>
      </c>
      <c r="U1995" s="14">
        <f t="shared" si="223"/>
        <v>2015</v>
      </c>
      <c r="V1995" s="15"/>
    </row>
    <row r="1996" spans="1:22" ht="47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8" t="e">
        <f t="shared" si="218"/>
        <v>#DIV/0!</v>
      </c>
      <c r="Q1996" s="9" t="str">
        <f t="shared" si="219"/>
        <v>photography</v>
      </c>
      <c r="R1996" t="str">
        <f t="shared" si="220"/>
        <v>people</v>
      </c>
      <c r="S1996" s="13">
        <f t="shared" si="221"/>
        <v>42650.797939814809</v>
      </c>
      <c r="T1996" s="13">
        <f t="shared" si="222"/>
        <v>42711.047939814816</v>
      </c>
      <c r="U1996" s="14">
        <f t="shared" si="223"/>
        <v>2016</v>
      </c>
      <c r="V1996" s="15"/>
    </row>
    <row r="1997" spans="1:22" ht="47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 s="8">
        <f t="shared" si="218"/>
        <v>26</v>
      </c>
      <c r="Q1997" s="9" t="str">
        <f t="shared" si="219"/>
        <v>photography</v>
      </c>
      <c r="R1997" t="str">
        <f t="shared" si="220"/>
        <v>people</v>
      </c>
      <c r="S1997" s="13">
        <f t="shared" si="221"/>
        <v>42181.693703703706</v>
      </c>
      <c r="T1997" s="13">
        <f t="shared" si="222"/>
        <v>42201.902037037042</v>
      </c>
      <c r="U1997" s="14">
        <f t="shared" si="223"/>
        <v>2015</v>
      </c>
      <c r="V1997" s="15"/>
    </row>
    <row r="1998" spans="1:22" ht="47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8" t="e">
        <f t="shared" si="218"/>
        <v>#DIV/0!</v>
      </c>
      <c r="Q1998" s="9" t="str">
        <f t="shared" si="219"/>
        <v>photography</v>
      </c>
      <c r="R1998" t="str">
        <f t="shared" si="220"/>
        <v>people</v>
      </c>
      <c r="S1998" s="13">
        <f t="shared" si="221"/>
        <v>41800.611238425925</v>
      </c>
      <c r="T1998" s="13">
        <f t="shared" si="222"/>
        <v>41830.819571759261</v>
      </c>
      <c r="U1998" s="14">
        <f t="shared" si="223"/>
        <v>2014</v>
      </c>
      <c r="V1998" s="15"/>
    </row>
    <row r="1999" spans="1:22" ht="47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8" t="e">
        <f t="shared" si="218"/>
        <v>#DIV/0!</v>
      </c>
      <c r="Q1999" s="9" t="str">
        <f t="shared" si="219"/>
        <v>photography</v>
      </c>
      <c r="R1999" t="str">
        <f t="shared" si="220"/>
        <v>people</v>
      </c>
      <c r="S1999" s="13">
        <f t="shared" si="221"/>
        <v>41847.722361111111</v>
      </c>
      <c r="T1999" s="13">
        <f t="shared" si="222"/>
        <v>41877.930694444447</v>
      </c>
      <c r="U1999" s="14">
        <f t="shared" si="223"/>
        <v>2014</v>
      </c>
      <c r="V1999" s="15"/>
    </row>
    <row r="2000" spans="1:22" ht="47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 s="8">
        <f t="shared" si="218"/>
        <v>218.33333333333334</v>
      </c>
      <c r="Q2000" s="9" t="str">
        <f t="shared" si="219"/>
        <v>photography</v>
      </c>
      <c r="R2000" t="str">
        <f t="shared" si="220"/>
        <v>people</v>
      </c>
      <c r="S2000" s="13">
        <f t="shared" si="221"/>
        <v>41806.910162037035</v>
      </c>
      <c r="T2000" s="13">
        <f t="shared" si="222"/>
        <v>41852.118495370371</v>
      </c>
      <c r="U2000" s="14">
        <f t="shared" si="223"/>
        <v>2014</v>
      </c>
      <c r="V2000" s="15"/>
    </row>
    <row r="2001" spans="1:22" ht="47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 s="8">
        <f t="shared" si="218"/>
        <v>33.714285714285715</v>
      </c>
      <c r="Q2001" s="9" t="str">
        <f t="shared" si="219"/>
        <v>photography</v>
      </c>
      <c r="R2001" t="str">
        <f t="shared" si="220"/>
        <v>people</v>
      </c>
      <c r="S2001" s="13">
        <f t="shared" si="221"/>
        <v>41926.274398148147</v>
      </c>
      <c r="T2001" s="13">
        <f t="shared" si="222"/>
        <v>41956.524398148147</v>
      </c>
      <c r="U2001" s="14">
        <f t="shared" si="223"/>
        <v>2014</v>
      </c>
      <c r="V2001" s="15"/>
    </row>
    <row r="2002" spans="1:22" ht="47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 s="8">
        <f t="shared" si="218"/>
        <v>25</v>
      </c>
      <c r="Q2002" s="9" t="str">
        <f t="shared" si="219"/>
        <v>photography</v>
      </c>
      <c r="R2002" t="str">
        <f t="shared" si="220"/>
        <v>people</v>
      </c>
      <c r="S2002" s="13">
        <f t="shared" si="221"/>
        <v>42345.743206018517</v>
      </c>
      <c r="T2002" s="13">
        <f t="shared" si="222"/>
        <v>42375.951539351852</v>
      </c>
      <c r="U2002" s="14">
        <f t="shared" si="223"/>
        <v>2015</v>
      </c>
      <c r="V2002" s="15"/>
    </row>
    <row r="2003" spans="1:22" ht="3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 s="8">
        <f t="shared" si="218"/>
        <v>128.38790470372632</v>
      </c>
      <c r="Q2003" s="9" t="str">
        <f t="shared" si="219"/>
        <v>technology</v>
      </c>
      <c r="R2003" t="str">
        <f t="shared" si="220"/>
        <v>hardware</v>
      </c>
      <c r="S2003" s="13">
        <f t="shared" si="221"/>
        <v>42136.001342592594</v>
      </c>
      <c r="T2003" s="13">
        <f t="shared" si="222"/>
        <v>42167.833333333328</v>
      </c>
      <c r="U2003" s="14">
        <f t="shared" si="223"/>
        <v>2015</v>
      </c>
      <c r="V2003" s="15"/>
    </row>
    <row r="2004" spans="1:22" ht="47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 s="8">
        <f t="shared" si="218"/>
        <v>78.834261818181815</v>
      </c>
      <c r="Q2004" s="9" t="str">
        <f t="shared" si="219"/>
        <v>technology</v>
      </c>
      <c r="R2004" t="str">
        <f t="shared" si="220"/>
        <v>hardware</v>
      </c>
      <c r="S2004" s="13">
        <f t="shared" si="221"/>
        <v>42728.503969907404</v>
      </c>
      <c r="T2004" s="13">
        <f t="shared" si="222"/>
        <v>42758.71230324074</v>
      </c>
      <c r="U2004" s="14">
        <f t="shared" si="223"/>
        <v>2016</v>
      </c>
      <c r="V2004" s="15"/>
    </row>
    <row r="2005" spans="1:22" ht="6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 s="8">
        <f t="shared" si="218"/>
        <v>91.764705882352942</v>
      </c>
      <c r="Q2005" s="9" t="str">
        <f t="shared" si="219"/>
        <v>technology</v>
      </c>
      <c r="R2005" t="str">
        <f t="shared" si="220"/>
        <v>hardware</v>
      </c>
      <c r="S2005" s="13">
        <f t="shared" si="221"/>
        <v>40346.917268518519</v>
      </c>
      <c r="T2005" s="13">
        <f t="shared" si="222"/>
        <v>40361.958333333336</v>
      </c>
      <c r="U2005" s="14">
        <f t="shared" si="223"/>
        <v>2010</v>
      </c>
      <c r="V2005" s="15"/>
    </row>
    <row r="2006" spans="1:22" ht="47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 s="8">
        <f t="shared" si="218"/>
        <v>331.10237288135596</v>
      </c>
      <c r="Q2006" s="9" t="str">
        <f t="shared" si="219"/>
        <v>technology</v>
      </c>
      <c r="R2006" t="str">
        <f t="shared" si="220"/>
        <v>hardware</v>
      </c>
      <c r="S2006" s="13">
        <f t="shared" si="221"/>
        <v>41800.396562499998</v>
      </c>
      <c r="T2006" s="13">
        <f t="shared" si="222"/>
        <v>41830.604895833334</v>
      </c>
      <c r="U2006" s="14">
        <f t="shared" si="223"/>
        <v>2014</v>
      </c>
      <c r="V2006" s="15"/>
    </row>
    <row r="2007" spans="1:22" ht="47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 s="8">
        <f t="shared" si="218"/>
        <v>194.26193717277485</v>
      </c>
      <c r="Q2007" s="9" t="str">
        <f t="shared" si="219"/>
        <v>technology</v>
      </c>
      <c r="R2007" t="str">
        <f t="shared" si="220"/>
        <v>hardware</v>
      </c>
      <c r="S2007" s="13">
        <f t="shared" si="221"/>
        <v>41535.604374999995</v>
      </c>
      <c r="T2007" s="13">
        <f t="shared" si="222"/>
        <v>41563.165972222225</v>
      </c>
      <c r="U2007" s="14">
        <f t="shared" si="223"/>
        <v>2013</v>
      </c>
      <c r="V2007" s="15"/>
    </row>
    <row r="2008" spans="1:22" ht="47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 s="8">
        <f t="shared" si="218"/>
        <v>408.97689768976898</v>
      </c>
      <c r="Q2008" s="9" t="str">
        <f t="shared" si="219"/>
        <v>technology</v>
      </c>
      <c r="R2008" t="str">
        <f t="shared" si="220"/>
        <v>hardware</v>
      </c>
      <c r="S2008" s="13">
        <f t="shared" si="221"/>
        <v>41941.292187499996</v>
      </c>
      <c r="T2008" s="13">
        <f t="shared" si="222"/>
        <v>41976.542187500003</v>
      </c>
      <c r="U2008" s="14">
        <f t="shared" si="223"/>
        <v>2014</v>
      </c>
      <c r="V2008" s="15"/>
    </row>
    <row r="2009" spans="1:22" ht="47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 s="8">
        <f t="shared" si="218"/>
        <v>84.459270072992695</v>
      </c>
      <c r="Q2009" s="9" t="str">
        <f t="shared" si="219"/>
        <v>technology</v>
      </c>
      <c r="R2009" t="str">
        <f t="shared" si="220"/>
        <v>hardware</v>
      </c>
      <c r="S2009" s="13">
        <f t="shared" si="221"/>
        <v>40347.629467592589</v>
      </c>
      <c r="T2009" s="13">
        <f t="shared" si="222"/>
        <v>40414.166666666664</v>
      </c>
      <c r="U2009" s="14">
        <f t="shared" si="223"/>
        <v>2010</v>
      </c>
      <c r="V2009" s="15"/>
    </row>
    <row r="2010" spans="1:22" ht="47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 s="8">
        <f t="shared" si="218"/>
        <v>44.853658536585364</v>
      </c>
      <c r="Q2010" s="9" t="str">
        <f t="shared" si="219"/>
        <v>technology</v>
      </c>
      <c r="R2010" t="str">
        <f t="shared" si="220"/>
        <v>hardware</v>
      </c>
      <c r="S2010" s="13">
        <f t="shared" si="221"/>
        <v>40761.396087962959</v>
      </c>
      <c r="T2010" s="13">
        <f t="shared" si="222"/>
        <v>40805.604421296295</v>
      </c>
      <c r="U2010" s="14">
        <f t="shared" si="223"/>
        <v>2011</v>
      </c>
      <c r="V2010" s="15"/>
    </row>
    <row r="2011" spans="1:22" ht="47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 s="8">
        <f t="shared" si="218"/>
        <v>383.3643216080402</v>
      </c>
      <c r="Q2011" s="9" t="str">
        <f t="shared" si="219"/>
        <v>technology</v>
      </c>
      <c r="R2011" t="str">
        <f t="shared" si="220"/>
        <v>hardware</v>
      </c>
      <c r="S2011" s="13">
        <f t="shared" si="221"/>
        <v>42661.115081018514</v>
      </c>
      <c r="T2011" s="13">
        <f t="shared" si="222"/>
        <v>42697.365081018521</v>
      </c>
      <c r="U2011" s="14">
        <f t="shared" si="223"/>
        <v>2016</v>
      </c>
      <c r="V2011" s="15"/>
    </row>
    <row r="2012" spans="1:22" ht="3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 s="8">
        <f t="shared" si="218"/>
        <v>55.276856649395505</v>
      </c>
      <c r="Q2012" s="9" t="str">
        <f t="shared" si="219"/>
        <v>technology</v>
      </c>
      <c r="R2012" t="str">
        <f t="shared" si="220"/>
        <v>hardware</v>
      </c>
      <c r="S2012" s="13">
        <f t="shared" si="221"/>
        <v>42570.788090277776</v>
      </c>
      <c r="T2012" s="13">
        <f t="shared" si="222"/>
        <v>42600.996423611112</v>
      </c>
      <c r="U2012" s="14">
        <f t="shared" si="223"/>
        <v>2016</v>
      </c>
      <c r="V2012" s="15"/>
    </row>
    <row r="2013" spans="1:22" ht="47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 s="8">
        <f t="shared" si="218"/>
        <v>422.02059732234807</v>
      </c>
      <c r="Q2013" s="9" t="str">
        <f t="shared" si="219"/>
        <v>technology</v>
      </c>
      <c r="R2013" t="str">
        <f t="shared" si="220"/>
        <v>hardware</v>
      </c>
      <c r="S2013" s="13">
        <f t="shared" si="221"/>
        <v>42347.150150462963</v>
      </c>
      <c r="T2013" s="13">
        <f t="shared" si="222"/>
        <v>42380.958333333328</v>
      </c>
      <c r="U2013" s="14">
        <f t="shared" si="223"/>
        <v>2015</v>
      </c>
      <c r="V2013" s="15"/>
    </row>
    <row r="2014" spans="1:22" ht="47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 s="8">
        <f t="shared" si="218"/>
        <v>64.180327868852459</v>
      </c>
      <c r="Q2014" s="9" t="str">
        <f t="shared" si="219"/>
        <v>technology</v>
      </c>
      <c r="R2014" t="str">
        <f t="shared" si="220"/>
        <v>hardware</v>
      </c>
      <c r="S2014" s="13">
        <f t="shared" si="221"/>
        <v>42010.613900462959</v>
      </c>
      <c r="T2014" s="13">
        <f t="shared" si="222"/>
        <v>42040.822233796294</v>
      </c>
      <c r="U2014" s="14">
        <f t="shared" si="223"/>
        <v>2015</v>
      </c>
      <c r="V2014" s="15"/>
    </row>
    <row r="2015" spans="1:22" ht="47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 s="8">
        <f t="shared" si="218"/>
        <v>173.57781674704077</v>
      </c>
      <c r="Q2015" s="9" t="str">
        <f t="shared" si="219"/>
        <v>technology</v>
      </c>
      <c r="R2015" t="str">
        <f t="shared" si="220"/>
        <v>hardware</v>
      </c>
      <c r="S2015" s="13">
        <f t="shared" si="221"/>
        <v>42499.752476851849</v>
      </c>
      <c r="T2015" s="13">
        <f t="shared" si="222"/>
        <v>42559.960810185185</v>
      </c>
      <c r="U2015" s="14">
        <f t="shared" si="223"/>
        <v>2016</v>
      </c>
      <c r="V2015" s="15"/>
    </row>
    <row r="2016" spans="1:22" ht="47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 s="8">
        <f t="shared" si="218"/>
        <v>88.601680840609291</v>
      </c>
      <c r="Q2016" s="9" t="str">
        <f t="shared" si="219"/>
        <v>technology</v>
      </c>
      <c r="R2016" t="str">
        <f t="shared" si="220"/>
        <v>hardware</v>
      </c>
      <c r="S2016" s="13">
        <f t="shared" si="221"/>
        <v>41324.006238425922</v>
      </c>
      <c r="T2016" s="13">
        <f t="shared" si="222"/>
        <v>41358.172905092593</v>
      </c>
      <c r="U2016" s="14">
        <f t="shared" si="223"/>
        <v>2013</v>
      </c>
      <c r="V2016" s="15"/>
    </row>
    <row r="2017" spans="1:22" ht="47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 s="8">
        <f t="shared" si="218"/>
        <v>50.222283950617282</v>
      </c>
      <c r="Q2017" s="9" t="str">
        <f t="shared" si="219"/>
        <v>technology</v>
      </c>
      <c r="R2017" t="str">
        <f t="shared" si="220"/>
        <v>hardware</v>
      </c>
      <c r="S2017" s="13">
        <f t="shared" si="221"/>
        <v>40765.668553240735</v>
      </c>
      <c r="T2017" s="13">
        <f t="shared" si="222"/>
        <v>40795.876886574071</v>
      </c>
      <c r="U2017" s="14">
        <f t="shared" si="223"/>
        <v>2011</v>
      </c>
      <c r="V2017" s="15"/>
    </row>
    <row r="2018" spans="1:22" ht="3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 s="8">
        <f t="shared" si="218"/>
        <v>192.38876826722338</v>
      </c>
      <c r="Q2018" s="9" t="str">
        <f t="shared" si="219"/>
        <v>technology</v>
      </c>
      <c r="R2018" t="str">
        <f t="shared" si="220"/>
        <v>hardware</v>
      </c>
      <c r="S2018" s="13">
        <f t="shared" si="221"/>
        <v>41312.672442129631</v>
      </c>
      <c r="T2018" s="13">
        <f t="shared" si="222"/>
        <v>41342.88077546296</v>
      </c>
      <c r="U2018" s="14">
        <f t="shared" si="223"/>
        <v>2013</v>
      </c>
      <c r="V2018" s="15"/>
    </row>
    <row r="2019" spans="1:22" ht="47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 s="8">
        <f t="shared" si="218"/>
        <v>73.416901408450698</v>
      </c>
      <c r="Q2019" s="9" t="str">
        <f t="shared" si="219"/>
        <v>technology</v>
      </c>
      <c r="R2019" t="str">
        <f t="shared" si="220"/>
        <v>hardware</v>
      </c>
      <c r="S2019" s="13">
        <f t="shared" si="221"/>
        <v>40960.849016203698</v>
      </c>
      <c r="T2019" s="13">
        <f t="shared" si="222"/>
        <v>40992.166666666664</v>
      </c>
      <c r="U2019" s="14">
        <f t="shared" si="223"/>
        <v>2012</v>
      </c>
      <c r="V2019" s="15"/>
    </row>
    <row r="2020" spans="1:22" ht="47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 s="8">
        <f t="shared" si="218"/>
        <v>147.68495555555555</v>
      </c>
      <c r="Q2020" s="9" t="str">
        <f t="shared" si="219"/>
        <v>technology</v>
      </c>
      <c r="R2020" t="str">
        <f t="shared" si="220"/>
        <v>hardware</v>
      </c>
      <c r="S2020" s="13">
        <f t="shared" si="221"/>
        <v>42199.157511574071</v>
      </c>
      <c r="T2020" s="13">
        <f t="shared" si="222"/>
        <v>42229.365844907406</v>
      </c>
      <c r="U2020" s="14">
        <f t="shared" si="223"/>
        <v>2015</v>
      </c>
      <c r="V2020" s="15"/>
    </row>
    <row r="2021" spans="1:22" ht="47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 s="8">
        <f t="shared" si="218"/>
        <v>108.96848314606741</v>
      </c>
      <c r="Q2021" s="9" t="str">
        <f t="shared" si="219"/>
        <v>technology</v>
      </c>
      <c r="R2021" t="str">
        <f t="shared" si="220"/>
        <v>hardware</v>
      </c>
      <c r="S2021" s="13">
        <f t="shared" si="221"/>
        <v>42605.500243055554</v>
      </c>
      <c r="T2021" s="13">
        <f t="shared" si="222"/>
        <v>42635.70857638889</v>
      </c>
      <c r="U2021" s="14">
        <f t="shared" si="223"/>
        <v>2016</v>
      </c>
      <c r="V2021" s="15"/>
    </row>
    <row r="2022" spans="1:22" ht="47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 s="8">
        <f t="shared" si="218"/>
        <v>23.647540983606557</v>
      </c>
      <c r="Q2022" s="9" t="str">
        <f t="shared" si="219"/>
        <v>technology</v>
      </c>
      <c r="R2022" t="str">
        <f t="shared" si="220"/>
        <v>hardware</v>
      </c>
      <c r="S2022" s="13">
        <f t="shared" si="221"/>
        <v>41736.889166666668</v>
      </c>
      <c r="T2022" s="13">
        <f t="shared" si="222"/>
        <v>41773.961111111108</v>
      </c>
      <c r="U2022" s="14">
        <f t="shared" si="223"/>
        <v>2014</v>
      </c>
      <c r="V2022" s="15"/>
    </row>
    <row r="2023" spans="1:22" ht="47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 s="8">
        <f t="shared" si="218"/>
        <v>147.94736842105263</v>
      </c>
      <c r="Q2023" s="9" t="str">
        <f t="shared" si="219"/>
        <v>technology</v>
      </c>
      <c r="R2023" t="str">
        <f t="shared" si="220"/>
        <v>hardware</v>
      </c>
      <c r="S2023" s="13">
        <f t="shared" si="221"/>
        <v>41860.862233796295</v>
      </c>
      <c r="T2023" s="13">
        <f t="shared" si="222"/>
        <v>41906.070567129631</v>
      </c>
      <c r="U2023" s="14">
        <f t="shared" si="223"/>
        <v>2014</v>
      </c>
      <c r="V2023" s="15"/>
    </row>
    <row r="2024" spans="1:22" ht="47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 s="8">
        <f t="shared" si="218"/>
        <v>385.03692307692307</v>
      </c>
      <c r="Q2024" s="9" t="str">
        <f t="shared" si="219"/>
        <v>technology</v>
      </c>
      <c r="R2024" t="str">
        <f t="shared" si="220"/>
        <v>hardware</v>
      </c>
      <c r="S2024" s="13">
        <f t="shared" si="221"/>
        <v>42502.36078703704</v>
      </c>
      <c r="T2024" s="13">
        <f t="shared" si="222"/>
        <v>42532.569120370375</v>
      </c>
      <c r="U2024" s="14">
        <f t="shared" si="223"/>
        <v>2016</v>
      </c>
      <c r="V2024" s="15"/>
    </row>
    <row r="2025" spans="1:22" ht="47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 s="8">
        <f t="shared" si="218"/>
        <v>457.39093484419266</v>
      </c>
      <c r="Q2025" s="9" t="str">
        <f t="shared" si="219"/>
        <v>technology</v>
      </c>
      <c r="R2025" t="str">
        <f t="shared" si="220"/>
        <v>hardware</v>
      </c>
      <c r="S2025" s="13">
        <f t="shared" si="221"/>
        <v>42136.212418981479</v>
      </c>
      <c r="T2025" s="13">
        <f t="shared" si="222"/>
        <v>42166.420752314814</v>
      </c>
      <c r="U2025" s="14">
        <f t="shared" si="223"/>
        <v>2015</v>
      </c>
      <c r="V2025" s="15"/>
    </row>
    <row r="2026" spans="1:22" ht="47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 s="8">
        <f t="shared" si="218"/>
        <v>222.99047619047619</v>
      </c>
      <c r="Q2026" s="9" t="str">
        <f t="shared" si="219"/>
        <v>technology</v>
      </c>
      <c r="R2026" t="str">
        <f t="shared" si="220"/>
        <v>hardware</v>
      </c>
      <c r="S2026" s="13">
        <f t="shared" si="221"/>
        <v>41099.758611111109</v>
      </c>
      <c r="T2026" s="13">
        <f t="shared" si="222"/>
        <v>41134.125</v>
      </c>
      <c r="U2026" s="14">
        <f t="shared" si="223"/>
        <v>2012</v>
      </c>
      <c r="V2026" s="15"/>
    </row>
    <row r="2027" spans="1:22" ht="47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 s="8">
        <f t="shared" si="218"/>
        <v>220.74074074074073</v>
      </c>
      <c r="Q2027" s="9" t="str">
        <f t="shared" si="219"/>
        <v>technology</v>
      </c>
      <c r="R2027" t="str">
        <f t="shared" si="220"/>
        <v>hardware</v>
      </c>
      <c r="S2027" s="13">
        <f t="shared" si="221"/>
        <v>42135.976226851846</v>
      </c>
      <c r="T2027" s="13">
        <f t="shared" si="222"/>
        <v>42166.184560185182</v>
      </c>
      <c r="U2027" s="14">
        <f t="shared" si="223"/>
        <v>2015</v>
      </c>
      <c r="V2027" s="15"/>
    </row>
    <row r="2028" spans="1:22" ht="32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 s="8">
        <f t="shared" si="218"/>
        <v>73.503898678414089</v>
      </c>
      <c r="Q2028" s="9" t="str">
        <f t="shared" si="219"/>
        <v>technology</v>
      </c>
      <c r="R2028" t="str">
        <f t="shared" si="220"/>
        <v>hardware</v>
      </c>
      <c r="S2028" s="13">
        <f t="shared" si="221"/>
        <v>41704.527604166666</v>
      </c>
      <c r="T2028" s="13">
        <f t="shared" si="222"/>
        <v>41750.165972222225</v>
      </c>
      <c r="U2028" s="14">
        <f t="shared" si="223"/>
        <v>2014</v>
      </c>
      <c r="V2028" s="15"/>
    </row>
    <row r="2029" spans="1:22" ht="47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 s="8">
        <f t="shared" si="218"/>
        <v>223.09647495361781</v>
      </c>
      <c r="Q2029" s="9" t="str">
        <f t="shared" si="219"/>
        <v>technology</v>
      </c>
      <c r="R2029" t="str">
        <f t="shared" si="220"/>
        <v>hardware</v>
      </c>
      <c r="S2029" s="13">
        <f t="shared" si="221"/>
        <v>42048.605543981474</v>
      </c>
      <c r="T2029" s="13">
        <f t="shared" si="222"/>
        <v>42093.772210648152</v>
      </c>
      <c r="U2029" s="14">
        <f t="shared" si="223"/>
        <v>2015</v>
      </c>
      <c r="V2029" s="15"/>
    </row>
    <row r="2030" spans="1:22" ht="32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 s="8">
        <f t="shared" si="218"/>
        <v>47.911392405063289</v>
      </c>
      <c r="Q2030" s="9" t="str">
        <f t="shared" si="219"/>
        <v>technology</v>
      </c>
      <c r="R2030" t="str">
        <f t="shared" si="220"/>
        <v>hardware</v>
      </c>
      <c r="S2030" s="13">
        <f t="shared" si="221"/>
        <v>40215.710717592592</v>
      </c>
      <c r="T2030" s="13">
        <f t="shared" si="222"/>
        <v>40252.913194444445</v>
      </c>
      <c r="U2030" s="14">
        <f t="shared" si="223"/>
        <v>2010</v>
      </c>
      <c r="V2030" s="15"/>
    </row>
    <row r="2031" spans="1:22" ht="3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 s="8">
        <f t="shared" si="218"/>
        <v>96.063829787234042</v>
      </c>
      <c r="Q2031" s="9" t="str">
        <f t="shared" si="219"/>
        <v>technology</v>
      </c>
      <c r="R2031" t="str">
        <f t="shared" si="220"/>
        <v>hardware</v>
      </c>
      <c r="S2031" s="13">
        <f t="shared" si="221"/>
        <v>41847.813437500001</v>
      </c>
      <c r="T2031" s="13">
        <f t="shared" si="222"/>
        <v>41878.021770833337</v>
      </c>
      <c r="U2031" s="14">
        <f t="shared" si="223"/>
        <v>2014</v>
      </c>
      <c r="V2031" s="15"/>
    </row>
    <row r="2032" spans="1:22" ht="47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 s="8">
        <f t="shared" si="218"/>
        <v>118.6144</v>
      </c>
      <c r="Q2032" s="9" t="str">
        <f t="shared" si="219"/>
        <v>technology</v>
      </c>
      <c r="R2032" t="str">
        <f t="shared" si="220"/>
        <v>hardware</v>
      </c>
      <c r="S2032" s="13">
        <f t="shared" si="221"/>
        <v>41212.788148148145</v>
      </c>
      <c r="T2032" s="13">
        <f t="shared" si="222"/>
        <v>41242.996481481481</v>
      </c>
      <c r="U2032" s="14">
        <f t="shared" si="223"/>
        <v>2012</v>
      </c>
      <c r="V2032" s="15"/>
    </row>
    <row r="2033" spans="1:22" ht="3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 s="8">
        <f t="shared" si="218"/>
        <v>118.45472440944881</v>
      </c>
      <c r="Q2033" s="9" t="str">
        <f t="shared" si="219"/>
        <v>technology</v>
      </c>
      <c r="R2033" t="str">
        <f t="shared" si="220"/>
        <v>hardware</v>
      </c>
      <c r="S2033" s="13">
        <f t="shared" si="221"/>
        <v>41975.120983796289</v>
      </c>
      <c r="T2033" s="13">
        <f t="shared" si="222"/>
        <v>42013.041666666672</v>
      </c>
      <c r="U2033" s="14">
        <f t="shared" si="223"/>
        <v>2014</v>
      </c>
      <c r="V2033" s="15"/>
    </row>
    <row r="2034" spans="1:22" ht="47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 s="8">
        <f t="shared" si="218"/>
        <v>143.21468926553672</v>
      </c>
      <c r="Q2034" s="9" t="str">
        <f t="shared" si="219"/>
        <v>technology</v>
      </c>
      <c r="R2034" t="str">
        <f t="shared" si="220"/>
        <v>hardware</v>
      </c>
      <c r="S2034" s="13">
        <f t="shared" si="221"/>
        <v>42689.35733796296</v>
      </c>
      <c r="T2034" s="13">
        <f t="shared" si="222"/>
        <v>42719.208333333328</v>
      </c>
      <c r="U2034" s="14">
        <f t="shared" si="223"/>
        <v>2016</v>
      </c>
      <c r="V2034" s="15"/>
    </row>
    <row r="2035" spans="1:22" ht="47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 s="8">
        <f t="shared" si="218"/>
        <v>282.71518987341773</v>
      </c>
      <c r="Q2035" s="9" t="str">
        <f t="shared" si="219"/>
        <v>technology</v>
      </c>
      <c r="R2035" t="str">
        <f t="shared" si="220"/>
        <v>hardware</v>
      </c>
      <c r="S2035" s="13">
        <f t="shared" si="221"/>
        <v>41724.874050925922</v>
      </c>
      <c r="T2035" s="13">
        <f t="shared" si="222"/>
        <v>41755.082384259258</v>
      </c>
      <c r="U2035" s="14">
        <f t="shared" si="223"/>
        <v>2014</v>
      </c>
      <c r="V2035" s="15"/>
    </row>
    <row r="2036" spans="1:22" ht="47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 s="8">
        <f t="shared" si="218"/>
        <v>593.93620078740162</v>
      </c>
      <c r="Q2036" s="9" t="str">
        <f t="shared" si="219"/>
        <v>technology</v>
      </c>
      <c r="R2036" t="str">
        <f t="shared" si="220"/>
        <v>hardware</v>
      </c>
      <c r="S2036" s="13">
        <f t="shared" si="221"/>
        <v>42075.921678240738</v>
      </c>
      <c r="T2036" s="13">
        <f t="shared" si="222"/>
        <v>42131.290277777778</v>
      </c>
      <c r="U2036" s="14">
        <f t="shared" si="223"/>
        <v>2015</v>
      </c>
      <c r="V2036" s="15"/>
    </row>
    <row r="2037" spans="1:22" ht="47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 s="8">
        <f t="shared" si="218"/>
        <v>262.15704968944101</v>
      </c>
      <c r="Q2037" s="9" t="str">
        <f t="shared" si="219"/>
        <v>technology</v>
      </c>
      <c r="R2037" t="str">
        <f t="shared" si="220"/>
        <v>hardware</v>
      </c>
      <c r="S2037" s="13">
        <f t="shared" si="221"/>
        <v>42311.41674768518</v>
      </c>
      <c r="T2037" s="13">
        <f t="shared" si="222"/>
        <v>42357.041666666672</v>
      </c>
      <c r="U2037" s="14">
        <f t="shared" si="223"/>
        <v>2015</v>
      </c>
      <c r="V2037" s="15"/>
    </row>
    <row r="2038" spans="1:22" ht="47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 s="8">
        <f t="shared" si="218"/>
        <v>46.580778301886795</v>
      </c>
      <c r="Q2038" s="9" t="str">
        <f t="shared" si="219"/>
        <v>technology</v>
      </c>
      <c r="R2038" t="str">
        <f t="shared" si="220"/>
        <v>hardware</v>
      </c>
      <c r="S2038" s="13">
        <f t="shared" si="221"/>
        <v>41738.656469907401</v>
      </c>
      <c r="T2038" s="13">
        <f t="shared" si="222"/>
        <v>41768.864803240744</v>
      </c>
      <c r="U2038" s="14">
        <f t="shared" si="223"/>
        <v>2014</v>
      </c>
      <c r="V2038" s="15"/>
    </row>
    <row r="2039" spans="1:22" ht="47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 s="8">
        <f t="shared" si="218"/>
        <v>70.041118881118877</v>
      </c>
      <c r="Q2039" s="9" t="str">
        <f t="shared" si="219"/>
        <v>technology</v>
      </c>
      <c r="R2039" t="str">
        <f t="shared" si="220"/>
        <v>hardware</v>
      </c>
      <c r="S2039" s="13">
        <f t="shared" si="221"/>
        <v>41578.001770833333</v>
      </c>
      <c r="T2039" s="13">
        <f t="shared" si="222"/>
        <v>41638.251770833333</v>
      </c>
      <c r="U2039" s="14">
        <f t="shared" si="223"/>
        <v>2013</v>
      </c>
      <c r="V2039" s="15"/>
    </row>
    <row r="2040" spans="1:22" ht="47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 s="8">
        <f t="shared" si="218"/>
        <v>164.90686274509804</v>
      </c>
      <c r="Q2040" s="9" t="str">
        <f t="shared" si="219"/>
        <v>technology</v>
      </c>
      <c r="R2040" t="str">
        <f t="shared" si="220"/>
        <v>hardware</v>
      </c>
      <c r="S2040" s="13">
        <f t="shared" si="221"/>
        <v>41424.062743055554</v>
      </c>
      <c r="T2040" s="13">
        <f t="shared" si="222"/>
        <v>41456.75</v>
      </c>
      <c r="U2040" s="14">
        <f t="shared" si="223"/>
        <v>2013</v>
      </c>
      <c r="V2040" s="15"/>
    </row>
    <row r="2041" spans="1:22" ht="3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 s="8">
        <f t="shared" si="218"/>
        <v>449.26385224274406</v>
      </c>
      <c r="Q2041" s="9" t="str">
        <f t="shared" si="219"/>
        <v>technology</v>
      </c>
      <c r="R2041" t="str">
        <f t="shared" si="220"/>
        <v>hardware</v>
      </c>
      <c r="S2041" s="13">
        <f t="shared" si="221"/>
        <v>42675.23061342592</v>
      </c>
      <c r="T2041" s="13">
        <f t="shared" si="222"/>
        <v>42705.207638888889</v>
      </c>
      <c r="U2041" s="14">
        <f t="shared" si="223"/>
        <v>2016</v>
      </c>
      <c r="V2041" s="15"/>
    </row>
    <row r="2042" spans="1:22" ht="3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 s="8">
        <f t="shared" si="218"/>
        <v>27.472841328413285</v>
      </c>
      <c r="Q2042" s="9" t="str">
        <f t="shared" si="219"/>
        <v>technology</v>
      </c>
      <c r="R2042" t="str">
        <f t="shared" si="220"/>
        <v>hardware</v>
      </c>
      <c r="S2042" s="13">
        <f t="shared" si="221"/>
        <v>41578.718784722216</v>
      </c>
      <c r="T2042" s="13">
        <f t="shared" si="222"/>
        <v>41593.968784722223</v>
      </c>
      <c r="U2042" s="14">
        <f t="shared" si="223"/>
        <v>2013</v>
      </c>
      <c r="V2042" s="15"/>
    </row>
    <row r="2043" spans="1:22" ht="47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 s="8">
        <f t="shared" si="218"/>
        <v>143.97499999999999</v>
      </c>
      <c r="Q2043" s="9" t="str">
        <f t="shared" si="219"/>
        <v>technology</v>
      </c>
      <c r="R2043" t="str">
        <f t="shared" si="220"/>
        <v>hardware</v>
      </c>
      <c r="S2043" s="13">
        <f t="shared" si="221"/>
        <v>42654.317442129628</v>
      </c>
      <c r="T2043" s="13">
        <f t="shared" si="222"/>
        <v>42684.567442129628</v>
      </c>
      <c r="U2043" s="14">
        <f t="shared" si="223"/>
        <v>2016</v>
      </c>
      <c r="V2043" s="15"/>
    </row>
    <row r="2044" spans="1:22" ht="47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 s="8">
        <f t="shared" si="218"/>
        <v>88.23571428571428</v>
      </c>
      <c r="Q2044" s="9" t="str">
        <f t="shared" si="219"/>
        <v>technology</v>
      </c>
      <c r="R2044" t="str">
        <f t="shared" si="220"/>
        <v>hardware</v>
      </c>
      <c r="S2044" s="13">
        <f t="shared" si="221"/>
        <v>42331.499699074069</v>
      </c>
      <c r="T2044" s="13">
        <f t="shared" si="222"/>
        <v>42391.708032407405</v>
      </c>
      <c r="U2044" s="14">
        <f t="shared" si="223"/>
        <v>2015</v>
      </c>
      <c r="V2044" s="15"/>
    </row>
    <row r="2045" spans="1:22" ht="47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 s="8">
        <f t="shared" si="218"/>
        <v>36.326424870466319</v>
      </c>
      <c r="Q2045" s="9" t="str">
        <f t="shared" si="219"/>
        <v>technology</v>
      </c>
      <c r="R2045" t="str">
        <f t="shared" si="220"/>
        <v>hardware</v>
      </c>
      <c r="S2045" s="13">
        <f t="shared" si="221"/>
        <v>42660.968483796292</v>
      </c>
      <c r="T2045" s="13">
        <f t="shared" si="222"/>
        <v>42715.207638888889</v>
      </c>
      <c r="U2045" s="14">
        <f t="shared" si="223"/>
        <v>2016</v>
      </c>
      <c r="V2045" s="15"/>
    </row>
    <row r="2046" spans="1:22" ht="47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 s="8">
        <f t="shared" si="218"/>
        <v>90.177777777777777</v>
      </c>
      <c r="Q2046" s="9" t="str">
        <f t="shared" si="219"/>
        <v>technology</v>
      </c>
      <c r="R2046" t="str">
        <f t="shared" si="220"/>
        <v>hardware</v>
      </c>
      <c r="S2046" s="13">
        <f t="shared" si="221"/>
        <v>42138.475856481477</v>
      </c>
      <c r="T2046" s="13">
        <f t="shared" si="222"/>
        <v>42168.684189814812</v>
      </c>
      <c r="U2046" s="14">
        <f t="shared" si="223"/>
        <v>2015</v>
      </c>
      <c r="V2046" s="15"/>
    </row>
    <row r="2047" spans="1:22" ht="47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 s="8">
        <f t="shared" si="218"/>
        <v>152.62361216730039</v>
      </c>
      <c r="Q2047" s="9" t="str">
        <f t="shared" si="219"/>
        <v>technology</v>
      </c>
      <c r="R2047" t="str">
        <f t="shared" si="220"/>
        <v>hardware</v>
      </c>
      <c r="S2047" s="13">
        <f t="shared" si="221"/>
        <v>41068.880173611113</v>
      </c>
      <c r="T2047" s="13">
        <f t="shared" si="222"/>
        <v>41099.088506944441</v>
      </c>
      <c r="U2047" s="14">
        <f t="shared" si="223"/>
        <v>2012</v>
      </c>
      <c r="V2047" s="15"/>
    </row>
    <row r="2048" spans="1:22" ht="47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 s="8">
        <f t="shared" si="218"/>
        <v>55.806451612903224</v>
      </c>
      <c r="Q2048" s="9" t="str">
        <f t="shared" si="219"/>
        <v>technology</v>
      </c>
      <c r="R2048" t="str">
        <f t="shared" si="220"/>
        <v>hardware</v>
      </c>
      <c r="S2048" s="13">
        <f t="shared" si="221"/>
        <v>41386.963472222218</v>
      </c>
      <c r="T2048" s="13">
        <f t="shared" si="222"/>
        <v>41417.171805555554</v>
      </c>
      <c r="U2048" s="14">
        <f t="shared" si="223"/>
        <v>2013</v>
      </c>
      <c r="V2048" s="15"/>
    </row>
    <row r="2049" spans="1:22" ht="47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 s="8">
        <f t="shared" si="218"/>
        <v>227.85327313769753</v>
      </c>
      <c r="Q2049" s="9" t="str">
        <f t="shared" si="219"/>
        <v>technology</v>
      </c>
      <c r="R2049" t="str">
        <f t="shared" si="220"/>
        <v>hardware</v>
      </c>
      <c r="S2049" s="13">
        <f t="shared" si="221"/>
        <v>42081.695254629631</v>
      </c>
      <c r="T2049" s="13">
        <f t="shared" si="222"/>
        <v>42111</v>
      </c>
      <c r="U2049" s="14">
        <f t="shared" si="223"/>
        <v>2015</v>
      </c>
      <c r="V2049" s="15"/>
    </row>
    <row r="2050" spans="1:22" ht="47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 s="8">
        <f t="shared" si="218"/>
        <v>91.82989803350327</v>
      </c>
      <c r="Q2050" s="9" t="str">
        <f t="shared" si="219"/>
        <v>technology</v>
      </c>
      <c r="R2050" t="str">
        <f t="shared" si="220"/>
        <v>hardware</v>
      </c>
      <c r="S2050" s="13">
        <f t="shared" si="221"/>
        <v>41387.443182870367</v>
      </c>
      <c r="T2050" s="13">
        <f t="shared" si="222"/>
        <v>41417.651516203703</v>
      </c>
      <c r="U2050" s="14">
        <f t="shared" si="223"/>
        <v>2013</v>
      </c>
      <c r="V2050" s="15"/>
    </row>
    <row r="2051" spans="1:22" ht="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 s="8">
        <f t="shared" ref="P2051:P2114" si="225">E2051/L2051</f>
        <v>80.991037735849048</v>
      </c>
      <c r="Q2051" s="9" t="str">
        <f t="shared" ref="Q2051:Q2114" si="226">LEFT(N2051, SEARCH("/", N2051, 1)-1)</f>
        <v>technology</v>
      </c>
      <c r="R2051" t="str">
        <f t="shared" ref="R2051:R2114" si="227">RIGHT(N2051,LEN(N2051) -SEARCH("/", N2051, 1))</f>
        <v>hardware</v>
      </c>
      <c r="S2051" s="13">
        <f t="shared" ref="S2051:S2114" si="228">(J2051/86400)+25569+(-5/24)</f>
        <v>41575.319016203699</v>
      </c>
      <c r="T2051" s="13">
        <f t="shared" ref="T2051:T2114" si="229">(((I2051/60)/60)/24)+DATE(1970,1,1)</f>
        <v>41610.957638888889</v>
      </c>
      <c r="U2051" s="14">
        <f t="shared" ref="U2051:U2114" si="230">YEAR(S2051)</f>
        <v>2013</v>
      </c>
      <c r="V2051" s="15"/>
    </row>
    <row r="2052" spans="1:22" ht="47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 s="8">
        <f t="shared" si="225"/>
        <v>278.39411764705881</v>
      </c>
      <c r="Q2052" s="9" t="str">
        <f t="shared" si="226"/>
        <v>technology</v>
      </c>
      <c r="R2052" t="str">
        <f t="shared" si="227"/>
        <v>hardware</v>
      </c>
      <c r="S2052" s="13">
        <f t="shared" si="228"/>
        <v>42114.863171296289</v>
      </c>
      <c r="T2052" s="13">
        <f t="shared" si="229"/>
        <v>42155.071504629625</v>
      </c>
      <c r="U2052" s="14">
        <f t="shared" si="230"/>
        <v>2015</v>
      </c>
      <c r="V2052" s="15"/>
    </row>
    <row r="2053" spans="1:22" ht="47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 s="8">
        <f t="shared" si="225"/>
        <v>43.095041322314053</v>
      </c>
      <c r="Q2053" s="9" t="str">
        <f t="shared" si="226"/>
        <v>technology</v>
      </c>
      <c r="R2053" t="str">
        <f t="shared" si="227"/>
        <v>hardware</v>
      </c>
      <c r="S2053" s="13">
        <f t="shared" si="228"/>
        <v>41603.814085648148</v>
      </c>
      <c r="T2053" s="13">
        <f t="shared" si="229"/>
        <v>41634.022418981483</v>
      </c>
      <c r="U2053" s="14">
        <f t="shared" si="230"/>
        <v>2013</v>
      </c>
      <c r="V2053" s="15"/>
    </row>
    <row r="2054" spans="1:22" ht="47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 s="8">
        <f t="shared" si="225"/>
        <v>326.29205175600737</v>
      </c>
      <c r="Q2054" s="9" t="str">
        <f t="shared" si="226"/>
        <v>technology</v>
      </c>
      <c r="R2054" t="str">
        <f t="shared" si="227"/>
        <v>hardware</v>
      </c>
      <c r="S2054" s="13">
        <f t="shared" si="228"/>
        <v>42374.875613425924</v>
      </c>
      <c r="T2054" s="13">
        <f t="shared" si="229"/>
        <v>42420.08394675926</v>
      </c>
      <c r="U2054" s="14">
        <f t="shared" si="230"/>
        <v>2016</v>
      </c>
      <c r="V2054" s="15"/>
    </row>
    <row r="2055" spans="1:22" ht="47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 s="8">
        <f t="shared" si="225"/>
        <v>41.743801652892564</v>
      </c>
      <c r="Q2055" s="9" t="str">
        <f t="shared" si="226"/>
        <v>technology</v>
      </c>
      <c r="R2055" t="str">
        <f t="shared" si="227"/>
        <v>hardware</v>
      </c>
      <c r="S2055" s="13">
        <f t="shared" si="228"/>
        <v>42303.409155092588</v>
      </c>
      <c r="T2055" s="13">
        <f t="shared" si="229"/>
        <v>42333.659155092595</v>
      </c>
      <c r="U2055" s="14">
        <f t="shared" si="230"/>
        <v>2015</v>
      </c>
      <c r="V2055" s="15"/>
    </row>
    <row r="2056" spans="1:22" ht="47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 s="8">
        <f t="shared" si="225"/>
        <v>64.020933977455712</v>
      </c>
      <c r="Q2056" s="9" t="str">
        <f t="shared" si="226"/>
        <v>technology</v>
      </c>
      <c r="R2056" t="str">
        <f t="shared" si="227"/>
        <v>hardware</v>
      </c>
      <c r="S2056" s="13">
        <f t="shared" si="228"/>
        <v>41731.312615740739</v>
      </c>
      <c r="T2056" s="13">
        <f t="shared" si="229"/>
        <v>41761.520949074074</v>
      </c>
      <c r="U2056" s="14">
        <f t="shared" si="230"/>
        <v>2014</v>
      </c>
      <c r="V2056" s="15"/>
    </row>
    <row r="2057" spans="1:22" ht="47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 s="8">
        <f t="shared" si="225"/>
        <v>99.455445544554451</v>
      </c>
      <c r="Q2057" s="9" t="str">
        <f t="shared" si="226"/>
        <v>technology</v>
      </c>
      <c r="R2057" t="str">
        <f t="shared" si="227"/>
        <v>hardware</v>
      </c>
      <c r="S2057" s="13">
        <f t="shared" si="228"/>
        <v>41946.465775462959</v>
      </c>
      <c r="T2057" s="13">
        <f t="shared" si="229"/>
        <v>41976.166666666672</v>
      </c>
      <c r="U2057" s="14">
        <f t="shared" si="230"/>
        <v>2014</v>
      </c>
      <c r="V2057" s="15"/>
    </row>
    <row r="2058" spans="1:22" ht="47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 s="8">
        <f t="shared" si="225"/>
        <v>138.49458483754512</v>
      </c>
      <c r="Q2058" s="9" t="str">
        <f t="shared" si="226"/>
        <v>technology</v>
      </c>
      <c r="R2058" t="str">
        <f t="shared" si="227"/>
        <v>hardware</v>
      </c>
      <c r="S2058" s="13">
        <f t="shared" si="228"/>
        <v>41351.552569444444</v>
      </c>
      <c r="T2058" s="13">
        <f t="shared" si="229"/>
        <v>41381.76090277778</v>
      </c>
      <c r="U2058" s="14">
        <f t="shared" si="230"/>
        <v>2013</v>
      </c>
      <c r="V2058" s="15"/>
    </row>
    <row r="2059" spans="1:22" ht="47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 s="8">
        <f t="shared" si="225"/>
        <v>45.547792792792798</v>
      </c>
      <c r="Q2059" s="9" t="str">
        <f t="shared" si="226"/>
        <v>technology</v>
      </c>
      <c r="R2059" t="str">
        <f t="shared" si="227"/>
        <v>hardware</v>
      </c>
      <c r="S2059" s="13">
        <f t="shared" si="228"/>
        <v>42396.286249999997</v>
      </c>
      <c r="T2059" s="13">
        <f t="shared" si="229"/>
        <v>42426.494583333333</v>
      </c>
      <c r="U2059" s="14">
        <f t="shared" si="230"/>
        <v>2016</v>
      </c>
      <c r="V2059" s="15"/>
    </row>
    <row r="2060" spans="1:22" ht="32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 s="8">
        <f t="shared" si="225"/>
        <v>10.507317073170732</v>
      </c>
      <c r="Q2060" s="9" t="str">
        <f t="shared" si="226"/>
        <v>technology</v>
      </c>
      <c r="R2060" t="str">
        <f t="shared" si="227"/>
        <v>hardware</v>
      </c>
      <c r="S2060" s="13">
        <f t="shared" si="228"/>
        <v>42026.16238425926</v>
      </c>
      <c r="T2060" s="13">
        <f t="shared" si="229"/>
        <v>42065.833333333328</v>
      </c>
      <c r="U2060" s="14">
        <f t="shared" si="230"/>
        <v>2015</v>
      </c>
      <c r="V2060" s="15"/>
    </row>
    <row r="2061" spans="1:22" ht="47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 s="8">
        <f t="shared" si="225"/>
        <v>114.76533333333333</v>
      </c>
      <c r="Q2061" s="9" t="str">
        <f t="shared" si="226"/>
        <v>technology</v>
      </c>
      <c r="R2061" t="str">
        <f t="shared" si="227"/>
        <v>hardware</v>
      </c>
      <c r="S2061" s="13">
        <f t="shared" si="228"/>
        <v>42361.394143518519</v>
      </c>
      <c r="T2061" s="13">
        <f t="shared" si="229"/>
        <v>42400.915972222225</v>
      </c>
      <c r="U2061" s="14">
        <f t="shared" si="230"/>
        <v>2015</v>
      </c>
      <c r="V2061" s="15"/>
    </row>
    <row r="2062" spans="1:22" ht="47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 s="8">
        <f t="shared" si="225"/>
        <v>35.997067448680355</v>
      </c>
      <c r="Q2062" s="9" t="str">
        <f t="shared" si="226"/>
        <v>technology</v>
      </c>
      <c r="R2062" t="str">
        <f t="shared" si="227"/>
        <v>hardware</v>
      </c>
      <c r="S2062" s="13">
        <f t="shared" si="228"/>
        <v>41783.434606481482</v>
      </c>
      <c r="T2062" s="13">
        <f t="shared" si="229"/>
        <v>41843.642939814818</v>
      </c>
      <c r="U2062" s="14">
        <f t="shared" si="230"/>
        <v>2014</v>
      </c>
      <c r="V2062" s="15"/>
    </row>
    <row r="2063" spans="1:22" ht="47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 s="8">
        <f t="shared" si="225"/>
        <v>154.17142857142858</v>
      </c>
      <c r="Q2063" s="9" t="str">
        <f t="shared" si="226"/>
        <v>technology</v>
      </c>
      <c r="R2063" t="str">
        <f t="shared" si="227"/>
        <v>hardware</v>
      </c>
      <c r="S2063" s="13">
        <f t="shared" si="228"/>
        <v>42705.556180555555</v>
      </c>
      <c r="T2063" s="13">
        <f t="shared" si="229"/>
        <v>42735.764513888891</v>
      </c>
      <c r="U2063" s="14">
        <f t="shared" si="230"/>
        <v>2016</v>
      </c>
      <c r="V2063" s="15"/>
    </row>
    <row r="2064" spans="1:22" ht="47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 s="8">
        <f t="shared" si="225"/>
        <v>566.38916256157631</v>
      </c>
      <c r="Q2064" s="9" t="str">
        <f t="shared" si="226"/>
        <v>technology</v>
      </c>
      <c r="R2064" t="str">
        <f t="shared" si="227"/>
        <v>hardware</v>
      </c>
      <c r="S2064" s="13">
        <f t="shared" si="228"/>
        <v>42423.174745370365</v>
      </c>
      <c r="T2064" s="13">
        <f t="shared" si="229"/>
        <v>42453.341412037036</v>
      </c>
      <c r="U2064" s="14">
        <f t="shared" si="230"/>
        <v>2016</v>
      </c>
      <c r="V2064" s="15"/>
    </row>
    <row r="2065" spans="1:22" ht="3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 s="8">
        <f t="shared" si="225"/>
        <v>120.85714285714286</v>
      </c>
      <c r="Q2065" s="9" t="str">
        <f t="shared" si="226"/>
        <v>technology</v>
      </c>
      <c r="R2065" t="str">
        <f t="shared" si="227"/>
        <v>hardware</v>
      </c>
      <c r="S2065" s="13">
        <f t="shared" si="228"/>
        <v>42472.524317129624</v>
      </c>
      <c r="T2065" s="13">
        <f t="shared" si="229"/>
        <v>42505.73265046296</v>
      </c>
      <c r="U2065" s="14">
        <f t="shared" si="230"/>
        <v>2016</v>
      </c>
      <c r="V2065" s="15"/>
    </row>
    <row r="2066" spans="1:22" ht="47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 s="8">
        <f t="shared" si="225"/>
        <v>86.163845492085343</v>
      </c>
      <c r="Q2066" s="9" t="str">
        <f t="shared" si="226"/>
        <v>technology</v>
      </c>
      <c r="R2066" t="str">
        <f t="shared" si="227"/>
        <v>hardware</v>
      </c>
      <c r="S2066" s="13">
        <f t="shared" si="228"/>
        <v>41389.1565162037</v>
      </c>
      <c r="T2066" s="13">
        <f t="shared" si="229"/>
        <v>41425.5</v>
      </c>
      <c r="U2066" s="14">
        <f t="shared" si="230"/>
        <v>2013</v>
      </c>
      <c r="V2066" s="15"/>
    </row>
    <row r="2067" spans="1:22" ht="47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 s="8">
        <f t="shared" si="225"/>
        <v>51.212114395886893</v>
      </c>
      <c r="Q2067" s="9" t="str">
        <f t="shared" si="226"/>
        <v>technology</v>
      </c>
      <c r="R2067" t="str">
        <f t="shared" si="227"/>
        <v>hardware</v>
      </c>
      <c r="S2067" s="13">
        <f t="shared" si="228"/>
        <v>41603.125335648147</v>
      </c>
      <c r="T2067" s="13">
        <f t="shared" si="229"/>
        <v>41633.333668981482</v>
      </c>
      <c r="U2067" s="14">
        <f t="shared" si="230"/>
        <v>2013</v>
      </c>
      <c r="V2067" s="15"/>
    </row>
    <row r="2068" spans="1:22" ht="47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 s="8">
        <f t="shared" si="225"/>
        <v>67.261538461538464</v>
      </c>
      <c r="Q2068" s="9" t="str">
        <f t="shared" si="226"/>
        <v>technology</v>
      </c>
      <c r="R2068" t="str">
        <f t="shared" si="227"/>
        <v>hardware</v>
      </c>
      <c r="S2068" s="13">
        <f t="shared" si="228"/>
        <v>41844.563460648147</v>
      </c>
      <c r="T2068" s="13">
        <f t="shared" si="229"/>
        <v>41874.771793981483</v>
      </c>
      <c r="U2068" s="14">
        <f t="shared" si="230"/>
        <v>2014</v>
      </c>
      <c r="V2068" s="15"/>
    </row>
    <row r="2069" spans="1:22" ht="47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 s="8">
        <f t="shared" si="225"/>
        <v>62.8</v>
      </c>
      <c r="Q2069" s="9" t="str">
        <f t="shared" si="226"/>
        <v>technology</v>
      </c>
      <c r="R2069" t="str">
        <f t="shared" si="227"/>
        <v>hardware</v>
      </c>
      <c r="S2069" s="13">
        <f t="shared" si="228"/>
        <v>42115.645555555551</v>
      </c>
      <c r="T2069" s="13">
        <f t="shared" si="229"/>
        <v>42148.853888888887</v>
      </c>
      <c r="U2069" s="14">
        <f t="shared" si="230"/>
        <v>2015</v>
      </c>
      <c r="V2069" s="15"/>
    </row>
    <row r="2070" spans="1:22" ht="47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 s="8">
        <f t="shared" si="225"/>
        <v>346.13118421052633</v>
      </c>
      <c r="Q2070" s="9" t="str">
        <f t="shared" si="226"/>
        <v>technology</v>
      </c>
      <c r="R2070" t="str">
        <f t="shared" si="227"/>
        <v>hardware</v>
      </c>
      <c r="S2070" s="13">
        <f t="shared" si="228"/>
        <v>42633.633275462962</v>
      </c>
      <c r="T2070" s="13">
        <f t="shared" si="229"/>
        <v>42663.841608796298</v>
      </c>
      <c r="U2070" s="14">
        <f t="shared" si="230"/>
        <v>2016</v>
      </c>
      <c r="V2070" s="15"/>
    </row>
    <row r="2071" spans="1:22" ht="47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 s="8">
        <f t="shared" si="225"/>
        <v>244.11912547528519</v>
      </c>
      <c r="Q2071" s="9" t="str">
        <f t="shared" si="226"/>
        <v>technology</v>
      </c>
      <c r="R2071" t="str">
        <f t="shared" si="227"/>
        <v>hardware</v>
      </c>
      <c r="S2071" s="13">
        <f t="shared" si="228"/>
        <v>42340.763784722221</v>
      </c>
      <c r="T2071" s="13">
        <f t="shared" si="229"/>
        <v>42371.972118055557</v>
      </c>
      <c r="U2071" s="14">
        <f t="shared" si="230"/>
        <v>2015</v>
      </c>
      <c r="V2071" s="15"/>
    </row>
    <row r="2072" spans="1:22" ht="47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 s="8">
        <f t="shared" si="225"/>
        <v>259.25424836601309</v>
      </c>
      <c r="Q2072" s="9" t="str">
        <f t="shared" si="226"/>
        <v>technology</v>
      </c>
      <c r="R2072" t="str">
        <f t="shared" si="227"/>
        <v>hardware</v>
      </c>
      <c r="S2072" s="13">
        <f t="shared" si="228"/>
        <v>42519.448182870365</v>
      </c>
      <c r="T2072" s="13">
        <f t="shared" si="229"/>
        <v>42549.6565162037</v>
      </c>
      <c r="U2072" s="14">
        <f t="shared" si="230"/>
        <v>2016</v>
      </c>
      <c r="V2072" s="15"/>
    </row>
    <row r="2073" spans="1:22" ht="47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 s="8">
        <f t="shared" si="225"/>
        <v>201.96402877697841</v>
      </c>
      <c r="Q2073" s="9" t="str">
        <f t="shared" si="226"/>
        <v>technology</v>
      </c>
      <c r="R2073" t="str">
        <f t="shared" si="227"/>
        <v>hardware</v>
      </c>
      <c r="S2073" s="13">
        <f t="shared" si="228"/>
        <v>42600.070416666662</v>
      </c>
      <c r="T2073" s="13">
        <f t="shared" si="229"/>
        <v>42645.278749999998</v>
      </c>
      <c r="U2073" s="14">
        <f t="shared" si="230"/>
        <v>2016</v>
      </c>
      <c r="V2073" s="15"/>
    </row>
    <row r="2074" spans="1:22" ht="47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 s="8">
        <f t="shared" si="225"/>
        <v>226.20857142857142</v>
      </c>
      <c r="Q2074" s="9" t="str">
        <f t="shared" si="226"/>
        <v>technology</v>
      </c>
      <c r="R2074" t="str">
        <f t="shared" si="227"/>
        <v>hardware</v>
      </c>
      <c r="S2074" s="13">
        <f t="shared" si="228"/>
        <v>42467.373055555552</v>
      </c>
      <c r="T2074" s="13">
        <f t="shared" si="229"/>
        <v>42497.581388888888</v>
      </c>
      <c r="U2074" s="14">
        <f t="shared" si="230"/>
        <v>2016</v>
      </c>
      <c r="V2074" s="15"/>
    </row>
    <row r="2075" spans="1:22" ht="47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 s="8">
        <f t="shared" si="225"/>
        <v>324.69</v>
      </c>
      <c r="Q2075" s="9" t="str">
        <f t="shared" si="226"/>
        <v>technology</v>
      </c>
      <c r="R2075" t="str">
        <f t="shared" si="227"/>
        <v>hardware</v>
      </c>
      <c r="S2075" s="13">
        <f t="shared" si="228"/>
        <v>42087.459699074076</v>
      </c>
      <c r="T2075" s="13">
        <f t="shared" si="229"/>
        <v>42132.668032407411</v>
      </c>
      <c r="U2075" s="14">
        <f t="shared" si="230"/>
        <v>2015</v>
      </c>
      <c r="V2075" s="15"/>
    </row>
    <row r="2076" spans="1:22" ht="3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 s="8">
        <f t="shared" si="225"/>
        <v>205</v>
      </c>
      <c r="Q2076" s="9" t="str">
        <f t="shared" si="226"/>
        <v>technology</v>
      </c>
      <c r="R2076" t="str">
        <f t="shared" si="227"/>
        <v>hardware</v>
      </c>
      <c r="S2076" s="13">
        <f t="shared" si="228"/>
        <v>42466.617847222216</v>
      </c>
      <c r="T2076" s="13">
        <f t="shared" si="229"/>
        <v>42496.826180555552</v>
      </c>
      <c r="U2076" s="14">
        <f t="shared" si="230"/>
        <v>2016</v>
      </c>
      <c r="V2076" s="15"/>
    </row>
    <row r="2077" spans="1:22" ht="47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 s="8">
        <f t="shared" si="225"/>
        <v>20.465926829268295</v>
      </c>
      <c r="Q2077" s="9" t="str">
        <f t="shared" si="226"/>
        <v>technology</v>
      </c>
      <c r="R2077" t="str">
        <f t="shared" si="227"/>
        <v>hardware</v>
      </c>
      <c r="S2077" s="13">
        <f t="shared" si="228"/>
        <v>41450.473240740735</v>
      </c>
      <c r="T2077" s="13">
        <f t="shared" si="229"/>
        <v>41480.681574074071</v>
      </c>
      <c r="U2077" s="14">
        <f t="shared" si="230"/>
        <v>2013</v>
      </c>
      <c r="V2077" s="15"/>
    </row>
    <row r="2078" spans="1:22" ht="3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 s="8">
        <f t="shared" si="225"/>
        <v>116.35303146309367</v>
      </c>
      <c r="Q2078" s="9" t="str">
        <f t="shared" si="226"/>
        <v>technology</v>
      </c>
      <c r="R2078" t="str">
        <f t="shared" si="227"/>
        <v>hardware</v>
      </c>
      <c r="S2078" s="13">
        <f t="shared" si="228"/>
        <v>41803.672326388885</v>
      </c>
      <c r="T2078" s="13">
        <f t="shared" si="229"/>
        <v>41843.880659722221</v>
      </c>
      <c r="U2078" s="14">
        <f t="shared" si="230"/>
        <v>2014</v>
      </c>
      <c r="V2078" s="15"/>
    </row>
    <row r="2079" spans="1:22" ht="47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 s="8">
        <f t="shared" si="225"/>
        <v>307.20212765957444</v>
      </c>
      <c r="Q2079" s="9" t="str">
        <f t="shared" si="226"/>
        <v>technology</v>
      </c>
      <c r="R2079" t="str">
        <f t="shared" si="227"/>
        <v>hardware</v>
      </c>
      <c r="S2079" s="13">
        <f t="shared" si="228"/>
        <v>42102.83421296296</v>
      </c>
      <c r="T2079" s="13">
        <f t="shared" si="229"/>
        <v>42160.875</v>
      </c>
      <c r="U2079" s="14">
        <f t="shared" si="230"/>
        <v>2015</v>
      </c>
      <c r="V2079" s="15"/>
    </row>
    <row r="2080" spans="1:22" ht="47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 s="8">
        <f t="shared" si="225"/>
        <v>546.6875</v>
      </c>
      <c r="Q2080" s="9" t="str">
        <f t="shared" si="226"/>
        <v>technology</v>
      </c>
      <c r="R2080" t="str">
        <f t="shared" si="227"/>
        <v>hardware</v>
      </c>
      <c r="S2080" s="13">
        <f t="shared" si="228"/>
        <v>42692.563159722216</v>
      </c>
      <c r="T2080" s="13">
        <f t="shared" si="229"/>
        <v>42722.771493055552</v>
      </c>
      <c r="U2080" s="14">
        <f t="shared" si="230"/>
        <v>2016</v>
      </c>
      <c r="V2080" s="15"/>
    </row>
    <row r="2081" spans="1:22" ht="47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 s="8">
        <f t="shared" si="225"/>
        <v>47.474464579901152</v>
      </c>
      <c r="Q2081" s="9" t="str">
        <f t="shared" si="226"/>
        <v>technology</v>
      </c>
      <c r="R2081" t="str">
        <f t="shared" si="227"/>
        <v>hardware</v>
      </c>
      <c r="S2081" s="13">
        <f t="shared" si="228"/>
        <v>42150.502233796295</v>
      </c>
      <c r="T2081" s="13">
        <f t="shared" si="229"/>
        <v>42180.791666666672</v>
      </c>
      <c r="U2081" s="14">
        <f t="shared" si="230"/>
        <v>2015</v>
      </c>
      <c r="V2081" s="15"/>
    </row>
    <row r="2082" spans="1:22" ht="47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 s="8">
        <f t="shared" si="225"/>
        <v>101.56</v>
      </c>
      <c r="Q2082" s="9" t="str">
        <f t="shared" si="226"/>
        <v>technology</v>
      </c>
      <c r="R2082" t="str">
        <f t="shared" si="227"/>
        <v>hardware</v>
      </c>
      <c r="S2082" s="13">
        <f t="shared" si="228"/>
        <v>42289.748842592591</v>
      </c>
      <c r="T2082" s="13">
        <f t="shared" si="229"/>
        <v>42319.998842592591</v>
      </c>
      <c r="U2082" s="14">
        <f t="shared" si="230"/>
        <v>2015</v>
      </c>
      <c r="V2082" s="15"/>
    </row>
    <row r="2083" spans="1:22" ht="47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 s="8">
        <f t="shared" si="225"/>
        <v>72.909090909090907</v>
      </c>
      <c r="Q2083" s="9" t="str">
        <f t="shared" si="226"/>
        <v>music</v>
      </c>
      <c r="R2083" t="str">
        <f t="shared" si="227"/>
        <v>indie rock</v>
      </c>
      <c r="S2083" s="13">
        <f t="shared" si="228"/>
        <v>41003.948553240734</v>
      </c>
      <c r="T2083" s="13">
        <f t="shared" si="229"/>
        <v>41045.207638888889</v>
      </c>
      <c r="U2083" s="14">
        <f t="shared" si="230"/>
        <v>2012</v>
      </c>
      <c r="V2083" s="15"/>
    </row>
    <row r="2084" spans="1:22" ht="47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 s="8">
        <f t="shared" si="225"/>
        <v>43.710526315789473</v>
      </c>
      <c r="Q2084" s="9" t="str">
        <f t="shared" si="226"/>
        <v>music</v>
      </c>
      <c r="R2084" t="str">
        <f t="shared" si="227"/>
        <v>indie rock</v>
      </c>
      <c r="S2084" s="13">
        <f t="shared" si="228"/>
        <v>40810.911990740737</v>
      </c>
      <c r="T2084" s="13">
        <f t="shared" si="229"/>
        <v>40871.161990740737</v>
      </c>
      <c r="U2084" s="14">
        <f t="shared" si="230"/>
        <v>2011</v>
      </c>
      <c r="V2084" s="15"/>
    </row>
    <row r="2085" spans="1:22" ht="47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 s="8">
        <f t="shared" si="225"/>
        <v>34</v>
      </c>
      <c r="Q2085" s="9" t="str">
        <f t="shared" si="226"/>
        <v>music</v>
      </c>
      <c r="R2085" t="str">
        <f t="shared" si="227"/>
        <v>indie rock</v>
      </c>
      <c r="S2085" s="13">
        <f t="shared" si="228"/>
        <v>41034.513831018514</v>
      </c>
      <c r="T2085" s="13">
        <f t="shared" si="229"/>
        <v>41064.72216435185</v>
      </c>
      <c r="U2085" s="14">
        <f t="shared" si="230"/>
        <v>2012</v>
      </c>
      <c r="V2085" s="15"/>
    </row>
    <row r="2086" spans="1:22" ht="47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 s="8">
        <f t="shared" si="225"/>
        <v>70.652173913043484</v>
      </c>
      <c r="Q2086" s="9" t="str">
        <f t="shared" si="226"/>
        <v>music</v>
      </c>
      <c r="R2086" t="str">
        <f t="shared" si="227"/>
        <v>indie rock</v>
      </c>
      <c r="S2086" s="13">
        <f t="shared" si="228"/>
        <v>41731.624791666662</v>
      </c>
      <c r="T2086" s="13">
        <f t="shared" si="229"/>
        <v>41763.290972222225</v>
      </c>
      <c r="U2086" s="14">
        <f t="shared" si="230"/>
        <v>2014</v>
      </c>
      <c r="V2086" s="15"/>
    </row>
    <row r="2087" spans="1:22" ht="47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 s="8">
        <f t="shared" si="225"/>
        <v>89.301204819277103</v>
      </c>
      <c r="Q2087" s="9" t="str">
        <f t="shared" si="226"/>
        <v>music</v>
      </c>
      <c r="R2087" t="str">
        <f t="shared" si="227"/>
        <v>indie rock</v>
      </c>
      <c r="S2087" s="13">
        <f t="shared" si="228"/>
        <v>41075.627164351848</v>
      </c>
      <c r="T2087" s="13">
        <f t="shared" si="229"/>
        <v>41105.835497685184</v>
      </c>
      <c r="U2087" s="14">
        <f t="shared" si="230"/>
        <v>2012</v>
      </c>
      <c r="V2087" s="15"/>
    </row>
    <row r="2088" spans="1:22" ht="47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 s="8">
        <f t="shared" si="225"/>
        <v>115.08571428571429</v>
      </c>
      <c r="Q2088" s="9" t="str">
        <f t="shared" si="226"/>
        <v>music</v>
      </c>
      <c r="R2088" t="str">
        <f t="shared" si="227"/>
        <v>indie rock</v>
      </c>
      <c r="S2088" s="13">
        <f t="shared" si="228"/>
        <v>40860.462175925924</v>
      </c>
      <c r="T2088" s="13">
        <f t="shared" si="229"/>
        <v>40891.207638888889</v>
      </c>
      <c r="U2088" s="14">
        <f t="shared" si="230"/>
        <v>2011</v>
      </c>
      <c r="V2088" s="15"/>
    </row>
    <row r="2089" spans="1:22" ht="47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 s="8">
        <f t="shared" si="225"/>
        <v>62.12</v>
      </c>
      <c r="Q2089" s="9" t="str">
        <f t="shared" si="226"/>
        <v>music</v>
      </c>
      <c r="R2089" t="str">
        <f t="shared" si="227"/>
        <v>indie rock</v>
      </c>
      <c r="S2089" s="13">
        <f t="shared" si="228"/>
        <v>40763.996041666665</v>
      </c>
      <c r="T2089" s="13">
        <f t="shared" si="229"/>
        <v>40794.204375000001</v>
      </c>
      <c r="U2089" s="14">
        <f t="shared" si="230"/>
        <v>2011</v>
      </c>
      <c r="V2089" s="15"/>
    </row>
    <row r="2090" spans="1:22" ht="47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 s="8">
        <f t="shared" si="225"/>
        <v>46.204266666666669</v>
      </c>
      <c r="Q2090" s="9" t="str">
        <f t="shared" si="226"/>
        <v>music</v>
      </c>
      <c r="R2090" t="str">
        <f t="shared" si="227"/>
        <v>indie rock</v>
      </c>
      <c r="S2090" s="13">
        <f t="shared" si="228"/>
        <v>40395.506388888891</v>
      </c>
      <c r="T2090" s="13">
        <f t="shared" si="229"/>
        <v>40432.165972222225</v>
      </c>
      <c r="U2090" s="14">
        <f t="shared" si="230"/>
        <v>2010</v>
      </c>
      <c r="V2090" s="15"/>
    </row>
    <row r="2091" spans="1:22" ht="32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 s="8">
        <f t="shared" si="225"/>
        <v>48.54854838709678</v>
      </c>
      <c r="Q2091" s="9" t="str">
        <f t="shared" si="226"/>
        <v>music</v>
      </c>
      <c r="R2091" t="str">
        <f t="shared" si="227"/>
        <v>indie rock</v>
      </c>
      <c r="S2091" s="13">
        <f t="shared" si="228"/>
        <v>41452.867986111109</v>
      </c>
      <c r="T2091" s="13">
        <f t="shared" si="229"/>
        <v>41488.076319444444</v>
      </c>
      <c r="U2091" s="14">
        <f t="shared" si="230"/>
        <v>2013</v>
      </c>
      <c r="V2091" s="15"/>
    </row>
    <row r="2092" spans="1:22" ht="47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 s="8">
        <f t="shared" si="225"/>
        <v>57.520187499999999</v>
      </c>
      <c r="Q2092" s="9" t="str">
        <f t="shared" si="226"/>
        <v>music</v>
      </c>
      <c r="R2092" t="str">
        <f t="shared" si="227"/>
        <v>indie rock</v>
      </c>
      <c r="S2092" s="13">
        <f t="shared" si="228"/>
        <v>41299.173090277771</v>
      </c>
      <c r="T2092" s="13">
        <f t="shared" si="229"/>
        <v>41329.381423611114</v>
      </c>
      <c r="U2092" s="14">
        <f t="shared" si="230"/>
        <v>2013</v>
      </c>
      <c r="V2092" s="15"/>
    </row>
    <row r="2093" spans="1:22" ht="47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 s="8">
        <f t="shared" si="225"/>
        <v>88.147154471544724</v>
      </c>
      <c r="Q2093" s="9" t="str">
        <f t="shared" si="226"/>
        <v>music</v>
      </c>
      <c r="R2093" t="str">
        <f t="shared" si="227"/>
        <v>indie rock</v>
      </c>
      <c r="S2093" s="13">
        <f t="shared" si="228"/>
        <v>40555.114328703705</v>
      </c>
      <c r="T2093" s="13">
        <f t="shared" si="229"/>
        <v>40603.833333333336</v>
      </c>
      <c r="U2093" s="14">
        <f t="shared" si="230"/>
        <v>2011</v>
      </c>
      <c r="V2093" s="15"/>
    </row>
    <row r="2094" spans="1:22" ht="47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 s="8">
        <f t="shared" si="225"/>
        <v>110.49090909090908</v>
      </c>
      <c r="Q2094" s="9" t="str">
        <f t="shared" si="226"/>
        <v>music</v>
      </c>
      <c r="R2094" t="str">
        <f t="shared" si="227"/>
        <v>indie rock</v>
      </c>
      <c r="S2094" s="13">
        <f t="shared" si="228"/>
        <v>40763.499212962961</v>
      </c>
      <c r="T2094" s="13">
        <f t="shared" si="229"/>
        <v>40823.707546296297</v>
      </c>
      <c r="U2094" s="14">
        <f t="shared" si="230"/>
        <v>2011</v>
      </c>
      <c r="V2094" s="15"/>
    </row>
    <row r="2095" spans="1:22" ht="47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 s="8">
        <f t="shared" si="225"/>
        <v>66.826086956521735</v>
      </c>
      <c r="Q2095" s="9" t="str">
        <f t="shared" si="226"/>
        <v>music</v>
      </c>
      <c r="R2095" t="str">
        <f t="shared" si="227"/>
        <v>indie rock</v>
      </c>
      <c r="S2095" s="13">
        <f t="shared" si="228"/>
        <v>41205.646203703705</v>
      </c>
      <c r="T2095" s="13">
        <f t="shared" si="229"/>
        <v>41265.896203703705</v>
      </c>
      <c r="U2095" s="14">
        <f t="shared" si="230"/>
        <v>2012</v>
      </c>
      <c r="V2095" s="15"/>
    </row>
    <row r="2096" spans="1:22" ht="47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 s="8">
        <f t="shared" si="225"/>
        <v>58.597222222222221</v>
      </c>
      <c r="Q2096" s="9" t="str">
        <f t="shared" si="226"/>
        <v>music</v>
      </c>
      <c r="R2096" t="str">
        <f t="shared" si="227"/>
        <v>indie rock</v>
      </c>
      <c r="S2096" s="13">
        <f t="shared" si="228"/>
        <v>40938.811689814815</v>
      </c>
      <c r="T2096" s="13">
        <f t="shared" si="229"/>
        <v>40973.125</v>
      </c>
      <c r="U2096" s="14">
        <f t="shared" si="230"/>
        <v>2012</v>
      </c>
      <c r="V2096" s="15"/>
    </row>
    <row r="2097" spans="1:22" ht="47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 s="8">
        <f t="shared" si="225"/>
        <v>113.63636363636364</v>
      </c>
      <c r="Q2097" s="9" t="str">
        <f t="shared" si="226"/>
        <v>music</v>
      </c>
      <c r="R2097" t="str">
        <f t="shared" si="227"/>
        <v>indie rock</v>
      </c>
      <c r="S2097" s="13">
        <f t="shared" si="228"/>
        <v>40758.525150462963</v>
      </c>
      <c r="T2097" s="13">
        <f t="shared" si="229"/>
        <v>40818.733483796292</v>
      </c>
      <c r="U2097" s="14">
        <f t="shared" si="230"/>
        <v>2011</v>
      </c>
      <c r="V2097" s="15"/>
    </row>
    <row r="2098" spans="1:22" ht="47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 s="8">
        <f t="shared" si="225"/>
        <v>43.571428571428569</v>
      </c>
      <c r="Q2098" s="9" t="str">
        <f t="shared" si="226"/>
        <v>music</v>
      </c>
      <c r="R2098" t="str">
        <f t="shared" si="227"/>
        <v>indie rock</v>
      </c>
      <c r="S2098" s="13">
        <f t="shared" si="228"/>
        <v>41192.550173611111</v>
      </c>
      <c r="T2098" s="13">
        <f t="shared" si="229"/>
        <v>41208.165972222225</v>
      </c>
      <c r="U2098" s="14">
        <f t="shared" si="230"/>
        <v>2012</v>
      </c>
      <c r="V2098" s="15"/>
    </row>
    <row r="2099" spans="1:22" ht="47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 s="8">
        <f t="shared" si="225"/>
        <v>78.94736842105263</v>
      </c>
      <c r="Q2099" s="9" t="str">
        <f t="shared" si="226"/>
        <v>music</v>
      </c>
      <c r="R2099" t="str">
        <f t="shared" si="227"/>
        <v>indie rock</v>
      </c>
      <c r="S2099" s="13">
        <f t="shared" si="228"/>
        <v>40818.376562500001</v>
      </c>
      <c r="T2099" s="13">
        <f t="shared" si="229"/>
        <v>40878.626562500001</v>
      </c>
      <c r="U2099" s="14">
        <f t="shared" si="230"/>
        <v>2011</v>
      </c>
      <c r="V2099" s="15"/>
    </row>
    <row r="2100" spans="1:22" ht="47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 s="8">
        <f t="shared" si="225"/>
        <v>188.125</v>
      </c>
      <c r="Q2100" s="9" t="str">
        <f t="shared" si="226"/>
        <v>music</v>
      </c>
      <c r="R2100" t="str">
        <f t="shared" si="227"/>
        <v>indie rock</v>
      </c>
      <c r="S2100" s="13">
        <f t="shared" si="228"/>
        <v>40945.905497685184</v>
      </c>
      <c r="T2100" s="13">
        <f t="shared" si="229"/>
        <v>40976.11383101852</v>
      </c>
      <c r="U2100" s="14">
        <f t="shared" si="230"/>
        <v>2012</v>
      </c>
      <c r="V2100" s="15"/>
    </row>
    <row r="2101" spans="1:22" ht="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 s="8">
        <f t="shared" si="225"/>
        <v>63.031746031746032</v>
      </c>
      <c r="Q2101" s="9" t="str">
        <f t="shared" si="226"/>
        <v>music</v>
      </c>
      <c r="R2101" t="str">
        <f t="shared" si="227"/>
        <v>indie rock</v>
      </c>
      <c r="S2101" s="13">
        <f t="shared" si="228"/>
        <v>42173.53800925926</v>
      </c>
      <c r="T2101" s="13">
        <f t="shared" si="229"/>
        <v>42187.152777777781</v>
      </c>
      <c r="U2101" s="14">
        <f t="shared" si="230"/>
        <v>2015</v>
      </c>
      <c r="V2101" s="15"/>
    </row>
    <row r="2102" spans="1:22" ht="47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 s="8">
        <f t="shared" si="225"/>
        <v>30.37037037037037</v>
      </c>
      <c r="Q2102" s="9" t="str">
        <f t="shared" si="226"/>
        <v>music</v>
      </c>
      <c r="R2102" t="str">
        <f t="shared" si="227"/>
        <v>indie rock</v>
      </c>
      <c r="S2102" s="13">
        <f t="shared" si="228"/>
        <v>41074.62663194444</v>
      </c>
      <c r="T2102" s="13">
        <f t="shared" si="229"/>
        <v>41090.165972222225</v>
      </c>
      <c r="U2102" s="14">
        <f t="shared" si="230"/>
        <v>2012</v>
      </c>
      <c r="V2102" s="15"/>
    </row>
    <row r="2103" spans="1:22" ht="47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 s="8">
        <f t="shared" si="225"/>
        <v>51.477272727272727</v>
      </c>
      <c r="Q2103" s="9" t="str">
        <f t="shared" si="226"/>
        <v>music</v>
      </c>
      <c r="R2103" t="str">
        <f t="shared" si="227"/>
        <v>indie rock</v>
      </c>
      <c r="S2103" s="13">
        <f t="shared" si="228"/>
        <v>40891.941134259258</v>
      </c>
      <c r="T2103" s="13">
        <f t="shared" si="229"/>
        <v>40952.149467592593</v>
      </c>
      <c r="U2103" s="14">
        <f t="shared" si="230"/>
        <v>2011</v>
      </c>
      <c r="V2103" s="15"/>
    </row>
    <row r="2104" spans="1:22" ht="47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 s="8">
        <f t="shared" si="225"/>
        <v>35.789473684210527</v>
      </c>
      <c r="Q2104" s="9" t="str">
        <f t="shared" si="226"/>
        <v>music</v>
      </c>
      <c r="R2104" t="str">
        <f t="shared" si="227"/>
        <v>indie rock</v>
      </c>
      <c r="S2104" s="13">
        <f t="shared" si="228"/>
        <v>40638.660277777773</v>
      </c>
      <c r="T2104" s="13">
        <f t="shared" si="229"/>
        <v>40668.868611111109</v>
      </c>
      <c r="U2104" s="14">
        <f t="shared" si="230"/>
        <v>2011</v>
      </c>
      <c r="V2104" s="15"/>
    </row>
    <row r="2105" spans="1:22" ht="3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 s="8">
        <f t="shared" si="225"/>
        <v>98.817391304347822</v>
      </c>
      <c r="Q2105" s="9" t="str">
        <f t="shared" si="226"/>
        <v>music</v>
      </c>
      <c r="R2105" t="str">
        <f t="shared" si="227"/>
        <v>indie rock</v>
      </c>
      <c r="S2105" s="13">
        <f t="shared" si="228"/>
        <v>41192.546608796292</v>
      </c>
      <c r="T2105" s="13">
        <f t="shared" si="229"/>
        <v>41222.7966087963</v>
      </c>
      <c r="U2105" s="14">
        <f t="shared" si="230"/>
        <v>2012</v>
      </c>
      <c r="V2105" s="15"/>
    </row>
    <row r="2106" spans="1:22" ht="47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 s="8">
        <f t="shared" si="225"/>
        <v>28</v>
      </c>
      <c r="Q2106" s="9" t="str">
        <f t="shared" si="226"/>
        <v>music</v>
      </c>
      <c r="R2106" t="str">
        <f t="shared" si="227"/>
        <v>indie rock</v>
      </c>
      <c r="S2106" s="13">
        <f t="shared" si="228"/>
        <v>41393.86613425926</v>
      </c>
      <c r="T2106" s="13">
        <f t="shared" si="229"/>
        <v>41425</v>
      </c>
      <c r="U2106" s="14">
        <f t="shared" si="230"/>
        <v>2013</v>
      </c>
      <c r="V2106" s="15"/>
    </row>
    <row r="2107" spans="1:22" ht="3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 s="8">
        <f t="shared" si="225"/>
        <v>51.313131313131315</v>
      </c>
      <c r="Q2107" s="9" t="str">
        <f t="shared" si="226"/>
        <v>music</v>
      </c>
      <c r="R2107" t="str">
        <f t="shared" si="227"/>
        <v>indie rock</v>
      </c>
      <c r="S2107" s="13">
        <f t="shared" si="228"/>
        <v>41951.580474537033</v>
      </c>
      <c r="T2107" s="13">
        <f t="shared" si="229"/>
        <v>41964.166666666672</v>
      </c>
      <c r="U2107" s="14">
        <f t="shared" si="230"/>
        <v>2014</v>
      </c>
      <c r="V2107" s="15"/>
    </row>
    <row r="2108" spans="1:22" ht="47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 s="8">
        <f t="shared" si="225"/>
        <v>53.522727272727273</v>
      </c>
      <c r="Q2108" s="9" t="str">
        <f t="shared" si="226"/>
        <v>music</v>
      </c>
      <c r="R2108" t="str">
        <f t="shared" si="227"/>
        <v>indie rock</v>
      </c>
      <c r="S2108" s="13">
        <f t="shared" si="228"/>
        <v>41270.006643518514</v>
      </c>
      <c r="T2108" s="13">
        <f t="shared" si="229"/>
        <v>41300.21497685185</v>
      </c>
      <c r="U2108" s="14">
        <f t="shared" si="230"/>
        <v>2012</v>
      </c>
      <c r="V2108" s="15"/>
    </row>
    <row r="2109" spans="1:22" ht="47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 s="8">
        <f t="shared" si="225"/>
        <v>37.149310344827583</v>
      </c>
      <c r="Q2109" s="9" t="str">
        <f t="shared" si="226"/>
        <v>music</v>
      </c>
      <c r="R2109" t="str">
        <f t="shared" si="227"/>
        <v>indie rock</v>
      </c>
      <c r="S2109" s="13">
        <f t="shared" si="228"/>
        <v>41934.502233796295</v>
      </c>
      <c r="T2109" s="13">
        <f t="shared" si="229"/>
        <v>41955.752233796295</v>
      </c>
      <c r="U2109" s="14">
        <f t="shared" si="230"/>
        <v>2014</v>
      </c>
      <c r="V2109" s="15"/>
    </row>
    <row r="2110" spans="1:22" ht="47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 s="8">
        <f t="shared" si="225"/>
        <v>89.895287958115176</v>
      </c>
      <c r="Q2110" s="9" t="str">
        <f t="shared" si="226"/>
        <v>music</v>
      </c>
      <c r="R2110" t="str">
        <f t="shared" si="227"/>
        <v>indie rock</v>
      </c>
      <c r="S2110" s="13">
        <f t="shared" si="228"/>
        <v>41134.967361111107</v>
      </c>
      <c r="T2110" s="13">
        <f t="shared" si="229"/>
        <v>41162.163194444445</v>
      </c>
      <c r="U2110" s="14">
        <f t="shared" si="230"/>
        <v>2012</v>
      </c>
      <c r="V2110" s="15"/>
    </row>
    <row r="2111" spans="1:22" ht="3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 s="8">
        <f t="shared" si="225"/>
        <v>106.52500000000001</v>
      </c>
      <c r="Q2111" s="9" t="str">
        <f t="shared" si="226"/>
        <v>music</v>
      </c>
      <c r="R2111" t="str">
        <f t="shared" si="227"/>
        <v>indie rock</v>
      </c>
      <c r="S2111" s="13">
        <f t="shared" si="228"/>
        <v>42160.500196759262</v>
      </c>
      <c r="T2111" s="13">
        <f t="shared" si="229"/>
        <v>42190.708530092597</v>
      </c>
      <c r="U2111" s="14">
        <f t="shared" si="230"/>
        <v>2015</v>
      </c>
      <c r="V2111" s="15"/>
    </row>
    <row r="2112" spans="1:22" ht="3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 s="8">
        <f t="shared" si="225"/>
        <v>52.815789473684212</v>
      </c>
      <c r="Q2112" s="9" t="str">
        <f t="shared" si="226"/>
        <v>music</v>
      </c>
      <c r="R2112" t="str">
        <f t="shared" si="227"/>
        <v>indie rock</v>
      </c>
      <c r="S2112" s="13">
        <f t="shared" si="228"/>
        <v>41759.462604166663</v>
      </c>
      <c r="T2112" s="13">
        <f t="shared" si="229"/>
        <v>41787.207638888889</v>
      </c>
      <c r="U2112" s="14">
        <f t="shared" si="230"/>
        <v>2014</v>
      </c>
      <c r="V2112" s="15"/>
    </row>
    <row r="2113" spans="1:22" ht="47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 s="8">
        <f t="shared" si="225"/>
        <v>54.615384615384613</v>
      </c>
      <c r="Q2113" s="9" t="str">
        <f t="shared" si="226"/>
        <v>music</v>
      </c>
      <c r="R2113" t="str">
        <f t="shared" si="227"/>
        <v>indie rock</v>
      </c>
      <c r="S2113" s="13">
        <f t="shared" si="228"/>
        <v>40702.988715277774</v>
      </c>
      <c r="T2113" s="13">
        <f t="shared" si="229"/>
        <v>40770.041666666664</v>
      </c>
      <c r="U2113" s="14">
        <f t="shared" si="230"/>
        <v>2011</v>
      </c>
      <c r="V2113" s="15"/>
    </row>
    <row r="2114" spans="1:22" ht="47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 s="8">
        <f t="shared" si="225"/>
        <v>27.272727272727273</v>
      </c>
      <c r="Q2114" s="9" t="str">
        <f t="shared" si="226"/>
        <v>music</v>
      </c>
      <c r="R2114" t="str">
        <f t="shared" si="227"/>
        <v>indie rock</v>
      </c>
      <c r="S2114" s="13">
        <f t="shared" si="228"/>
        <v>41365.719826388886</v>
      </c>
      <c r="T2114" s="13">
        <f t="shared" si="229"/>
        <v>41379.928159722222</v>
      </c>
      <c r="U2114" s="14">
        <f t="shared" si="230"/>
        <v>2013</v>
      </c>
      <c r="V2114" s="15"/>
    </row>
    <row r="2115" spans="1:22" ht="3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 s="8">
        <f t="shared" ref="P2115:P2178" si="232">E2115/L2115</f>
        <v>68.598130841121488</v>
      </c>
      <c r="Q2115" s="9" t="str">
        <f t="shared" ref="Q2115:Q2178" si="233">LEFT(N2115, SEARCH("/", N2115, 1)-1)</f>
        <v>music</v>
      </c>
      <c r="R2115" t="str">
        <f t="shared" ref="R2115:R2178" si="234">RIGHT(N2115,LEN(N2115) -SEARCH("/", N2115, 1))</f>
        <v>indie rock</v>
      </c>
      <c r="S2115" s="13">
        <f t="shared" ref="S2115:S2178" si="235">(J2115/86400)+25569+(-5/24)</f>
        <v>41870.657129629624</v>
      </c>
      <c r="T2115" s="13">
        <f t="shared" ref="T2115:T2178" si="236">(((I2115/60)/60)/24)+DATE(1970,1,1)</f>
        <v>41905.86546296296</v>
      </c>
      <c r="U2115" s="14">
        <f t="shared" ref="U2115:U2178" si="237">YEAR(S2115)</f>
        <v>2014</v>
      </c>
      <c r="V2115" s="15"/>
    </row>
    <row r="2116" spans="1:22" ht="47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 s="8">
        <f t="shared" si="232"/>
        <v>35.612244897959187</v>
      </c>
      <c r="Q2116" s="9" t="str">
        <f t="shared" si="233"/>
        <v>music</v>
      </c>
      <c r="R2116" t="str">
        <f t="shared" si="234"/>
        <v>indie rock</v>
      </c>
      <c r="S2116" s="13">
        <f t="shared" si="235"/>
        <v>40458.607291666667</v>
      </c>
      <c r="T2116" s="13">
        <f t="shared" si="236"/>
        <v>40521.207638888889</v>
      </c>
      <c r="U2116" s="14">
        <f t="shared" si="237"/>
        <v>2010</v>
      </c>
      <c r="V2116" s="15"/>
    </row>
    <row r="2117" spans="1:22" ht="47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 s="8">
        <f t="shared" si="232"/>
        <v>94.027777777777771</v>
      </c>
      <c r="Q2117" s="9" t="str">
        <f t="shared" si="233"/>
        <v>music</v>
      </c>
      <c r="R2117" t="str">
        <f t="shared" si="234"/>
        <v>indie rock</v>
      </c>
      <c r="S2117" s="13">
        <f t="shared" si="235"/>
        <v>40563.872696759259</v>
      </c>
      <c r="T2117" s="13">
        <f t="shared" si="236"/>
        <v>40594.081030092595</v>
      </c>
      <c r="U2117" s="14">
        <f t="shared" si="237"/>
        <v>2011</v>
      </c>
      <c r="V2117" s="15"/>
    </row>
    <row r="2118" spans="1:22" ht="47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 s="8">
        <f t="shared" si="232"/>
        <v>526.45652173913038</v>
      </c>
      <c r="Q2118" s="9" t="str">
        <f t="shared" si="233"/>
        <v>music</v>
      </c>
      <c r="R2118" t="str">
        <f t="shared" si="234"/>
        <v>indie rock</v>
      </c>
      <c r="S2118" s="13">
        <f t="shared" si="235"/>
        <v>41136.569479166668</v>
      </c>
      <c r="T2118" s="13">
        <f t="shared" si="236"/>
        <v>41184.777812500004</v>
      </c>
      <c r="U2118" s="14">
        <f t="shared" si="237"/>
        <v>2012</v>
      </c>
      <c r="V2118" s="15"/>
    </row>
    <row r="2119" spans="1:22" ht="47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 s="8">
        <f t="shared" si="232"/>
        <v>50.657142857142858</v>
      </c>
      <c r="Q2119" s="9" t="str">
        <f t="shared" si="233"/>
        <v>music</v>
      </c>
      <c r="R2119" t="str">
        <f t="shared" si="234"/>
        <v>indie rock</v>
      </c>
      <c r="S2119" s="13">
        <f t="shared" si="235"/>
        <v>42289.851261574069</v>
      </c>
      <c r="T2119" s="13">
        <f t="shared" si="236"/>
        <v>42304.207638888889</v>
      </c>
      <c r="U2119" s="14">
        <f t="shared" si="237"/>
        <v>2015</v>
      </c>
      <c r="V2119" s="15"/>
    </row>
    <row r="2120" spans="1:22" ht="3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 s="8">
        <f t="shared" si="232"/>
        <v>79.182941176470578</v>
      </c>
      <c r="Q2120" s="9" t="str">
        <f t="shared" si="233"/>
        <v>music</v>
      </c>
      <c r="R2120" t="str">
        <f t="shared" si="234"/>
        <v>indie rock</v>
      </c>
      <c r="S2120" s="13">
        <f t="shared" si="235"/>
        <v>40718.631203703699</v>
      </c>
      <c r="T2120" s="13">
        <f t="shared" si="236"/>
        <v>40748.839537037034</v>
      </c>
      <c r="U2120" s="14">
        <f t="shared" si="237"/>
        <v>2011</v>
      </c>
      <c r="V2120" s="15"/>
    </row>
    <row r="2121" spans="1:22" ht="47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 s="8">
        <f t="shared" si="232"/>
        <v>91.590909090909093</v>
      </c>
      <c r="Q2121" s="9" t="str">
        <f t="shared" si="233"/>
        <v>music</v>
      </c>
      <c r="R2121" t="str">
        <f t="shared" si="234"/>
        <v>indie rock</v>
      </c>
      <c r="S2121" s="13">
        <f t="shared" si="235"/>
        <v>41106.921817129631</v>
      </c>
      <c r="T2121" s="13">
        <f t="shared" si="236"/>
        <v>41137.130150462966</v>
      </c>
      <c r="U2121" s="14">
        <f t="shared" si="237"/>
        <v>2012</v>
      </c>
      <c r="V2121" s="15"/>
    </row>
    <row r="2122" spans="1:22" ht="47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 s="8">
        <f t="shared" si="232"/>
        <v>116.96275362318841</v>
      </c>
      <c r="Q2122" s="9" t="str">
        <f t="shared" si="233"/>
        <v>music</v>
      </c>
      <c r="R2122" t="str">
        <f t="shared" si="234"/>
        <v>indie rock</v>
      </c>
      <c r="S2122" s="13">
        <f t="shared" si="235"/>
        <v>41591.756203703699</v>
      </c>
      <c r="T2122" s="13">
        <f t="shared" si="236"/>
        <v>41640.964537037034</v>
      </c>
      <c r="U2122" s="14">
        <f t="shared" si="237"/>
        <v>2013</v>
      </c>
      <c r="V2122" s="15"/>
    </row>
    <row r="2123" spans="1:22" ht="3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 s="8">
        <f t="shared" si="232"/>
        <v>28.4</v>
      </c>
      <c r="Q2123" s="9" t="str">
        <f t="shared" si="233"/>
        <v>games</v>
      </c>
      <c r="R2123" t="str">
        <f t="shared" si="234"/>
        <v>video games</v>
      </c>
      <c r="S2123" s="13">
        <f t="shared" si="235"/>
        <v>42716.534120370365</v>
      </c>
      <c r="T2123" s="13">
        <f t="shared" si="236"/>
        <v>42746.7424537037</v>
      </c>
      <c r="U2123" s="14">
        <f t="shared" si="237"/>
        <v>2016</v>
      </c>
      <c r="V2123" s="15"/>
    </row>
    <row r="2124" spans="1:22" ht="3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 s="8">
        <f t="shared" si="232"/>
        <v>103.33333333333333</v>
      </c>
      <c r="Q2124" s="9" t="str">
        <f t="shared" si="233"/>
        <v>games</v>
      </c>
      <c r="R2124" t="str">
        <f t="shared" si="234"/>
        <v>video games</v>
      </c>
      <c r="S2124" s="13">
        <f t="shared" si="235"/>
        <v>42712.092233796291</v>
      </c>
      <c r="T2124" s="13">
        <f t="shared" si="236"/>
        <v>42742.300567129627</v>
      </c>
      <c r="U2124" s="14">
        <f t="shared" si="237"/>
        <v>2016</v>
      </c>
      <c r="V2124" s="15"/>
    </row>
    <row r="2125" spans="1:22" ht="6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 s="8">
        <f t="shared" si="232"/>
        <v>10</v>
      </c>
      <c r="Q2125" s="9" t="str">
        <f t="shared" si="233"/>
        <v>games</v>
      </c>
      <c r="R2125" t="str">
        <f t="shared" si="234"/>
        <v>video games</v>
      </c>
      <c r="S2125" s="13">
        <f t="shared" si="235"/>
        <v>40198.216516203705</v>
      </c>
      <c r="T2125" s="13">
        <f t="shared" si="236"/>
        <v>40252.290972222225</v>
      </c>
      <c r="U2125" s="14">
        <f t="shared" si="237"/>
        <v>2010</v>
      </c>
      <c r="V2125" s="15"/>
    </row>
    <row r="2126" spans="1:22" ht="47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 s="8">
        <f t="shared" si="232"/>
        <v>23</v>
      </c>
      <c r="Q2126" s="9" t="str">
        <f t="shared" si="233"/>
        <v>games</v>
      </c>
      <c r="R2126" t="str">
        <f t="shared" si="234"/>
        <v>video games</v>
      </c>
      <c r="S2126" s="13">
        <f t="shared" si="235"/>
        <v>40463.819849537038</v>
      </c>
      <c r="T2126" s="13">
        <f t="shared" si="236"/>
        <v>40512.208333333336</v>
      </c>
      <c r="U2126" s="14">
        <f t="shared" si="237"/>
        <v>2010</v>
      </c>
      <c r="V2126" s="15"/>
    </row>
    <row r="2127" spans="1:22" ht="47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 s="8">
        <f t="shared" si="232"/>
        <v>31.555555555555557</v>
      </c>
      <c r="Q2127" s="9" t="str">
        <f t="shared" si="233"/>
        <v>games</v>
      </c>
      <c r="R2127" t="str">
        <f t="shared" si="234"/>
        <v>video games</v>
      </c>
      <c r="S2127" s="13">
        <f t="shared" si="235"/>
        <v>42190.815196759257</v>
      </c>
      <c r="T2127" s="13">
        <f t="shared" si="236"/>
        <v>42221.023530092592</v>
      </c>
      <c r="U2127" s="14">
        <f t="shared" si="237"/>
        <v>2015</v>
      </c>
      <c r="V2127" s="15"/>
    </row>
    <row r="2128" spans="1:22" ht="47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 s="8">
        <f t="shared" si="232"/>
        <v>5</v>
      </c>
      <c r="Q2128" s="9" t="str">
        <f t="shared" si="233"/>
        <v>games</v>
      </c>
      <c r="R2128" t="str">
        <f t="shared" si="234"/>
        <v>video games</v>
      </c>
      <c r="S2128" s="13">
        <f t="shared" si="235"/>
        <v>41951.76489583333</v>
      </c>
      <c r="T2128" s="13">
        <f t="shared" si="236"/>
        <v>41981.973229166666</v>
      </c>
      <c r="U2128" s="14">
        <f t="shared" si="237"/>
        <v>2014</v>
      </c>
      <c r="V2128" s="15"/>
    </row>
    <row r="2129" spans="1:22" ht="2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 s="8">
        <f t="shared" si="232"/>
        <v>34.220338983050844</v>
      </c>
      <c r="Q2129" s="9" t="str">
        <f t="shared" si="233"/>
        <v>games</v>
      </c>
      <c r="R2129" t="str">
        <f t="shared" si="234"/>
        <v>video games</v>
      </c>
      <c r="S2129" s="13">
        <f t="shared" si="235"/>
        <v>42045.297025462962</v>
      </c>
      <c r="T2129" s="13">
        <f t="shared" si="236"/>
        <v>42075.463692129633</v>
      </c>
      <c r="U2129" s="14">
        <f t="shared" si="237"/>
        <v>2015</v>
      </c>
      <c r="V2129" s="15"/>
    </row>
    <row r="2130" spans="1:22" ht="47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 s="8">
        <f t="shared" si="232"/>
        <v>25</v>
      </c>
      <c r="Q2130" s="9" t="str">
        <f t="shared" si="233"/>
        <v>games</v>
      </c>
      <c r="R2130" t="str">
        <f t="shared" si="234"/>
        <v>video games</v>
      </c>
      <c r="S2130" s="13">
        <f t="shared" si="235"/>
        <v>41843.564456018517</v>
      </c>
      <c r="T2130" s="13">
        <f t="shared" si="236"/>
        <v>41903.772789351853</v>
      </c>
      <c r="U2130" s="14">
        <f t="shared" si="237"/>
        <v>2014</v>
      </c>
      <c r="V2130" s="15"/>
    </row>
    <row r="2131" spans="1:22" ht="47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 s="8">
        <f t="shared" si="232"/>
        <v>19.666666666666668</v>
      </c>
      <c r="Q2131" s="9" t="str">
        <f t="shared" si="233"/>
        <v>games</v>
      </c>
      <c r="R2131" t="str">
        <f t="shared" si="234"/>
        <v>video games</v>
      </c>
      <c r="S2131" s="13">
        <f t="shared" si="235"/>
        <v>42408.815972222219</v>
      </c>
      <c r="T2131" s="13">
        <f t="shared" si="236"/>
        <v>42439.024305555555</v>
      </c>
      <c r="U2131" s="14">
        <f t="shared" si="237"/>
        <v>2016</v>
      </c>
      <c r="V2131" s="15"/>
    </row>
    <row r="2132" spans="1:22" ht="3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 s="8">
        <f t="shared" si="232"/>
        <v>21.25</v>
      </c>
      <c r="Q2132" s="9" t="str">
        <f t="shared" si="233"/>
        <v>games</v>
      </c>
      <c r="R2132" t="str">
        <f t="shared" si="234"/>
        <v>video games</v>
      </c>
      <c r="S2132" s="13">
        <f t="shared" si="235"/>
        <v>41831.87804398148</v>
      </c>
      <c r="T2132" s="13">
        <f t="shared" si="236"/>
        <v>41867.086377314816</v>
      </c>
      <c r="U2132" s="14">
        <f t="shared" si="237"/>
        <v>2014</v>
      </c>
      <c r="V2132" s="15"/>
    </row>
    <row r="2133" spans="1:22" ht="47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 s="8">
        <f t="shared" si="232"/>
        <v>8.3333333333333339</v>
      </c>
      <c r="Q2133" s="9" t="str">
        <f t="shared" si="233"/>
        <v>games</v>
      </c>
      <c r="R2133" t="str">
        <f t="shared" si="234"/>
        <v>video games</v>
      </c>
      <c r="S2133" s="13">
        <f t="shared" si="235"/>
        <v>42166.998738425922</v>
      </c>
      <c r="T2133" s="13">
        <f t="shared" si="236"/>
        <v>42197.207071759258</v>
      </c>
      <c r="U2133" s="14">
        <f t="shared" si="237"/>
        <v>2015</v>
      </c>
      <c r="V2133" s="15"/>
    </row>
    <row r="2134" spans="1:22" ht="47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 s="8">
        <f t="shared" si="232"/>
        <v>21.34333333333333</v>
      </c>
      <c r="Q2134" s="9" t="str">
        <f t="shared" si="233"/>
        <v>games</v>
      </c>
      <c r="R2134" t="str">
        <f t="shared" si="234"/>
        <v>video games</v>
      </c>
      <c r="S2134" s="13">
        <f t="shared" si="235"/>
        <v>41643.27884259259</v>
      </c>
      <c r="T2134" s="13">
        <f t="shared" si="236"/>
        <v>41673.487175925926</v>
      </c>
      <c r="U2134" s="14">
        <f t="shared" si="237"/>
        <v>2014</v>
      </c>
      <c r="V2134" s="15"/>
    </row>
    <row r="2135" spans="1:22" ht="47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 s="8">
        <f t="shared" si="232"/>
        <v>5.333333333333333</v>
      </c>
      <c r="Q2135" s="9" t="str">
        <f t="shared" si="233"/>
        <v>games</v>
      </c>
      <c r="R2135" t="str">
        <f t="shared" si="234"/>
        <v>video games</v>
      </c>
      <c r="S2135" s="13">
        <f t="shared" si="235"/>
        <v>40618.888877314814</v>
      </c>
      <c r="T2135" s="13">
        <f t="shared" si="236"/>
        <v>40657.290972222225</v>
      </c>
      <c r="U2135" s="14">
        <f t="shared" si="237"/>
        <v>2011</v>
      </c>
      <c r="V2135" s="15"/>
    </row>
    <row r="2136" spans="1:22" ht="47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 s="8">
        <f t="shared" si="232"/>
        <v>34.666666666666664</v>
      </c>
      <c r="Q2136" s="9" t="str">
        <f t="shared" si="233"/>
        <v>games</v>
      </c>
      <c r="R2136" t="str">
        <f t="shared" si="234"/>
        <v>video games</v>
      </c>
      <c r="S2136" s="13">
        <f t="shared" si="235"/>
        <v>41361.678136574068</v>
      </c>
      <c r="T2136" s="13">
        <f t="shared" si="236"/>
        <v>41391.886469907404</v>
      </c>
      <c r="U2136" s="14">
        <f t="shared" si="237"/>
        <v>2013</v>
      </c>
      <c r="V2136" s="15"/>
    </row>
    <row r="2137" spans="1:22" ht="47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 s="8">
        <f t="shared" si="232"/>
        <v>21.727272727272727</v>
      </c>
      <c r="Q2137" s="9" t="str">
        <f t="shared" si="233"/>
        <v>games</v>
      </c>
      <c r="R2137" t="str">
        <f t="shared" si="234"/>
        <v>video games</v>
      </c>
      <c r="S2137" s="13">
        <f t="shared" si="235"/>
        <v>41156.755011574074</v>
      </c>
      <c r="T2137" s="13">
        <f t="shared" si="236"/>
        <v>41186.963344907403</v>
      </c>
      <c r="U2137" s="14">
        <f t="shared" si="237"/>
        <v>2012</v>
      </c>
      <c r="V2137" s="15"/>
    </row>
    <row r="2138" spans="1:22" ht="47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 s="8">
        <f t="shared" si="232"/>
        <v>11.922499999999999</v>
      </c>
      <c r="Q2138" s="9" t="str">
        <f t="shared" si="233"/>
        <v>games</v>
      </c>
      <c r="R2138" t="str">
        <f t="shared" si="234"/>
        <v>video games</v>
      </c>
      <c r="S2138" s="13">
        <f t="shared" si="235"/>
        <v>41536.300763888888</v>
      </c>
      <c r="T2138" s="13">
        <f t="shared" si="236"/>
        <v>41566.509097222224</v>
      </c>
      <c r="U2138" s="14">
        <f t="shared" si="237"/>
        <v>2013</v>
      </c>
      <c r="V2138" s="15"/>
    </row>
    <row r="2139" spans="1:22" ht="47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 s="8">
        <f t="shared" si="232"/>
        <v>26.59737827715356</v>
      </c>
      <c r="Q2139" s="9" t="str">
        <f t="shared" si="233"/>
        <v>games</v>
      </c>
      <c r="R2139" t="str">
        <f t="shared" si="234"/>
        <v>video games</v>
      </c>
      <c r="S2139" s="13">
        <f t="shared" si="235"/>
        <v>41948.562835648147</v>
      </c>
      <c r="T2139" s="13">
        <f t="shared" si="236"/>
        <v>41978.771168981482</v>
      </c>
      <c r="U2139" s="14">
        <f t="shared" si="237"/>
        <v>2014</v>
      </c>
      <c r="V2139" s="15"/>
    </row>
    <row r="2140" spans="1:22" ht="3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 s="8">
        <f t="shared" si="232"/>
        <v>10.666666666666666</v>
      </c>
      <c r="Q2140" s="9" t="str">
        <f t="shared" si="233"/>
        <v>games</v>
      </c>
      <c r="R2140" t="str">
        <f t="shared" si="234"/>
        <v>video games</v>
      </c>
      <c r="S2140" s="13">
        <f t="shared" si="235"/>
        <v>41556.804849537039</v>
      </c>
      <c r="T2140" s="13">
        <f t="shared" si="236"/>
        <v>41587.054849537039</v>
      </c>
      <c r="U2140" s="14">
        <f t="shared" si="237"/>
        <v>2013</v>
      </c>
      <c r="V2140" s="15"/>
    </row>
    <row r="2141" spans="1:22" ht="47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 s="8">
        <f t="shared" si="232"/>
        <v>29.035714285714285</v>
      </c>
      <c r="Q2141" s="9" t="str">
        <f t="shared" si="233"/>
        <v>games</v>
      </c>
      <c r="R2141" t="str">
        <f t="shared" si="234"/>
        <v>video games</v>
      </c>
      <c r="S2141" s="13">
        <f t="shared" si="235"/>
        <v>42647.541759259257</v>
      </c>
      <c r="T2141" s="13">
        <f t="shared" si="236"/>
        <v>42677.750092592592</v>
      </c>
      <c r="U2141" s="14">
        <f t="shared" si="237"/>
        <v>2016</v>
      </c>
      <c r="V2141" s="15"/>
    </row>
    <row r="2142" spans="1:22" ht="47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 s="8">
        <f t="shared" si="232"/>
        <v>50.909090909090907</v>
      </c>
      <c r="Q2142" s="9" t="str">
        <f t="shared" si="233"/>
        <v>games</v>
      </c>
      <c r="R2142" t="str">
        <f t="shared" si="234"/>
        <v>video games</v>
      </c>
      <c r="S2142" s="13">
        <f t="shared" si="235"/>
        <v>41255.625277777777</v>
      </c>
      <c r="T2142" s="13">
        <f t="shared" si="236"/>
        <v>41285.833611111113</v>
      </c>
      <c r="U2142" s="14">
        <f t="shared" si="237"/>
        <v>2012</v>
      </c>
      <c r="V2142" s="15"/>
    </row>
    <row r="2143" spans="1:22" ht="47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8" t="e">
        <f t="shared" si="232"/>
        <v>#DIV/0!</v>
      </c>
      <c r="Q2143" s="9" t="str">
        <f t="shared" si="233"/>
        <v>games</v>
      </c>
      <c r="R2143" t="str">
        <f t="shared" si="234"/>
        <v>video games</v>
      </c>
      <c r="S2143" s="13">
        <f t="shared" si="235"/>
        <v>41927.027303240735</v>
      </c>
      <c r="T2143" s="13">
        <f t="shared" si="236"/>
        <v>41957.277303240742</v>
      </c>
      <c r="U2143" s="14">
        <f t="shared" si="237"/>
        <v>2014</v>
      </c>
      <c r="V2143" s="15"/>
    </row>
    <row r="2144" spans="1:22" ht="47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 s="8">
        <f t="shared" si="232"/>
        <v>50.083333333333336</v>
      </c>
      <c r="Q2144" s="9" t="str">
        <f t="shared" si="233"/>
        <v>games</v>
      </c>
      <c r="R2144" t="str">
        <f t="shared" si="234"/>
        <v>video games</v>
      </c>
      <c r="S2144" s="13">
        <f t="shared" si="235"/>
        <v>42340.493171296293</v>
      </c>
      <c r="T2144" s="13">
        <f t="shared" si="236"/>
        <v>42368.701504629629</v>
      </c>
      <c r="U2144" s="14">
        <f t="shared" si="237"/>
        <v>2015</v>
      </c>
      <c r="V2144" s="15"/>
    </row>
    <row r="2145" spans="1:22" ht="47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 s="8">
        <f t="shared" si="232"/>
        <v>45</v>
      </c>
      <c r="Q2145" s="9" t="str">
        <f t="shared" si="233"/>
        <v>games</v>
      </c>
      <c r="R2145" t="str">
        <f t="shared" si="234"/>
        <v>video games</v>
      </c>
      <c r="S2145" s="13">
        <f t="shared" si="235"/>
        <v>40332.678379629629</v>
      </c>
      <c r="T2145" s="13">
        <f t="shared" si="236"/>
        <v>40380.791666666664</v>
      </c>
      <c r="U2145" s="14">
        <f t="shared" si="237"/>
        <v>2010</v>
      </c>
      <c r="V2145" s="15"/>
    </row>
    <row r="2146" spans="1:22" ht="3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 s="8">
        <f t="shared" si="232"/>
        <v>25.291666666666668</v>
      </c>
      <c r="Q2146" s="9" t="str">
        <f t="shared" si="233"/>
        <v>games</v>
      </c>
      <c r="R2146" t="str">
        <f t="shared" si="234"/>
        <v>video games</v>
      </c>
      <c r="S2146" s="13">
        <f t="shared" si="235"/>
        <v>41499.338425925926</v>
      </c>
      <c r="T2146" s="13">
        <f t="shared" si="236"/>
        <v>41531.546759259261</v>
      </c>
      <c r="U2146" s="14">
        <f t="shared" si="237"/>
        <v>2013</v>
      </c>
      <c r="V2146" s="15"/>
    </row>
    <row r="2147" spans="1:22" ht="47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 s="8">
        <f t="shared" si="232"/>
        <v>51.292134831460672</v>
      </c>
      <c r="Q2147" s="9" t="str">
        <f t="shared" si="233"/>
        <v>games</v>
      </c>
      <c r="R2147" t="str">
        <f t="shared" si="234"/>
        <v>video games</v>
      </c>
      <c r="S2147" s="13">
        <f t="shared" si="235"/>
        <v>41575.029097222221</v>
      </c>
      <c r="T2147" s="13">
        <f t="shared" si="236"/>
        <v>41605.279097222221</v>
      </c>
      <c r="U2147" s="14">
        <f t="shared" si="237"/>
        <v>2013</v>
      </c>
      <c r="V2147" s="15"/>
    </row>
    <row r="2148" spans="1:22" ht="47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 s="8">
        <f t="shared" si="232"/>
        <v>1</v>
      </c>
      <c r="Q2148" s="9" t="str">
        <f t="shared" si="233"/>
        <v>games</v>
      </c>
      <c r="R2148" t="str">
        <f t="shared" si="234"/>
        <v>video games</v>
      </c>
      <c r="S2148" s="13">
        <f t="shared" si="235"/>
        <v>42397.471180555549</v>
      </c>
      <c r="T2148" s="13">
        <f t="shared" si="236"/>
        <v>42411.679513888885</v>
      </c>
      <c r="U2148" s="14">
        <f t="shared" si="237"/>
        <v>2016</v>
      </c>
      <c r="V2148" s="15"/>
    </row>
    <row r="2149" spans="1:22" ht="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 s="8">
        <f t="shared" si="232"/>
        <v>49.381818181818183</v>
      </c>
      <c r="Q2149" s="9" t="str">
        <f t="shared" si="233"/>
        <v>games</v>
      </c>
      <c r="R2149" t="str">
        <f t="shared" si="234"/>
        <v>video games</v>
      </c>
      <c r="S2149" s="13">
        <f t="shared" si="235"/>
        <v>41927.087361111109</v>
      </c>
      <c r="T2149" s="13">
        <f t="shared" si="236"/>
        <v>41959.337361111116</v>
      </c>
      <c r="U2149" s="14">
        <f t="shared" si="237"/>
        <v>2014</v>
      </c>
      <c r="V2149" s="15"/>
    </row>
    <row r="2150" spans="1:22" ht="47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 s="8">
        <f t="shared" si="232"/>
        <v>1</v>
      </c>
      <c r="Q2150" s="9" t="str">
        <f t="shared" si="233"/>
        <v>games</v>
      </c>
      <c r="R2150" t="str">
        <f t="shared" si="234"/>
        <v>video games</v>
      </c>
      <c r="S2150" s="13">
        <f t="shared" si="235"/>
        <v>42066.525254629632</v>
      </c>
      <c r="T2150" s="13">
        <f t="shared" si="236"/>
        <v>42096.691921296297</v>
      </c>
      <c r="U2150" s="14">
        <f t="shared" si="237"/>
        <v>2015</v>
      </c>
      <c r="V2150" s="15"/>
    </row>
    <row r="2151" spans="1:22" ht="47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8" t="e">
        <f t="shared" si="232"/>
        <v>#DIV/0!</v>
      </c>
      <c r="Q2151" s="9" t="str">
        <f t="shared" si="233"/>
        <v>games</v>
      </c>
      <c r="R2151" t="str">
        <f t="shared" si="234"/>
        <v>video games</v>
      </c>
      <c r="S2151" s="13">
        <f t="shared" si="235"/>
        <v>40354.816620370366</v>
      </c>
      <c r="T2151" s="13">
        <f t="shared" si="236"/>
        <v>40390</v>
      </c>
      <c r="U2151" s="14">
        <f t="shared" si="237"/>
        <v>2010</v>
      </c>
      <c r="V2151" s="15"/>
    </row>
    <row r="2152" spans="1:22" ht="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 s="8">
        <f t="shared" si="232"/>
        <v>101.25</v>
      </c>
      <c r="Q2152" s="9" t="str">
        <f t="shared" si="233"/>
        <v>games</v>
      </c>
      <c r="R2152" t="str">
        <f t="shared" si="234"/>
        <v>video games</v>
      </c>
      <c r="S2152" s="13">
        <f t="shared" si="235"/>
        <v>42534.076377314814</v>
      </c>
      <c r="T2152" s="13">
        <f t="shared" si="236"/>
        <v>42564.284710648149</v>
      </c>
      <c r="U2152" s="14">
        <f t="shared" si="237"/>
        <v>2016</v>
      </c>
      <c r="V2152" s="15"/>
    </row>
    <row r="2153" spans="1:22" ht="47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 s="8">
        <f t="shared" si="232"/>
        <v>19.666666666666668</v>
      </c>
      <c r="Q2153" s="9" t="str">
        <f t="shared" si="233"/>
        <v>games</v>
      </c>
      <c r="R2153" t="str">
        <f t="shared" si="234"/>
        <v>video games</v>
      </c>
      <c r="S2153" s="13">
        <f t="shared" si="235"/>
        <v>42520.639050925922</v>
      </c>
      <c r="T2153" s="13">
        <f t="shared" si="236"/>
        <v>42550.847384259265</v>
      </c>
      <c r="U2153" s="14">
        <f t="shared" si="237"/>
        <v>2016</v>
      </c>
      <c r="V2153" s="15"/>
    </row>
    <row r="2154" spans="1:22" ht="47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 s="8">
        <f t="shared" si="232"/>
        <v>12.5</v>
      </c>
      <c r="Q2154" s="9" t="str">
        <f t="shared" si="233"/>
        <v>games</v>
      </c>
      <c r="R2154" t="str">
        <f t="shared" si="234"/>
        <v>video games</v>
      </c>
      <c r="S2154" s="13">
        <f t="shared" si="235"/>
        <v>41683.62394675926</v>
      </c>
      <c r="T2154" s="13">
        <f t="shared" si="236"/>
        <v>41713.790613425925</v>
      </c>
      <c r="U2154" s="14">
        <f t="shared" si="237"/>
        <v>2014</v>
      </c>
      <c r="V2154" s="15"/>
    </row>
    <row r="2155" spans="1:22" ht="47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 s="8">
        <f t="shared" si="232"/>
        <v>8.5</v>
      </c>
      <c r="Q2155" s="9" t="str">
        <f t="shared" si="233"/>
        <v>games</v>
      </c>
      <c r="R2155" t="str">
        <f t="shared" si="234"/>
        <v>video games</v>
      </c>
      <c r="S2155" s="13">
        <f t="shared" si="235"/>
        <v>41974.702754629623</v>
      </c>
      <c r="T2155" s="13">
        <f t="shared" si="236"/>
        <v>42014.332638888889</v>
      </c>
      <c r="U2155" s="14">
        <f t="shared" si="237"/>
        <v>2014</v>
      </c>
      <c r="V2155" s="15"/>
    </row>
    <row r="2156" spans="1:22" ht="3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 s="8">
        <f t="shared" si="232"/>
        <v>1</v>
      </c>
      <c r="Q2156" s="9" t="str">
        <f t="shared" si="233"/>
        <v>games</v>
      </c>
      <c r="R2156" t="str">
        <f t="shared" si="234"/>
        <v>video games</v>
      </c>
      <c r="S2156" s="13">
        <f t="shared" si="235"/>
        <v>41647.42392361111</v>
      </c>
      <c r="T2156" s="13">
        <f t="shared" si="236"/>
        <v>41667.632256944446</v>
      </c>
      <c r="U2156" s="14">
        <f t="shared" si="237"/>
        <v>2014</v>
      </c>
      <c r="V2156" s="15"/>
    </row>
    <row r="2157" spans="1:22" ht="47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 s="8">
        <f t="shared" si="232"/>
        <v>23</v>
      </c>
      <c r="Q2157" s="9" t="str">
        <f t="shared" si="233"/>
        <v>games</v>
      </c>
      <c r="R2157" t="str">
        <f t="shared" si="234"/>
        <v>video games</v>
      </c>
      <c r="S2157" s="13">
        <f t="shared" si="235"/>
        <v>42430.539178240739</v>
      </c>
      <c r="T2157" s="13">
        <f t="shared" si="236"/>
        <v>42460.70584490741</v>
      </c>
      <c r="U2157" s="14">
        <f t="shared" si="237"/>
        <v>2016</v>
      </c>
      <c r="V2157" s="15"/>
    </row>
    <row r="2158" spans="1:22" ht="3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 s="8">
        <f t="shared" si="232"/>
        <v>17.987951807228917</v>
      </c>
      <c r="Q2158" s="9" t="str">
        <f t="shared" si="233"/>
        <v>games</v>
      </c>
      <c r="R2158" t="str">
        <f t="shared" si="234"/>
        <v>video games</v>
      </c>
      <c r="S2158" s="13">
        <f t="shared" si="235"/>
        <v>41488.645902777775</v>
      </c>
      <c r="T2158" s="13">
        <f t="shared" si="236"/>
        <v>41533.85423611111</v>
      </c>
      <c r="U2158" s="14">
        <f t="shared" si="237"/>
        <v>2013</v>
      </c>
      <c r="V2158" s="15"/>
    </row>
    <row r="2159" spans="1:22" ht="3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 s="8">
        <f t="shared" si="232"/>
        <v>370.94736842105266</v>
      </c>
      <c r="Q2159" s="9" t="str">
        <f t="shared" si="233"/>
        <v>games</v>
      </c>
      <c r="R2159" t="str">
        <f t="shared" si="234"/>
        <v>video games</v>
      </c>
      <c r="S2159" s="13">
        <f t="shared" si="235"/>
        <v>42694.772951388884</v>
      </c>
      <c r="T2159" s="13">
        <f t="shared" si="236"/>
        <v>42727.332638888889</v>
      </c>
      <c r="U2159" s="14">
        <f t="shared" si="237"/>
        <v>2016</v>
      </c>
      <c r="V2159" s="15"/>
    </row>
    <row r="2160" spans="1:22" ht="47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 s="8">
        <f t="shared" si="232"/>
        <v>63.569485530546629</v>
      </c>
      <c r="Q2160" s="9" t="str">
        <f t="shared" si="233"/>
        <v>games</v>
      </c>
      <c r="R2160" t="str">
        <f t="shared" si="234"/>
        <v>video games</v>
      </c>
      <c r="S2160" s="13">
        <f t="shared" si="235"/>
        <v>41264.645532407405</v>
      </c>
      <c r="T2160" s="13">
        <f t="shared" si="236"/>
        <v>41309.853865740741</v>
      </c>
      <c r="U2160" s="14">
        <f t="shared" si="237"/>
        <v>2012</v>
      </c>
      <c r="V2160" s="15"/>
    </row>
    <row r="2161" spans="1:22" ht="6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 s="8">
        <f t="shared" si="232"/>
        <v>13</v>
      </c>
      <c r="Q2161" s="9" t="str">
        <f t="shared" si="233"/>
        <v>games</v>
      </c>
      <c r="R2161" t="str">
        <f t="shared" si="234"/>
        <v>video games</v>
      </c>
      <c r="S2161" s="13">
        <f t="shared" si="235"/>
        <v>40710.522847222222</v>
      </c>
      <c r="T2161" s="13">
        <f t="shared" si="236"/>
        <v>40740.731180555551</v>
      </c>
      <c r="U2161" s="14">
        <f t="shared" si="237"/>
        <v>2011</v>
      </c>
      <c r="V2161" s="15"/>
    </row>
    <row r="2162" spans="1:22" ht="47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 s="8">
        <f t="shared" si="232"/>
        <v>5.3125</v>
      </c>
      <c r="Q2162" s="9" t="str">
        <f t="shared" si="233"/>
        <v>games</v>
      </c>
      <c r="R2162" t="str">
        <f t="shared" si="234"/>
        <v>video games</v>
      </c>
      <c r="S2162" s="13">
        <f t="shared" si="235"/>
        <v>41018.503530092588</v>
      </c>
      <c r="T2162" s="13">
        <f t="shared" si="236"/>
        <v>41048.711863425924</v>
      </c>
      <c r="U2162" s="14">
        <f t="shared" si="237"/>
        <v>2012</v>
      </c>
      <c r="V2162" s="15"/>
    </row>
    <row r="2163" spans="1:22" ht="3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 s="8">
        <f t="shared" si="232"/>
        <v>35.615384615384613</v>
      </c>
      <c r="Q2163" s="9" t="str">
        <f t="shared" si="233"/>
        <v>music</v>
      </c>
      <c r="R2163" t="str">
        <f t="shared" si="234"/>
        <v>rock</v>
      </c>
      <c r="S2163" s="13">
        <f t="shared" si="235"/>
        <v>42240.644201388888</v>
      </c>
      <c r="T2163" s="13">
        <f t="shared" si="236"/>
        <v>42270.852534722217</v>
      </c>
      <c r="U2163" s="14">
        <f t="shared" si="237"/>
        <v>2015</v>
      </c>
      <c r="V2163" s="15"/>
    </row>
    <row r="2164" spans="1:22" ht="47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 s="8">
        <f t="shared" si="232"/>
        <v>87.103448275862064</v>
      </c>
      <c r="Q2164" s="9" t="str">
        <f t="shared" si="233"/>
        <v>music</v>
      </c>
      <c r="R2164" t="str">
        <f t="shared" si="234"/>
        <v>rock</v>
      </c>
      <c r="S2164" s="13">
        <f t="shared" si="235"/>
        <v>41813.557766203703</v>
      </c>
      <c r="T2164" s="13">
        <f t="shared" si="236"/>
        <v>41844.766099537039</v>
      </c>
      <c r="U2164" s="14">
        <f t="shared" si="237"/>
        <v>2014</v>
      </c>
      <c r="V2164" s="15"/>
    </row>
    <row r="2165" spans="1:22" ht="47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 s="8">
        <f t="shared" si="232"/>
        <v>75.11363636363636</v>
      </c>
      <c r="Q2165" s="9" t="str">
        <f t="shared" si="233"/>
        <v>music</v>
      </c>
      <c r="R2165" t="str">
        <f t="shared" si="234"/>
        <v>rock</v>
      </c>
      <c r="S2165" s="13">
        <f t="shared" si="235"/>
        <v>42111.691203703704</v>
      </c>
      <c r="T2165" s="13">
        <f t="shared" si="236"/>
        <v>42163.159722222219</v>
      </c>
      <c r="U2165" s="14">
        <f t="shared" si="237"/>
        <v>2015</v>
      </c>
      <c r="V2165" s="15"/>
    </row>
    <row r="2166" spans="1:22" ht="32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 s="8">
        <f t="shared" si="232"/>
        <v>68.01204819277109</v>
      </c>
      <c r="Q2166" s="9" t="str">
        <f t="shared" si="233"/>
        <v>music</v>
      </c>
      <c r="R2166" t="str">
        <f t="shared" si="234"/>
        <v>rock</v>
      </c>
      <c r="S2166" s="13">
        <f t="shared" si="235"/>
        <v>42515.509421296294</v>
      </c>
      <c r="T2166" s="13">
        <f t="shared" si="236"/>
        <v>42546.165972222225</v>
      </c>
      <c r="U2166" s="14">
        <f t="shared" si="237"/>
        <v>2016</v>
      </c>
      <c r="V2166" s="15"/>
    </row>
    <row r="2167" spans="1:22" ht="47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 s="8">
        <f t="shared" si="232"/>
        <v>29.623931623931625</v>
      </c>
      <c r="Q2167" s="9" t="str">
        <f t="shared" si="233"/>
        <v>music</v>
      </c>
      <c r="R2167" t="str">
        <f t="shared" si="234"/>
        <v>rock</v>
      </c>
      <c r="S2167" s="13">
        <f t="shared" si="235"/>
        <v>42438.458738425928</v>
      </c>
      <c r="T2167" s="13">
        <f t="shared" si="236"/>
        <v>42468.625405092593</v>
      </c>
      <c r="U2167" s="14">
        <f t="shared" si="237"/>
        <v>2016</v>
      </c>
      <c r="V2167" s="15"/>
    </row>
    <row r="2168" spans="1:22" ht="47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 s="8">
        <f t="shared" si="232"/>
        <v>91.625</v>
      </c>
      <c r="Q2168" s="9" t="str">
        <f t="shared" si="233"/>
        <v>music</v>
      </c>
      <c r="R2168" t="str">
        <f t="shared" si="234"/>
        <v>rock</v>
      </c>
      <c r="S2168" s="13">
        <f t="shared" si="235"/>
        <v>41933.629837962959</v>
      </c>
      <c r="T2168" s="13">
        <f t="shared" si="236"/>
        <v>41978.879837962959</v>
      </c>
      <c r="U2168" s="14">
        <f t="shared" si="237"/>
        <v>2014</v>
      </c>
      <c r="V2168" s="15"/>
    </row>
    <row r="2169" spans="1:22" ht="3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 s="8">
        <f t="shared" si="232"/>
        <v>22.5</v>
      </c>
      <c r="Q2169" s="9" t="str">
        <f t="shared" si="233"/>
        <v>music</v>
      </c>
      <c r="R2169" t="str">
        <f t="shared" si="234"/>
        <v>rock</v>
      </c>
      <c r="S2169" s="13">
        <f t="shared" si="235"/>
        <v>41152.858067129629</v>
      </c>
      <c r="T2169" s="13">
        <f t="shared" si="236"/>
        <v>41167.066400462965</v>
      </c>
      <c r="U2169" s="14">
        <f t="shared" si="237"/>
        <v>2012</v>
      </c>
      <c r="V2169" s="15"/>
    </row>
    <row r="2170" spans="1:22" ht="3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 s="8">
        <f t="shared" si="232"/>
        <v>64.366735294117646</v>
      </c>
      <c r="Q2170" s="9" t="str">
        <f t="shared" si="233"/>
        <v>music</v>
      </c>
      <c r="R2170" t="str">
        <f t="shared" si="234"/>
        <v>rock</v>
      </c>
      <c r="S2170" s="13">
        <f t="shared" si="235"/>
        <v>42745.391909722217</v>
      </c>
      <c r="T2170" s="13">
        <f t="shared" si="236"/>
        <v>42776.208333333328</v>
      </c>
      <c r="U2170" s="14">
        <f t="shared" si="237"/>
        <v>2017</v>
      </c>
      <c r="V2170" s="15"/>
    </row>
    <row r="2171" spans="1:22" ht="47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 s="8">
        <f t="shared" si="232"/>
        <v>21.857142857142858</v>
      </c>
      <c r="Q2171" s="9" t="str">
        <f t="shared" si="233"/>
        <v>music</v>
      </c>
      <c r="R2171" t="str">
        <f t="shared" si="234"/>
        <v>rock</v>
      </c>
      <c r="S2171" s="13">
        <f t="shared" si="235"/>
        <v>42793.492488425924</v>
      </c>
      <c r="T2171" s="13">
        <f t="shared" si="236"/>
        <v>42796.700821759259</v>
      </c>
      <c r="U2171" s="14">
        <f t="shared" si="237"/>
        <v>2017</v>
      </c>
      <c r="V2171" s="15"/>
    </row>
    <row r="2172" spans="1:22" ht="47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 s="8">
        <f t="shared" si="232"/>
        <v>33.315789473684212</v>
      </c>
      <c r="Q2172" s="9" t="str">
        <f t="shared" si="233"/>
        <v>music</v>
      </c>
      <c r="R2172" t="str">
        <f t="shared" si="234"/>
        <v>rock</v>
      </c>
      <c r="S2172" s="13">
        <f t="shared" si="235"/>
        <v>42198.541921296295</v>
      </c>
      <c r="T2172" s="13">
        <f t="shared" si="236"/>
        <v>42238.750254629631</v>
      </c>
      <c r="U2172" s="14">
        <f t="shared" si="237"/>
        <v>2015</v>
      </c>
      <c r="V2172" s="15"/>
    </row>
    <row r="2173" spans="1:22" ht="47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 s="8">
        <f t="shared" si="232"/>
        <v>90.276595744680847</v>
      </c>
      <c r="Q2173" s="9" t="str">
        <f t="shared" si="233"/>
        <v>music</v>
      </c>
      <c r="R2173" t="str">
        <f t="shared" si="234"/>
        <v>rock</v>
      </c>
      <c r="S2173" s="13">
        <f t="shared" si="235"/>
        <v>42141.748784722215</v>
      </c>
      <c r="T2173" s="13">
        <f t="shared" si="236"/>
        <v>42177.208333333328</v>
      </c>
      <c r="U2173" s="14">
        <f t="shared" si="237"/>
        <v>2015</v>
      </c>
      <c r="V2173" s="15"/>
    </row>
    <row r="2174" spans="1:22" ht="47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 s="8">
        <f t="shared" si="232"/>
        <v>76.92307692307692</v>
      </c>
      <c r="Q2174" s="9" t="str">
        <f t="shared" si="233"/>
        <v>music</v>
      </c>
      <c r="R2174" t="str">
        <f t="shared" si="234"/>
        <v>rock</v>
      </c>
      <c r="S2174" s="13">
        <f t="shared" si="235"/>
        <v>42082.371759259258</v>
      </c>
      <c r="T2174" s="13">
        <f t="shared" si="236"/>
        <v>42112.580092592587</v>
      </c>
      <c r="U2174" s="14">
        <f t="shared" si="237"/>
        <v>2015</v>
      </c>
      <c r="V2174" s="15"/>
    </row>
    <row r="2175" spans="1:22" ht="47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 s="8">
        <f t="shared" si="232"/>
        <v>59.233333333333334</v>
      </c>
      <c r="Q2175" s="9" t="str">
        <f t="shared" si="233"/>
        <v>music</v>
      </c>
      <c r="R2175" t="str">
        <f t="shared" si="234"/>
        <v>rock</v>
      </c>
      <c r="S2175" s="13">
        <f t="shared" si="235"/>
        <v>41495.484293981477</v>
      </c>
      <c r="T2175" s="13">
        <f t="shared" si="236"/>
        <v>41527.165972222225</v>
      </c>
      <c r="U2175" s="14">
        <f t="shared" si="237"/>
        <v>2013</v>
      </c>
      <c r="V2175" s="15"/>
    </row>
    <row r="2176" spans="1:22" ht="47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 s="8">
        <f t="shared" si="232"/>
        <v>65.38095238095238</v>
      </c>
      <c r="Q2176" s="9" t="str">
        <f t="shared" si="233"/>
        <v>music</v>
      </c>
      <c r="R2176" t="str">
        <f t="shared" si="234"/>
        <v>rock</v>
      </c>
      <c r="S2176" s="13">
        <f t="shared" si="235"/>
        <v>42465.334571759253</v>
      </c>
      <c r="T2176" s="13">
        <f t="shared" si="236"/>
        <v>42495.542905092589</v>
      </c>
      <c r="U2176" s="14">
        <f t="shared" si="237"/>
        <v>2016</v>
      </c>
      <c r="V2176" s="15"/>
    </row>
    <row r="2177" spans="1:22" ht="47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 s="8">
        <f t="shared" si="232"/>
        <v>67.307692307692307</v>
      </c>
      <c r="Q2177" s="9" t="str">
        <f t="shared" si="233"/>
        <v>music</v>
      </c>
      <c r="R2177" t="str">
        <f t="shared" si="234"/>
        <v>rock</v>
      </c>
      <c r="S2177" s="13">
        <f t="shared" si="235"/>
        <v>42564.800763888888</v>
      </c>
      <c r="T2177" s="13">
        <f t="shared" si="236"/>
        <v>42572.009097222224</v>
      </c>
      <c r="U2177" s="14">
        <f t="shared" si="237"/>
        <v>2016</v>
      </c>
      <c r="V2177" s="15"/>
    </row>
    <row r="2178" spans="1:22" ht="47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 s="8">
        <f t="shared" si="232"/>
        <v>88.74647887323944</v>
      </c>
      <c r="Q2178" s="9" t="str">
        <f t="shared" si="233"/>
        <v>music</v>
      </c>
      <c r="R2178" t="str">
        <f t="shared" si="234"/>
        <v>rock</v>
      </c>
      <c r="S2178" s="13">
        <f t="shared" si="235"/>
        <v>42096.424872685187</v>
      </c>
      <c r="T2178" s="13">
        <f t="shared" si="236"/>
        <v>42126.633206018523</v>
      </c>
      <c r="U2178" s="14">
        <f t="shared" si="237"/>
        <v>2015</v>
      </c>
      <c r="V2178" s="15"/>
    </row>
    <row r="2179" spans="1:22" ht="6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 s="8">
        <f t="shared" ref="P2179:P2242" si="239">E2179/L2179</f>
        <v>65.868421052631575</v>
      </c>
      <c r="Q2179" s="9" t="str">
        <f t="shared" ref="Q2179:Q2242" si="240">LEFT(N2179, SEARCH("/", N2179, 1)-1)</f>
        <v>music</v>
      </c>
      <c r="R2179" t="str">
        <f t="shared" ref="R2179:R2242" si="241">RIGHT(N2179,LEN(N2179) -SEARCH("/", N2179, 1))</f>
        <v>rock</v>
      </c>
      <c r="S2179" s="13">
        <f t="shared" ref="S2179:S2242" si="242">(J2179/86400)+25569+(-5/24)</f>
        <v>42502.042442129627</v>
      </c>
      <c r="T2179" s="13">
        <f t="shared" ref="T2179:T2242" si="243">(((I2179/60)/60)/24)+DATE(1970,1,1)</f>
        <v>42527.250775462962</v>
      </c>
      <c r="U2179" s="14">
        <f t="shared" ref="U2179:U2242" si="244">YEAR(S2179)</f>
        <v>2016</v>
      </c>
      <c r="V2179" s="15"/>
    </row>
    <row r="2180" spans="1:22" ht="47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 s="8">
        <f t="shared" si="239"/>
        <v>40.349243306169967</v>
      </c>
      <c r="Q2180" s="9" t="str">
        <f t="shared" si="240"/>
        <v>music</v>
      </c>
      <c r="R2180" t="str">
        <f t="shared" si="241"/>
        <v>rock</v>
      </c>
      <c r="S2180" s="13">
        <f t="shared" si="242"/>
        <v>42723.428206018514</v>
      </c>
      <c r="T2180" s="13">
        <f t="shared" si="243"/>
        <v>42753.63653935185</v>
      </c>
      <c r="U2180" s="14">
        <f t="shared" si="244"/>
        <v>2016</v>
      </c>
      <c r="V2180" s="15"/>
    </row>
    <row r="2181" spans="1:22" ht="3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 s="8">
        <f t="shared" si="239"/>
        <v>76.857142857142861</v>
      </c>
      <c r="Q2181" s="9" t="str">
        <f t="shared" si="240"/>
        <v>music</v>
      </c>
      <c r="R2181" t="str">
        <f t="shared" si="241"/>
        <v>rock</v>
      </c>
      <c r="S2181" s="13">
        <f t="shared" si="242"/>
        <v>42074.962870370371</v>
      </c>
      <c r="T2181" s="13">
        <f t="shared" si="243"/>
        <v>42105.171203703707</v>
      </c>
      <c r="U2181" s="14">
        <f t="shared" si="244"/>
        <v>2015</v>
      </c>
      <c r="V2181" s="15"/>
    </row>
    <row r="2182" spans="1:22" ht="32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 s="8">
        <f t="shared" si="239"/>
        <v>68.707820512820518</v>
      </c>
      <c r="Q2182" s="9" t="str">
        <f t="shared" si="240"/>
        <v>music</v>
      </c>
      <c r="R2182" t="str">
        <f t="shared" si="241"/>
        <v>rock</v>
      </c>
      <c r="S2182" s="13">
        <f t="shared" si="242"/>
        <v>42279.461435185185</v>
      </c>
      <c r="T2182" s="13">
        <f t="shared" si="243"/>
        <v>42321.711435185185</v>
      </c>
      <c r="U2182" s="14">
        <f t="shared" si="244"/>
        <v>2015</v>
      </c>
      <c r="V2182" s="15"/>
    </row>
    <row r="2183" spans="1:22" ht="47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 s="8">
        <f t="shared" si="239"/>
        <v>57.773584905660378</v>
      </c>
      <c r="Q2183" s="9" t="str">
        <f t="shared" si="240"/>
        <v>games</v>
      </c>
      <c r="R2183" t="str">
        <f t="shared" si="241"/>
        <v>tabletop games</v>
      </c>
      <c r="S2183" s="13">
        <f t="shared" si="242"/>
        <v>42772.796909722216</v>
      </c>
      <c r="T2183" s="13">
        <f t="shared" si="243"/>
        <v>42787.005243055552</v>
      </c>
      <c r="U2183" s="14">
        <f t="shared" si="244"/>
        <v>2017</v>
      </c>
      <c r="V2183" s="15"/>
    </row>
    <row r="2184" spans="1:22" ht="3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 s="8">
        <f t="shared" si="239"/>
        <v>44.171348314606739</v>
      </c>
      <c r="Q2184" s="9" t="str">
        <f t="shared" si="240"/>
        <v>games</v>
      </c>
      <c r="R2184" t="str">
        <f t="shared" si="241"/>
        <v>tabletop games</v>
      </c>
      <c r="S2184" s="13">
        <f t="shared" si="242"/>
        <v>41879.692418981482</v>
      </c>
      <c r="T2184" s="13">
        <f t="shared" si="243"/>
        <v>41914.900752314818</v>
      </c>
      <c r="U2184" s="14">
        <f t="shared" si="244"/>
        <v>2014</v>
      </c>
      <c r="V2184" s="15"/>
    </row>
    <row r="2185" spans="1:22" ht="47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 s="8">
        <f t="shared" si="239"/>
        <v>31.566308243727597</v>
      </c>
      <c r="Q2185" s="9" t="str">
        <f t="shared" si="240"/>
        <v>games</v>
      </c>
      <c r="R2185" t="str">
        <f t="shared" si="241"/>
        <v>tabletop games</v>
      </c>
      <c r="S2185" s="13">
        <f t="shared" si="242"/>
        <v>42745.157141203701</v>
      </c>
      <c r="T2185" s="13">
        <f t="shared" si="243"/>
        <v>42775.208333333328</v>
      </c>
      <c r="U2185" s="14">
        <f t="shared" si="244"/>
        <v>2017</v>
      </c>
      <c r="V2185" s="15"/>
    </row>
    <row r="2186" spans="1:22" ht="47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 s="8">
        <f t="shared" si="239"/>
        <v>107.04511278195488</v>
      </c>
      <c r="Q2186" s="9" t="str">
        <f t="shared" si="240"/>
        <v>games</v>
      </c>
      <c r="R2186" t="str">
        <f t="shared" si="241"/>
        <v>tabletop games</v>
      </c>
      <c r="S2186" s="13">
        <f t="shared" si="242"/>
        <v>42380.481956018521</v>
      </c>
      <c r="T2186" s="13">
        <f t="shared" si="243"/>
        <v>42394.666666666672</v>
      </c>
      <c r="U2186" s="14">
        <f t="shared" si="244"/>
        <v>2016</v>
      </c>
      <c r="V2186" s="15"/>
    </row>
    <row r="2187" spans="1:22" ht="47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 s="8">
        <f t="shared" si="239"/>
        <v>149.03451043338683</v>
      </c>
      <c r="Q2187" s="9" t="str">
        <f t="shared" si="240"/>
        <v>games</v>
      </c>
      <c r="R2187" t="str">
        <f t="shared" si="241"/>
        <v>tabletop games</v>
      </c>
      <c r="S2187" s="13">
        <f t="shared" si="242"/>
        <v>41319.141655092586</v>
      </c>
      <c r="T2187" s="13">
        <f t="shared" si="243"/>
        <v>41359.349988425929</v>
      </c>
      <c r="U2187" s="14">
        <f t="shared" si="244"/>
        <v>2013</v>
      </c>
      <c r="V2187" s="15"/>
    </row>
    <row r="2188" spans="1:22" ht="3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 s="8">
        <f t="shared" si="239"/>
        <v>55.956632653061227</v>
      </c>
      <c r="Q2188" s="9" t="str">
        <f t="shared" si="240"/>
        <v>games</v>
      </c>
      <c r="R2188" t="str">
        <f t="shared" si="241"/>
        <v>tabletop games</v>
      </c>
      <c r="S2188" s="13">
        <f t="shared" si="242"/>
        <v>42583.406747685185</v>
      </c>
      <c r="T2188" s="13">
        <f t="shared" si="243"/>
        <v>42620.083333333328</v>
      </c>
      <c r="U2188" s="14">
        <f t="shared" si="244"/>
        <v>2016</v>
      </c>
      <c r="V2188" s="15"/>
    </row>
    <row r="2189" spans="1:22" ht="47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 s="8">
        <f t="shared" si="239"/>
        <v>56.970381807973048</v>
      </c>
      <c r="Q2189" s="9" t="str">
        <f t="shared" si="240"/>
        <v>games</v>
      </c>
      <c r="R2189" t="str">
        <f t="shared" si="241"/>
        <v>tabletop games</v>
      </c>
      <c r="S2189" s="13">
        <f t="shared" si="242"/>
        <v>42068.000763888886</v>
      </c>
      <c r="T2189" s="13">
        <f t="shared" si="243"/>
        <v>42097.165972222225</v>
      </c>
      <c r="U2189" s="14">
        <f t="shared" si="244"/>
        <v>2015</v>
      </c>
      <c r="V2189" s="15"/>
    </row>
    <row r="2190" spans="1:22" ht="47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 s="8">
        <f t="shared" si="239"/>
        <v>44.056420233463037</v>
      </c>
      <c r="Q2190" s="9" t="str">
        <f t="shared" si="240"/>
        <v>games</v>
      </c>
      <c r="R2190" t="str">
        <f t="shared" si="241"/>
        <v>tabletop games</v>
      </c>
      <c r="S2190" s="13">
        <f t="shared" si="242"/>
        <v>42633.377789351849</v>
      </c>
      <c r="T2190" s="13">
        <f t="shared" si="243"/>
        <v>42668.708333333328</v>
      </c>
      <c r="U2190" s="14">
        <f t="shared" si="244"/>
        <v>2016</v>
      </c>
      <c r="V2190" s="15"/>
    </row>
    <row r="2191" spans="1:22" ht="47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 s="8">
        <f t="shared" si="239"/>
        <v>68.625</v>
      </c>
      <c r="Q2191" s="9" t="str">
        <f t="shared" si="240"/>
        <v>games</v>
      </c>
      <c r="R2191" t="str">
        <f t="shared" si="241"/>
        <v>tabletop games</v>
      </c>
      <c r="S2191" s="13">
        <f t="shared" si="242"/>
        <v>42467.579861111109</v>
      </c>
      <c r="T2191" s="13">
        <f t="shared" si="243"/>
        <v>42481.916666666672</v>
      </c>
      <c r="U2191" s="14">
        <f t="shared" si="244"/>
        <v>2016</v>
      </c>
      <c r="V2191" s="15"/>
    </row>
    <row r="2192" spans="1:22" ht="47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 s="8">
        <f t="shared" si="239"/>
        <v>65.318435754189949</v>
      </c>
      <c r="Q2192" s="9" t="str">
        <f t="shared" si="240"/>
        <v>games</v>
      </c>
      <c r="R2192" t="str">
        <f t="shared" si="241"/>
        <v>tabletop games</v>
      </c>
      <c r="S2192" s="13">
        <f t="shared" si="242"/>
        <v>42417.416712962957</v>
      </c>
      <c r="T2192" s="13">
        <f t="shared" si="243"/>
        <v>42452.290972222225</v>
      </c>
      <c r="U2192" s="14">
        <f t="shared" si="244"/>
        <v>2016</v>
      </c>
      <c r="V2192" s="15"/>
    </row>
    <row r="2193" spans="1:22" ht="47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 s="8">
        <f t="shared" si="239"/>
        <v>35.92</v>
      </c>
      <c r="Q2193" s="9" t="str">
        <f t="shared" si="240"/>
        <v>games</v>
      </c>
      <c r="R2193" t="str">
        <f t="shared" si="241"/>
        <v>tabletop games</v>
      </c>
      <c r="S2193" s="13">
        <f t="shared" si="242"/>
        <v>42768.6253125</v>
      </c>
      <c r="T2193" s="13">
        <f t="shared" si="243"/>
        <v>42780.833645833336</v>
      </c>
      <c r="U2193" s="14">
        <f t="shared" si="244"/>
        <v>2017</v>
      </c>
      <c r="V2193" s="15"/>
    </row>
    <row r="2194" spans="1:22" ht="47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 s="8">
        <f t="shared" si="239"/>
        <v>40.070667078443485</v>
      </c>
      <c r="Q2194" s="9" t="str">
        <f t="shared" si="240"/>
        <v>games</v>
      </c>
      <c r="R2194" t="str">
        <f t="shared" si="241"/>
        <v>tabletop games</v>
      </c>
      <c r="S2194" s="13">
        <f t="shared" si="242"/>
        <v>42691.642870370364</v>
      </c>
      <c r="T2194" s="13">
        <f t="shared" si="243"/>
        <v>42719.958333333328</v>
      </c>
      <c r="U2194" s="14">
        <f t="shared" si="244"/>
        <v>2016</v>
      </c>
      <c r="V2194" s="15"/>
    </row>
    <row r="2195" spans="1:22" ht="47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 s="8">
        <f t="shared" si="239"/>
        <v>75.647714604236342</v>
      </c>
      <c r="Q2195" s="9" t="str">
        <f t="shared" si="240"/>
        <v>games</v>
      </c>
      <c r="R2195" t="str">
        <f t="shared" si="241"/>
        <v>tabletop games</v>
      </c>
      <c r="S2195" s="13">
        <f t="shared" si="242"/>
        <v>42664.197592592587</v>
      </c>
      <c r="T2195" s="13">
        <f t="shared" si="243"/>
        <v>42695.207638888889</v>
      </c>
      <c r="U2195" s="14">
        <f t="shared" si="244"/>
        <v>2016</v>
      </c>
      <c r="V2195" s="15"/>
    </row>
    <row r="2196" spans="1:22" ht="47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 s="8">
        <f t="shared" si="239"/>
        <v>61.203872437357631</v>
      </c>
      <c r="Q2196" s="9" t="str">
        <f t="shared" si="240"/>
        <v>games</v>
      </c>
      <c r="R2196" t="str">
        <f t="shared" si="241"/>
        <v>tabletop games</v>
      </c>
      <c r="S2196" s="13">
        <f t="shared" si="242"/>
        <v>42425.54965277778</v>
      </c>
      <c r="T2196" s="13">
        <f t="shared" si="243"/>
        <v>42455.716319444444</v>
      </c>
      <c r="U2196" s="14">
        <f t="shared" si="244"/>
        <v>2016</v>
      </c>
      <c r="V2196" s="15"/>
    </row>
    <row r="2197" spans="1:22" ht="3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 s="8">
        <f t="shared" si="239"/>
        <v>48.130434782608695</v>
      </c>
      <c r="Q2197" s="9" t="str">
        <f t="shared" si="240"/>
        <v>games</v>
      </c>
      <c r="R2197" t="str">
        <f t="shared" si="241"/>
        <v>tabletop games</v>
      </c>
      <c r="S2197" s="13">
        <f t="shared" si="242"/>
        <v>42197.563657407409</v>
      </c>
      <c r="T2197" s="13">
        <f t="shared" si="243"/>
        <v>42227.771990740745</v>
      </c>
      <c r="U2197" s="14">
        <f t="shared" si="244"/>
        <v>2015</v>
      </c>
      <c r="V2197" s="15"/>
    </row>
    <row r="2198" spans="1:22" ht="3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 s="8">
        <f t="shared" si="239"/>
        <v>68.106837606837601</v>
      </c>
      <c r="Q2198" s="9" t="str">
        <f t="shared" si="240"/>
        <v>games</v>
      </c>
      <c r="R2198" t="str">
        <f t="shared" si="241"/>
        <v>tabletop games</v>
      </c>
      <c r="S2198" s="13">
        <f t="shared" si="242"/>
        <v>42675.278958333329</v>
      </c>
      <c r="T2198" s="13">
        <f t="shared" si="243"/>
        <v>42706.291666666672</v>
      </c>
      <c r="U2198" s="14">
        <f t="shared" si="244"/>
        <v>2016</v>
      </c>
      <c r="V2198" s="15"/>
    </row>
    <row r="2199" spans="1:22" ht="47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 s="8">
        <f t="shared" si="239"/>
        <v>65.891300230946882</v>
      </c>
      <c r="Q2199" s="9" t="str">
        <f t="shared" si="240"/>
        <v>games</v>
      </c>
      <c r="R2199" t="str">
        <f t="shared" si="241"/>
        <v>tabletop games</v>
      </c>
      <c r="S2199" s="13">
        <f t="shared" si="242"/>
        <v>42033.37568287037</v>
      </c>
      <c r="T2199" s="13">
        <f t="shared" si="243"/>
        <v>42063.584016203706</v>
      </c>
      <c r="U2199" s="14">
        <f t="shared" si="244"/>
        <v>2015</v>
      </c>
      <c r="V2199" s="15"/>
    </row>
    <row r="2200" spans="1:22" ht="47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 s="8">
        <f t="shared" si="239"/>
        <v>81.654377880184327</v>
      </c>
      <c r="Q2200" s="9" t="str">
        <f t="shared" si="240"/>
        <v>games</v>
      </c>
      <c r="R2200" t="str">
        <f t="shared" si="241"/>
        <v>tabletop games</v>
      </c>
      <c r="S2200" s="13">
        <f t="shared" si="242"/>
        <v>42292.305555555555</v>
      </c>
      <c r="T2200" s="13">
        <f t="shared" si="243"/>
        <v>42322.555555555555</v>
      </c>
      <c r="U2200" s="14">
        <f t="shared" si="244"/>
        <v>2015</v>
      </c>
      <c r="V2200" s="15"/>
    </row>
    <row r="2201" spans="1:22" ht="3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 s="8">
        <f t="shared" si="239"/>
        <v>52.701195219123505</v>
      </c>
      <c r="Q2201" s="9" t="str">
        <f t="shared" si="240"/>
        <v>games</v>
      </c>
      <c r="R2201" t="str">
        <f t="shared" si="241"/>
        <v>tabletop games</v>
      </c>
      <c r="S2201" s="13">
        <f t="shared" si="242"/>
        <v>42262.208310185182</v>
      </c>
      <c r="T2201" s="13">
        <f t="shared" si="243"/>
        <v>42292.416643518518</v>
      </c>
      <c r="U2201" s="14">
        <f t="shared" si="244"/>
        <v>2015</v>
      </c>
      <c r="V2201" s="15"/>
    </row>
    <row r="2202" spans="1:22" ht="47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 s="8">
        <f t="shared" si="239"/>
        <v>41.228136882129277</v>
      </c>
      <c r="Q2202" s="9" t="str">
        <f t="shared" si="240"/>
        <v>games</v>
      </c>
      <c r="R2202" t="str">
        <f t="shared" si="241"/>
        <v>tabletop games</v>
      </c>
      <c r="S2202" s="13">
        <f t="shared" si="242"/>
        <v>42163.417453703696</v>
      </c>
      <c r="T2202" s="13">
        <f t="shared" si="243"/>
        <v>42191.125</v>
      </c>
      <c r="U2202" s="14">
        <f t="shared" si="244"/>
        <v>2015</v>
      </c>
      <c r="V2202" s="15"/>
    </row>
    <row r="2203" spans="1:22" ht="47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 s="8">
        <f t="shared" si="239"/>
        <v>15.035357142857142</v>
      </c>
      <c r="Q2203" s="9" t="str">
        <f t="shared" si="240"/>
        <v>music</v>
      </c>
      <c r="R2203" t="str">
        <f t="shared" si="241"/>
        <v>electronic music</v>
      </c>
      <c r="S2203" s="13">
        <f t="shared" si="242"/>
        <v>41276.638483796291</v>
      </c>
      <c r="T2203" s="13">
        <f t="shared" si="243"/>
        <v>41290.846817129634</v>
      </c>
      <c r="U2203" s="14">
        <f t="shared" si="244"/>
        <v>2013</v>
      </c>
      <c r="V2203" s="15"/>
    </row>
    <row r="2204" spans="1:22" ht="3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 s="8">
        <f t="shared" si="239"/>
        <v>39.066920943134534</v>
      </c>
      <c r="Q2204" s="9" t="str">
        <f t="shared" si="240"/>
        <v>music</v>
      </c>
      <c r="R2204" t="str">
        <f t="shared" si="241"/>
        <v>electronic music</v>
      </c>
      <c r="S2204" s="13">
        <f t="shared" si="242"/>
        <v>41184.640833333331</v>
      </c>
      <c r="T2204" s="13">
        <f t="shared" si="243"/>
        <v>41214.849166666667</v>
      </c>
      <c r="U2204" s="14">
        <f t="shared" si="244"/>
        <v>2012</v>
      </c>
      <c r="V2204" s="15"/>
    </row>
    <row r="2205" spans="1:22" ht="47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 s="8">
        <f t="shared" si="239"/>
        <v>43.82</v>
      </c>
      <c r="Q2205" s="9" t="str">
        <f t="shared" si="240"/>
        <v>music</v>
      </c>
      <c r="R2205" t="str">
        <f t="shared" si="241"/>
        <v>electronic music</v>
      </c>
      <c r="S2205" s="13">
        <f t="shared" si="242"/>
        <v>42241.651412037034</v>
      </c>
      <c r="T2205" s="13">
        <f t="shared" si="243"/>
        <v>42271.85974537037</v>
      </c>
      <c r="U2205" s="14">
        <f t="shared" si="244"/>
        <v>2015</v>
      </c>
      <c r="V2205" s="15"/>
    </row>
    <row r="2206" spans="1:22" ht="47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 s="8">
        <f t="shared" si="239"/>
        <v>27.301369863013697</v>
      </c>
      <c r="Q2206" s="9" t="str">
        <f t="shared" si="240"/>
        <v>music</v>
      </c>
      <c r="R2206" t="str">
        <f t="shared" si="241"/>
        <v>electronic music</v>
      </c>
      <c r="S2206" s="13">
        <f t="shared" si="242"/>
        <v>41312.103229166663</v>
      </c>
      <c r="T2206" s="13">
        <f t="shared" si="243"/>
        <v>41342.311562499999</v>
      </c>
      <c r="U2206" s="14">
        <f t="shared" si="244"/>
        <v>2013</v>
      </c>
      <c r="V2206" s="15"/>
    </row>
    <row r="2207" spans="1:22" ht="47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 s="8">
        <f t="shared" si="239"/>
        <v>42.222222222222221</v>
      </c>
      <c r="Q2207" s="9" t="str">
        <f t="shared" si="240"/>
        <v>music</v>
      </c>
      <c r="R2207" t="str">
        <f t="shared" si="241"/>
        <v>electronic music</v>
      </c>
      <c r="S2207" s="13">
        <f t="shared" si="242"/>
        <v>41031.613298611112</v>
      </c>
      <c r="T2207" s="13">
        <f t="shared" si="243"/>
        <v>41061.82163194444</v>
      </c>
      <c r="U2207" s="14">
        <f t="shared" si="244"/>
        <v>2012</v>
      </c>
      <c r="V2207" s="15"/>
    </row>
    <row r="2208" spans="1:22" ht="47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 s="8">
        <f t="shared" si="239"/>
        <v>33.235294117647058</v>
      </c>
      <c r="Q2208" s="9" t="str">
        <f t="shared" si="240"/>
        <v>music</v>
      </c>
      <c r="R2208" t="str">
        <f t="shared" si="241"/>
        <v>electronic music</v>
      </c>
      <c r="S2208" s="13">
        <f t="shared" si="242"/>
        <v>40997.048888888887</v>
      </c>
      <c r="T2208" s="13">
        <f t="shared" si="243"/>
        <v>41015.257222222222</v>
      </c>
      <c r="U2208" s="14">
        <f t="shared" si="244"/>
        <v>2012</v>
      </c>
      <c r="V2208" s="15"/>
    </row>
    <row r="2209" spans="1:22" ht="47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 s="8">
        <f t="shared" si="239"/>
        <v>285.71428571428572</v>
      </c>
      <c r="Q2209" s="9" t="str">
        <f t="shared" si="240"/>
        <v>music</v>
      </c>
      <c r="R2209" t="str">
        <f t="shared" si="241"/>
        <v>electronic music</v>
      </c>
      <c r="S2209" s="13">
        <f t="shared" si="242"/>
        <v>41563.985798611109</v>
      </c>
      <c r="T2209" s="13">
        <f t="shared" si="243"/>
        <v>41594.235798611109</v>
      </c>
      <c r="U2209" s="14">
        <f t="shared" si="244"/>
        <v>2013</v>
      </c>
      <c r="V2209" s="15"/>
    </row>
    <row r="2210" spans="1:22" ht="47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 s="8">
        <f t="shared" si="239"/>
        <v>42.333333333333336</v>
      </c>
      <c r="Q2210" s="9" t="str">
        <f t="shared" si="240"/>
        <v>music</v>
      </c>
      <c r="R2210" t="str">
        <f t="shared" si="241"/>
        <v>electronic music</v>
      </c>
      <c r="S2210" s="13">
        <f t="shared" si="242"/>
        <v>40946.673912037033</v>
      </c>
      <c r="T2210" s="13">
        <f t="shared" si="243"/>
        <v>41006.166666666664</v>
      </c>
      <c r="U2210" s="14">
        <f t="shared" si="244"/>
        <v>2012</v>
      </c>
      <c r="V2210" s="15"/>
    </row>
    <row r="2211" spans="1:22" ht="3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 s="8">
        <f t="shared" si="239"/>
        <v>50.266666666666666</v>
      </c>
      <c r="Q2211" s="9" t="str">
        <f t="shared" si="240"/>
        <v>music</v>
      </c>
      <c r="R2211" t="str">
        <f t="shared" si="241"/>
        <v>electronic music</v>
      </c>
      <c r="S2211" s="13">
        <f t="shared" si="242"/>
        <v>41732.27134259259</v>
      </c>
      <c r="T2211" s="13">
        <f t="shared" si="243"/>
        <v>41743.958333333336</v>
      </c>
      <c r="U2211" s="14">
        <f t="shared" si="244"/>
        <v>2014</v>
      </c>
      <c r="V2211" s="15"/>
    </row>
    <row r="2212" spans="1:22" ht="47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 s="8">
        <f t="shared" si="239"/>
        <v>61.902777777777779</v>
      </c>
      <c r="Q2212" s="9" t="str">
        <f t="shared" si="240"/>
        <v>music</v>
      </c>
      <c r="R2212" t="str">
        <f t="shared" si="241"/>
        <v>electronic music</v>
      </c>
      <c r="S2212" s="13">
        <f t="shared" si="242"/>
        <v>40955.857754629629</v>
      </c>
      <c r="T2212" s="13">
        <f t="shared" si="243"/>
        <v>41013.73333333333</v>
      </c>
      <c r="U2212" s="14">
        <f t="shared" si="244"/>
        <v>2012</v>
      </c>
      <c r="V2212" s="15"/>
    </row>
    <row r="2213" spans="1:22" ht="47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 s="8">
        <f t="shared" si="239"/>
        <v>40.75</v>
      </c>
      <c r="Q2213" s="9" t="str">
        <f t="shared" si="240"/>
        <v>music</v>
      </c>
      <c r="R2213" t="str">
        <f t="shared" si="241"/>
        <v>electronic music</v>
      </c>
      <c r="S2213" s="13">
        <f t="shared" si="242"/>
        <v>41716.576678240737</v>
      </c>
      <c r="T2213" s="13">
        <f t="shared" si="243"/>
        <v>41739.290972222225</v>
      </c>
      <c r="U2213" s="14">
        <f t="shared" si="244"/>
        <v>2014</v>
      </c>
      <c r="V2213" s="15"/>
    </row>
    <row r="2214" spans="1:22" ht="47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 s="8">
        <f t="shared" si="239"/>
        <v>55.796747967479675</v>
      </c>
      <c r="Q2214" s="9" t="str">
        <f t="shared" si="240"/>
        <v>music</v>
      </c>
      <c r="R2214" t="str">
        <f t="shared" si="241"/>
        <v>electronic music</v>
      </c>
      <c r="S2214" s="13">
        <f t="shared" si="242"/>
        <v>41548.539085648146</v>
      </c>
      <c r="T2214" s="13">
        <f t="shared" si="243"/>
        <v>41582.041666666664</v>
      </c>
      <c r="U2214" s="14">
        <f t="shared" si="244"/>
        <v>2013</v>
      </c>
      <c r="V2214" s="15"/>
    </row>
    <row r="2215" spans="1:22" ht="47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 s="8">
        <f t="shared" si="239"/>
        <v>10</v>
      </c>
      <c r="Q2215" s="9" t="str">
        <f t="shared" si="240"/>
        <v>music</v>
      </c>
      <c r="R2215" t="str">
        <f t="shared" si="241"/>
        <v>electronic music</v>
      </c>
      <c r="S2215" s="13">
        <f t="shared" si="242"/>
        <v>42109.617812499993</v>
      </c>
      <c r="T2215" s="13">
        <f t="shared" si="243"/>
        <v>42139.826145833329</v>
      </c>
      <c r="U2215" s="14">
        <f t="shared" si="244"/>
        <v>2015</v>
      </c>
      <c r="V2215" s="15"/>
    </row>
    <row r="2216" spans="1:22" ht="47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 s="8">
        <f t="shared" si="239"/>
        <v>73.125416666666666</v>
      </c>
      <c r="Q2216" s="9" t="str">
        <f t="shared" si="240"/>
        <v>music</v>
      </c>
      <c r="R2216" t="str">
        <f t="shared" si="241"/>
        <v>electronic music</v>
      </c>
      <c r="S2216" s="13">
        <f t="shared" si="242"/>
        <v>41646.58388888889</v>
      </c>
      <c r="T2216" s="13">
        <f t="shared" si="243"/>
        <v>41676.792222222226</v>
      </c>
      <c r="U2216" s="14">
        <f t="shared" si="244"/>
        <v>2014</v>
      </c>
      <c r="V2216" s="15"/>
    </row>
    <row r="2217" spans="1:22" ht="32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 s="8">
        <f t="shared" si="239"/>
        <v>26.060606060606062</v>
      </c>
      <c r="Q2217" s="9" t="str">
        <f t="shared" si="240"/>
        <v>music</v>
      </c>
      <c r="R2217" t="str">
        <f t="shared" si="241"/>
        <v>electronic music</v>
      </c>
      <c r="S2217" s="13">
        <f t="shared" si="242"/>
        <v>40958.508935185186</v>
      </c>
      <c r="T2217" s="13">
        <f t="shared" si="243"/>
        <v>40981.290972222225</v>
      </c>
      <c r="U2217" s="14">
        <f t="shared" si="244"/>
        <v>2012</v>
      </c>
      <c r="V2217" s="15"/>
    </row>
    <row r="2218" spans="1:22" ht="47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 s="8">
        <f t="shared" si="239"/>
        <v>22.642857142857142</v>
      </c>
      <c r="Q2218" s="9" t="str">
        <f t="shared" si="240"/>
        <v>music</v>
      </c>
      <c r="R2218" t="str">
        <f t="shared" si="241"/>
        <v>electronic music</v>
      </c>
      <c r="S2218" s="13">
        <f t="shared" si="242"/>
        <v>42194.543344907404</v>
      </c>
      <c r="T2218" s="13">
        <f t="shared" si="243"/>
        <v>42208.751678240747</v>
      </c>
      <c r="U2218" s="14">
        <f t="shared" si="244"/>
        <v>2015</v>
      </c>
      <c r="V2218" s="15"/>
    </row>
    <row r="2219" spans="1:22" ht="47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 s="8">
        <f t="shared" si="239"/>
        <v>47.222222222222221</v>
      </c>
      <c r="Q2219" s="9" t="str">
        <f t="shared" si="240"/>
        <v>music</v>
      </c>
      <c r="R2219" t="str">
        <f t="shared" si="241"/>
        <v>electronic music</v>
      </c>
      <c r="S2219" s="13">
        <f t="shared" si="242"/>
        <v>42299.568437499998</v>
      </c>
      <c r="T2219" s="13">
        <f t="shared" si="243"/>
        <v>42310.333333333328</v>
      </c>
      <c r="U2219" s="14">
        <f t="shared" si="244"/>
        <v>2015</v>
      </c>
      <c r="V2219" s="15"/>
    </row>
    <row r="2220" spans="1:22" ht="47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 s="8">
        <f t="shared" si="239"/>
        <v>32.324473684210524</v>
      </c>
      <c r="Q2220" s="9" t="str">
        <f t="shared" si="240"/>
        <v>music</v>
      </c>
      <c r="R2220" t="str">
        <f t="shared" si="241"/>
        <v>electronic music</v>
      </c>
      <c r="S2220" s="13">
        <f t="shared" si="242"/>
        <v>41127.603969907403</v>
      </c>
      <c r="T2220" s="13">
        <f t="shared" si="243"/>
        <v>41150</v>
      </c>
      <c r="U2220" s="14">
        <f t="shared" si="244"/>
        <v>2012</v>
      </c>
      <c r="V2220" s="15"/>
    </row>
    <row r="2221" spans="1:22" ht="47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 s="8">
        <f t="shared" si="239"/>
        <v>53.421052631578945</v>
      </c>
      <c r="Q2221" s="9" t="str">
        <f t="shared" si="240"/>
        <v>music</v>
      </c>
      <c r="R2221" t="str">
        <f t="shared" si="241"/>
        <v>electronic music</v>
      </c>
      <c r="S2221" s="13">
        <f t="shared" si="242"/>
        <v>42205.510555555556</v>
      </c>
      <c r="T2221" s="13">
        <f t="shared" si="243"/>
        <v>42235.718888888892</v>
      </c>
      <c r="U2221" s="14">
        <f t="shared" si="244"/>
        <v>2015</v>
      </c>
      <c r="V2221" s="15"/>
    </row>
    <row r="2222" spans="1:22" ht="47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 s="8">
        <f t="shared" si="239"/>
        <v>51.304347826086953</v>
      </c>
      <c r="Q2222" s="9" t="str">
        <f t="shared" si="240"/>
        <v>music</v>
      </c>
      <c r="R2222" t="str">
        <f t="shared" si="241"/>
        <v>electronic music</v>
      </c>
      <c r="S2222" s="13">
        <f t="shared" si="242"/>
        <v>41451.852268518516</v>
      </c>
      <c r="T2222" s="13">
        <f t="shared" si="243"/>
        <v>41482.060601851852</v>
      </c>
      <c r="U2222" s="14">
        <f t="shared" si="244"/>
        <v>2013</v>
      </c>
      <c r="V2222" s="15"/>
    </row>
    <row r="2223" spans="1:22" ht="47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 s="8">
        <f t="shared" si="239"/>
        <v>37.197247706422019</v>
      </c>
      <c r="Q2223" s="9" t="str">
        <f t="shared" si="240"/>
        <v>games</v>
      </c>
      <c r="R2223" t="str">
        <f t="shared" si="241"/>
        <v>tabletop games</v>
      </c>
      <c r="S2223" s="13">
        <f t="shared" si="242"/>
        <v>42452.458437499998</v>
      </c>
      <c r="T2223" s="13">
        <f t="shared" si="243"/>
        <v>42483</v>
      </c>
      <c r="U2223" s="14">
        <f t="shared" si="244"/>
        <v>2016</v>
      </c>
      <c r="V2223" s="15"/>
    </row>
    <row r="2224" spans="1:22" ht="47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 s="8">
        <f t="shared" si="239"/>
        <v>27.1</v>
      </c>
      <c r="Q2224" s="9" t="str">
        <f t="shared" si="240"/>
        <v>games</v>
      </c>
      <c r="R2224" t="str">
        <f t="shared" si="241"/>
        <v>tabletop games</v>
      </c>
      <c r="S2224" s="13">
        <f t="shared" si="242"/>
        <v>40906.579247685186</v>
      </c>
      <c r="T2224" s="13">
        <f t="shared" si="243"/>
        <v>40936.787581018521</v>
      </c>
      <c r="U2224" s="14">
        <f t="shared" si="244"/>
        <v>2011</v>
      </c>
      <c r="V2224" s="15"/>
    </row>
    <row r="2225" spans="1:22" ht="47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 s="8">
        <f t="shared" si="239"/>
        <v>206.31</v>
      </c>
      <c r="Q2225" s="9" t="str">
        <f t="shared" si="240"/>
        <v>games</v>
      </c>
      <c r="R2225" t="str">
        <f t="shared" si="241"/>
        <v>tabletop games</v>
      </c>
      <c r="S2225" s="13">
        <f t="shared" si="242"/>
        <v>42152.432500000003</v>
      </c>
      <c r="T2225" s="13">
        <f t="shared" si="243"/>
        <v>42182.640833333338</v>
      </c>
      <c r="U2225" s="14">
        <f t="shared" si="244"/>
        <v>2015</v>
      </c>
      <c r="V2225" s="15"/>
    </row>
    <row r="2226" spans="1:22" ht="47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 s="8">
        <f t="shared" si="239"/>
        <v>82.145270270270274</v>
      </c>
      <c r="Q2226" s="9" t="str">
        <f t="shared" si="240"/>
        <v>games</v>
      </c>
      <c r="R2226" t="str">
        <f t="shared" si="241"/>
        <v>tabletop games</v>
      </c>
      <c r="S2226" s="13">
        <f t="shared" si="242"/>
        <v>42644.459201388883</v>
      </c>
      <c r="T2226" s="13">
        <f t="shared" si="243"/>
        <v>42672.791666666672</v>
      </c>
      <c r="U2226" s="14">
        <f t="shared" si="244"/>
        <v>2016</v>
      </c>
      <c r="V2226" s="15"/>
    </row>
    <row r="2227" spans="1:22" ht="47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 s="8">
        <f t="shared" si="239"/>
        <v>164.79651993355483</v>
      </c>
      <c r="Q2227" s="9" t="str">
        <f t="shared" si="240"/>
        <v>games</v>
      </c>
      <c r="R2227" t="str">
        <f t="shared" si="241"/>
        <v>tabletop games</v>
      </c>
      <c r="S2227" s="13">
        <f t="shared" si="242"/>
        <v>41873.583506944444</v>
      </c>
      <c r="T2227" s="13">
        <f t="shared" si="243"/>
        <v>41903.79184027778</v>
      </c>
      <c r="U2227" s="14">
        <f t="shared" si="244"/>
        <v>2014</v>
      </c>
      <c r="V2227" s="15"/>
    </row>
    <row r="2228" spans="1:22" ht="47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 s="8">
        <f t="shared" si="239"/>
        <v>60.820280373831778</v>
      </c>
      <c r="Q2228" s="9" t="str">
        <f t="shared" si="240"/>
        <v>games</v>
      </c>
      <c r="R2228" t="str">
        <f t="shared" si="241"/>
        <v>tabletop games</v>
      </c>
      <c r="S2228" s="13">
        <f t="shared" si="242"/>
        <v>42381.590532407405</v>
      </c>
      <c r="T2228" s="13">
        <f t="shared" si="243"/>
        <v>42412.207638888889</v>
      </c>
      <c r="U2228" s="14">
        <f t="shared" si="244"/>
        <v>2016</v>
      </c>
      <c r="V2228" s="15"/>
    </row>
    <row r="2229" spans="1:22" ht="47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 s="8">
        <f t="shared" si="239"/>
        <v>67.970099667774093</v>
      </c>
      <c r="Q2229" s="9" t="str">
        <f t="shared" si="240"/>
        <v>games</v>
      </c>
      <c r="R2229" t="str">
        <f t="shared" si="241"/>
        <v>tabletop games</v>
      </c>
      <c r="S2229" s="13">
        <f t="shared" si="242"/>
        <v>41561.599016203698</v>
      </c>
      <c r="T2229" s="13">
        <f t="shared" si="243"/>
        <v>41591.849016203705</v>
      </c>
      <c r="U2229" s="14">
        <f t="shared" si="244"/>
        <v>2013</v>
      </c>
      <c r="V2229" s="15"/>
    </row>
    <row r="2230" spans="1:22" ht="47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 s="8">
        <f t="shared" si="239"/>
        <v>81.561805555555551</v>
      </c>
      <c r="Q2230" s="9" t="str">
        <f t="shared" si="240"/>
        <v>games</v>
      </c>
      <c r="R2230" t="str">
        <f t="shared" si="241"/>
        <v>tabletop games</v>
      </c>
      <c r="S2230" s="13">
        <f t="shared" si="242"/>
        <v>42202.069861111107</v>
      </c>
      <c r="T2230" s="13">
        <f t="shared" si="243"/>
        <v>42232.278194444443</v>
      </c>
      <c r="U2230" s="14">
        <f t="shared" si="244"/>
        <v>2015</v>
      </c>
      <c r="V2230" s="15"/>
    </row>
    <row r="2231" spans="1:22" ht="47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 s="8">
        <f t="shared" si="239"/>
        <v>25.42547309833024</v>
      </c>
      <c r="Q2231" s="9" t="str">
        <f t="shared" si="240"/>
        <v>games</v>
      </c>
      <c r="R2231" t="str">
        <f t="shared" si="241"/>
        <v>tabletop games</v>
      </c>
      <c r="S2231" s="13">
        <f t="shared" si="242"/>
        <v>41484.455914351849</v>
      </c>
      <c r="T2231" s="13">
        <f t="shared" si="243"/>
        <v>41520.166666666664</v>
      </c>
      <c r="U2231" s="14">
        <f t="shared" si="244"/>
        <v>2013</v>
      </c>
      <c r="V2231" s="15"/>
    </row>
    <row r="2232" spans="1:22" ht="47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 s="8">
        <f t="shared" si="239"/>
        <v>21.497991967871485</v>
      </c>
      <c r="Q2232" s="9" t="str">
        <f t="shared" si="240"/>
        <v>games</v>
      </c>
      <c r="R2232" t="str">
        <f t="shared" si="241"/>
        <v>tabletop games</v>
      </c>
      <c r="S2232" s="13">
        <f t="shared" si="242"/>
        <v>41724.672766203701</v>
      </c>
      <c r="T2232" s="13">
        <f t="shared" si="243"/>
        <v>41754.881099537037</v>
      </c>
      <c r="U2232" s="14">
        <f t="shared" si="244"/>
        <v>2014</v>
      </c>
      <c r="V2232" s="15"/>
    </row>
    <row r="2233" spans="1:22" ht="47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 s="8">
        <f t="shared" si="239"/>
        <v>27.226630727762803</v>
      </c>
      <c r="Q2233" s="9" t="str">
        <f t="shared" si="240"/>
        <v>games</v>
      </c>
      <c r="R2233" t="str">
        <f t="shared" si="241"/>
        <v>tabletop games</v>
      </c>
      <c r="S2233" s="13">
        <f t="shared" si="242"/>
        <v>41423.702557870369</v>
      </c>
      <c r="T2233" s="13">
        <f t="shared" si="243"/>
        <v>41450.208333333336</v>
      </c>
      <c r="U2233" s="14">
        <f t="shared" si="244"/>
        <v>2013</v>
      </c>
      <c r="V2233" s="15"/>
    </row>
    <row r="2234" spans="1:22" ht="47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 s="8">
        <f t="shared" si="239"/>
        <v>25.091093117408906</v>
      </c>
      <c r="Q2234" s="9" t="str">
        <f t="shared" si="240"/>
        <v>games</v>
      </c>
      <c r="R2234" t="str">
        <f t="shared" si="241"/>
        <v>tabletop games</v>
      </c>
      <c r="S2234" s="13">
        <f t="shared" si="242"/>
        <v>41806.585740740738</v>
      </c>
      <c r="T2234" s="13">
        <f t="shared" si="243"/>
        <v>41839.125</v>
      </c>
      <c r="U2234" s="14">
        <f t="shared" si="244"/>
        <v>2014</v>
      </c>
      <c r="V2234" s="15"/>
    </row>
    <row r="2235" spans="1:22" ht="47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 s="8">
        <f t="shared" si="239"/>
        <v>21.230179028132991</v>
      </c>
      <c r="Q2235" s="9" t="str">
        <f t="shared" si="240"/>
        <v>games</v>
      </c>
      <c r="R2235" t="str">
        <f t="shared" si="241"/>
        <v>tabletop games</v>
      </c>
      <c r="S2235" s="13">
        <f t="shared" si="242"/>
        <v>42331.170590277776</v>
      </c>
      <c r="T2235" s="13">
        <f t="shared" si="243"/>
        <v>42352</v>
      </c>
      <c r="U2235" s="14">
        <f t="shared" si="244"/>
        <v>2015</v>
      </c>
      <c r="V2235" s="15"/>
    </row>
    <row r="2236" spans="1:22" ht="47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 s="8">
        <f t="shared" si="239"/>
        <v>41.607142857142854</v>
      </c>
      <c r="Q2236" s="9" t="str">
        <f t="shared" si="240"/>
        <v>games</v>
      </c>
      <c r="R2236" t="str">
        <f t="shared" si="241"/>
        <v>tabletop games</v>
      </c>
      <c r="S2236" s="13">
        <f t="shared" si="242"/>
        <v>42710.616284722222</v>
      </c>
      <c r="T2236" s="13">
        <f t="shared" si="243"/>
        <v>42740.824618055558</v>
      </c>
      <c r="U2236" s="14">
        <f t="shared" si="244"/>
        <v>2016</v>
      </c>
      <c r="V2236" s="15"/>
    </row>
    <row r="2237" spans="1:22" ht="3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 s="8">
        <f t="shared" si="239"/>
        <v>135.58503401360545</v>
      </c>
      <c r="Q2237" s="9" t="str">
        <f t="shared" si="240"/>
        <v>games</v>
      </c>
      <c r="R2237" t="str">
        <f t="shared" si="241"/>
        <v>tabletop games</v>
      </c>
      <c r="S2237" s="13">
        <f t="shared" si="242"/>
        <v>42061.813784722217</v>
      </c>
      <c r="T2237" s="13">
        <f t="shared" si="243"/>
        <v>42091.980451388896</v>
      </c>
      <c r="U2237" s="14">
        <f t="shared" si="244"/>
        <v>2015</v>
      </c>
      <c r="V2237" s="15"/>
    </row>
    <row r="2238" spans="1:22" ht="3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 s="8">
        <f t="shared" si="239"/>
        <v>22.116176470588236</v>
      </c>
      <c r="Q2238" s="9" t="str">
        <f t="shared" si="240"/>
        <v>games</v>
      </c>
      <c r="R2238" t="str">
        <f t="shared" si="241"/>
        <v>tabletop games</v>
      </c>
      <c r="S2238" s="13">
        <f t="shared" si="242"/>
        <v>42371.408831018511</v>
      </c>
      <c r="T2238" s="13">
        <f t="shared" si="243"/>
        <v>42401.617164351846</v>
      </c>
      <c r="U2238" s="14">
        <f t="shared" si="244"/>
        <v>2016</v>
      </c>
      <c r="V2238" s="15"/>
    </row>
    <row r="2239" spans="1:22" ht="47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 s="8">
        <f t="shared" si="239"/>
        <v>64.625635808748726</v>
      </c>
      <c r="Q2239" s="9" t="str">
        <f t="shared" si="240"/>
        <v>games</v>
      </c>
      <c r="R2239" t="str">
        <f t="shared" si="241"/>
        <v>tabletop games</v>
      </c>
      <c r="S2239" s="13">
        <f t="shared" si="242"/>
        <v>41914.794942129629</v>
      </c>
      <c r="T2239" s="13">
        <f t="shared" si="243"/>
        <v>41955.332638888889</v>
      </c>
      <c r="U2239" s="14">
        <f t="shared" si="244"/>
        <v>2014</v>
      </c>
      <c r="V2239" s="15"/>
    </row>
    <row r="2240" spans="1:22" ht="3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 s="8">
        <f t="shared" si="239"/>
        <v>69.569620253164558</v>
      </c>
      <c r="Q2240" s="9" t="str">
        <f t="shared" si="240"/>
        <v>games</v>
      </c>
      <c r="R2240" t="str">
        <f t="shared" si="241"/>
        <v>tabletop games</v>
      </c>
      <c r="S2240" s="13">
        <f t="shared" si="242"/>
        <v>42774.41337962963</v>
      </c>
      <c r="T2240" s="13">
        <f t="shared" si="243"/>
        <v>42804.621712962966</v>
      </c>
      <c r="U2240" s="14">
        <f t="shared" si="244"/>
        <v>2017</v>
      </c>
      <c r="V2240" s="15"/>
    </row>
    <row r="2241" spans="1:22" ht="3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 s="8">
        <f t="shared" si="239"/>
        <v>75.133028169014082</v>
      </c>
      <c r="Q2241" s="9" t="str">
        <f t="shared" si="240"/>
        <v>games</v>
      </c>
      <c r="R2241" t="str">
        <f t="shared" si="241"/>
        <v>tabletop games</v>
      </c>
      <c r="S2241" s="13">
        <f t="shared" si="242"/>
        <v>41572.750162037039</v>
      </c>
      <c r="T2241" s="13">
        <f t="shared" si="243"/>
        <v>41609.168055555558</v>
      </c>
      <c r="U2241" s="14">
        <f t="shared" si="244"/>
        <v>2013</v>
      </c>
      <c r="V2241" s="15"/>
    </row>
    <row r="2242" spans="1:22" ht="47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 s="8">
        <f t="shared" si="239"/>
        <v>140.97916666666666</v>
      </c>
      <c r="Q2242" s="9" t="str">
        <f t="shared" si="240"/>
        <v>games</v>
      </c>
      <c r="R2242" t="str">
        <f t="shared" si="241"/>
        <v>tabletop games</v>
      </c>
      <c r="S2242" s="13">
        <f t="shared" si="242"/>
        <v>42452.617407407401</v>
      </c>
      <c r="T2242" s="13">
        <f t="shared" si="243"/>
        <v>42482.825740740736</v>
      </c>
      <c r="U2242" s="14">
        <f t="shared" si="244"/>
        <v>2016</v>
      </c>
      <c r="V2242" s="15"/>
    </row>
    <row r="2243" spans="1:22" ht="47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 s="8">
        <f t="shared" ref="P2243:P2306" si="246">E2243/L2243</f>
        <v>49.472392638036808</v>
      </c>
      <c r="Q2243" s="9" t="str">
        <f t="shared" ref="Q2243:Q2306" si="247">LEFT(N2243, SEARCH("/", N2243, 1)-1)</f>
        <v>games</v>
      </c>
      <c r="R2243" t="str">
        <f t="shared" ref="R2243:R2306" si="248">RIGHT(N2243,LEN(N2243) -SEARCH("/", N2243, 1))</f>
        <v>tabletop games</v>
      </c>
      <c r="S2243" s="13">
        <f t="shared" ref="S2243:S2306" si="249">(J2243/86400)+25569+(-5/24)</f>
        <v>42766.619212962956</v>
      </c>
      <c r="T2243" s="13">
        <f t="shared" ref="T2243:T2306" si="250">(((I2243/60)/60)/24)+DATE(1970,1,1)</f>
        <v>42796.827546296292</v>
      </c>
      <c r="U2243" s="14">
        <f t="shared" ref="U2243:U2306" si="251">YEAR(S2243)</f>
        <v>2017</v>
      </c>
      <c r="V2243" s="15"/>
    </row>
    <row r="2244" spans="1:22" ht="3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 s="8">
        <f t="shared" si="246"/>
        <v>53.865251485148519</v>
      </c>
      <c r="Q2244" s="9" t="str">
        <f t="shared" si="247"/>
        <v>games</v>
      </c>
      <c r="R2244" t="str">
        <f t="shared" si="248"/>
        <v>tabletop games</v>
      </c>
      <c r="S2244" s="13">
        <f t="shared" si="249"/>
        <v>41569.367280092592</v>
      </c>
      <c r="T2244" s="13">
        <f t="shared" si="250"/>
        <v>41605.126388888886</v>
      </c>
      <c r="U2244" s="14">
        <f t="shared" si="251"/>
        <v>2013</v>
      </c>
      <c r="V2244" s="15"/>
    </row>
    <row r="2245" spans="1:22" ht="47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 s="8">
        <f t="shared" si="246"/>
        <v>4.5712530712530715</v>
      </c>
      <c r="Q2245" s="9" t="str">
        <f t="shared" si="247"/>
        <v>games</v>
      </c>
      <c r="R2245" t="str">
        <f t="shared" si="248"/>
        <v>tabletop games</v>
      </c>
      <c r="S2245" s="13">
        <f t="shared" si="249"/>
        <v>42800.542708333327</v>
      </c>
      <c r="T2245" s="13">
        <f t="shared" si="250"/>
        <v>42807.125</v>
      </c>
      <c r="U2245" s="14">
        <f t="shared" si="251"/>
        <v>2017</v>
      </c>
      <c r="V2245" s="15"/>
    </row>
    <row r="2246" spans="1:22" ht="47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 s="8">
        <f t="shared" si="246"/>
        <v>65.00344827586207</v>
      </c>
      <c r="Q2246" s="9" t="str">
        <f t="shared" si="247"/>
        <v>games</v>
      </c>
      <c r="R2246" t="str">
        <f t="shared" si="248"/>
        <v>tabletop games</v>
      </c>
      <c r="S2246" s="13">
        <f t="shared" si="249"/>
        <v>42647.610486111109</v>
      </c>
      <c r="T2246" s="13">
        <f t="shared" si="250"/>
        <v>42659.854166666672</v>
      </c>
      <c r="U2246" s="14">
        <f t="shared" si="251"/>
        <v>2016</v>
      </c>
      <c r="V2246" s="15"/>
    </row>
    <row r="2247" spans="1:22" ht="47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 s="8">
        <f t="shared" si="246"/>
        <v>53.475252525252522</v>
      </c>
      <c r="Q2247" s="9" t="str">
        <f t="shared" si="247"/>
        <v>games</v>
      </c>
      <c r="R2247" t="str">
        <f t="shared" si="248"/>
        <v>tabletop games</v>
      </c>
      <c r="S2247" s="13">
        <f t="shared" si="249"/>
        <v>41660.500196759254</v>
      </c>
      <c r="T2247" s="13">
        <f t="shared" si="250"/>
        <v>41691.75</v>
      </c>
      <c r="U2247" s="14">
        <f t="shared" si="251"/>
        <v>2014</v>
      </c>
      <c r="V2247" s="15"/>
    </row>
    <row r="2248" spans="1:22" ht="47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 s="8">
        <f t="shared" si="246"/>
        <v>43.912280701754383</v>
      </c>
      <c r="Q2248" s="9" t="str">
        <f t="shared" si="247"/>
        <v>games</v>
      </c>
      <c r="R2248" t="str">
        <f t="shared" si="248"/>
        <v>tabletop games</v>
      </c>
      <c r="S2248" s="13">
        <f t="shared" si="249"/>
        <v>42221.583449074074</v>
      </c>
      <c r="T2248" s="13">
        <f t="shared" si="250"/>
        <v>42251.79178240741</v>
      </c>
      <c r="U2248" s="14">
        <f t="shared" si="251"/>
        <v>2015</v>
      </c>
      <c r="V2248" s="15"/>
    </row>
    <row r="2249" spans="1:22" ht="3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 s="8">
        <f t="shared" si="246"/>
        <v>50.852631578947367</v>
      </c>
      <c r="Q2249" s="9" t="str">
        <f t="shared" si="247"/>
        <v>games</v>
      </c>
      <c r="R2249" t="str">
        <f t="shared" si="248"/>
        <v>tabletop games</v>
      </c>
      <c r="S2249" s="13">
        <f t="shared" si="249"/>
        <v>42200.457928240743</v>
      </c>
      <c r="T2249" s="13">
        <f t="shared" si="250"/>
        <v>42214.666261574079</v>
      </c>
      <c r="U2249" s="14">
        <f t="shared" si="251"/>
        <v>2015</v>
      </c>
      <c r="V2249" s="15"/>
    </row>
    <row r="2250" spans="1:22" ht="47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 s="8">
        <f t="shared" si="246"/>
        <v>58.6328125</v>
      </c>
      <c r="Q2250" s="9" t="str">
        <f t="shared" si="247"/>
        <v>games</v>
      </c>
      <c r="R2250" t="str">
        <f t="shared" si="248"/>
        <v>tabletop games</v>
      </c>
      <c r="S2250" s="13">
        <f t="shared" si="249"/>
        <v>42688.667569444442</v>
      </c>
      <c r="T2250" s="13">
        <f t="shared" si="250"/>
        <v>42718.875902777778</v>
      </c>
      <c r="U2250" s="14">
        <f t="shared" si="251"/>
        <v>2016</v>
      </c>
      <c r="V2250" s="15"/>
    </row>
    <row r="2251" spans="1:22" ht="47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 s="8">
        <f t="shared" si="246"/>
        <v>32.81666666666667</v>
      </c>
      <c r="Q2251" s="9" t="str">
        <f t="shared" si="247"/>
        <v>games</v>
      </c>
      <c r="R2251" t="str">
        <f t="shared" si="248"/>
        <v>tabletop games</v>
      </c>
      <c r="S2251" s="13">
        <f t="shared" si="249"/>
        <v>41336.49496527778</v>
      </c>
      <c r="T2251" s="13">
        <f t="shared" si="250"/>
        <v>41366.661631944444</v>
      </c>
      <c r="U2251" s="14">
        <f t="shared" si="251"/>
        <v>2013</v>
      </c>
      <c r="V2251" s="15"/>
    </row>
    <row r="2252" spans="1:22" ht="47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 s="8">
        <f t="shared" si="246"/>
        <v>426.93169877408059</v>
      </c>
      <c r="Q2252" s="9" t="str">
        <f t="shared" si="247"/>
        <v>games</v>
      </c>
      <c r="R2252" t="str">
        <f t="shared" si="248"/>
        <v>tabletop games</v>
      </c>
      <c r="S2252" s="13">
        <f t="shared" si="249"/>
        <v>42676.7971412037</v>
      </c>
      <c r="T2252" s="13">
        <f t="shared" si="250"/>
        <v>42707.0471412037</v>
      </c>
      <c r="U2252" s="14">
        <f t="shared" si="251"/>
        <v>2016</v>
      </c>
      <c r="V2252" s="15"/>
    </row>
    <row r="2253" spans="1:22" ht="47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 s="8">
        <f t="shared" si="246"/>
        <v>23.808729166666669</v>
      </c>
      <c r="Q2253" s="9" t="str">
        <f t="shared" si="247"/>
        <v>games</v>
      </c>
      <c r="R2253" t="str">
        <f t="shared" si="248"/>
        <v>tabletop games</v>
      </c>
      <c r="S2253" s="13">
        <f t="shared" si="249"/>
        <v>41846.137465277774</v>
      </c>
      <c r="T2253" s="13">
        <f t="shared" si="250"/>
        <v>41867.34579861111</v>
      </c>
      <c r="U2253" s="14">
        <f t="shared" si="251"/>
        <v>2014</v>
      </c>
      <c r="V2253" s="15"/>
    </row>
    <row r="2254" spans="1:22" ht="47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 s="8">
        <f t="shared" si="246"/>
        <v>98.413654618473899</v>
      </c>
      <c r="Q2254" s="9" t="str">
        <f t="shared" si="247"/>
        <v>games</v>
      </c>
      <c r="R2254" t="str">
        <f t="shared" si="248"/>
        <v>tabletop games</v>
      </c>
      <c r="S2254" s="13">
        <f t="shared" si="249"/>
        <v>42573.119652777772</v>
      </c>
      <c r="T2254" s="13">
        <f t="shared" si="250"/>
        <v>42588.327986111108</v>
      </c>
      <c r="U2254" s="14">
        <f t="shared" si="251"/>
        <v>2016</v>
      </c>
      <c r="V2254" s="15"/>
    </row>
    <row r="2255" spans="1:22" ht="47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 s="8">
        <f t="shared" si="246"/>
        <v>107.32142857142857</v>
      </c>
      <c r="Q2255" s="9" t="str">
        <f t="shared" si="247"/>
        <v>games</v>
      </c>
      <c r="R2255" t="str">
        <f t="shared" si="248"/>
        <v>tabletop games</v>
      </c>
      <c r="S2255" s="13">
        <f t="shared" si="249"/>
        <v>42296.422997685186</v>
      </c>
      <c r="T2255" s="13">
        <f t="shared" si="250"/>
        <v>42326.672997685186</v>
      </c>
      <c r="U2255" s="14">
        <f t="shared" si="251"/>
        <v>2015</v>
      </c>
      <c r="V2255" s="15"/>
    </row>
    <row r="2256" spans="1:22" ht="3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 s="8">
        <f t="shared" si="246"/>
        <v>11.67005076142132</v>
      </c>
      <c r="Q2256" s="9" t="str">
        <f t="shared" si="247"/>
        <v>games</v>
      </c>
      <c r="R2256" t="str">
        <f t="shared" si="248"/>
        <v>tabletop games</v>
      </c>
      <c r="S2256" s="13">
        <f t="shared" si="249"/>
        <v>42752.439444444441</v>
      </c>
      <c r="T2256" s="13">
        <f t="shared" si="250"/>
        <v>42759.647777777776</v>
      </c>
      <c r="U2256" s="14">
        <f t="shared" si="251"/>
        <v>2017</v>
      </c>
      <c r="V2256" s="15"/>
    </row>
    <row r="2257" spans="1:22" ht="3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 s="8">
        <f t="shared" si="246"/>
        <v>41.782287822878232</v>
      </c>
      <c r="Q2257" s="9" t="str">
        <f t="shared" si="247"/>
        <v>games</v>
      </c>
      <c r="R2257" t="str">
        <f t="shared" si="248"/>
        <v>tabletop games</v>
      </c>
      <c r="S2257" s="13">
        <f t="shared" si="249"/>
        <v>42467.743645833332</v>
      </c>
      <c r="T2257" s="13">
        <f t="shared" si="250"/>
        <v>42497.951979166668</v>
      </c>
      <c r="U2257" s="14">
        <f t="shared" si="251"/>
        <v>2016</v>
      </c>
      <c r="V2257" s="15"/>
    </row>
    <row r="2258" spans="1:22" ht="47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 s="8">
        <f t="shared" si="246"/>
        <v>21.38</v>
      </c>
      <c r="Q2258" s="9" t="str">
        <f t="shared" si="247"/>
        <v>games</v>
      </c>
      <c r="R2258" t="str">
        <f t="shared" si="248"/>
        <v>tabletop games</v>
      </c>
      <c r="S2258" s="13">
        <f t="shared" si="249"/>
        <v>42682.243587962956</v>
      </c>
      <c r="T2258" s="13">
        <f t="shared" si="250"/>
        <v>42696.451921296291</v>
      </c>
      <c r="U2258" s="14">
        <f t="shared" si="251"/>
        <v>2016</v>
      </c>
      <c r="V2258" s="15"/>
    </row>
    <row r="2259" spans="1:22" ht="47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 s="8">
        <f t="shared" si="246"/>
        <v>94.103550295857985</v>
      </c>
      <c r="Q2259" s="9" t="str">
        <f t="shared" si="247"/>
        <v>games</v>
      </c>
      <c r="R2259" t="str">
        <f t="shared" si="248"/>
        <v>tabletop games</v>
      </c>
      <c r="S2259" s="13">
        <f t="shared" si="249"/>
        <v>42505.728344907409</v>
      </c>
      <c r="T2259" s="13">
        <f t="shared" si="250"/>
        <v>42540.958333333328</v>
      </c>
      <c r="U2259" s="14">
        <f t="shared" si="251"/>
        <v>2016</v>
      </c>
      <c r="V2259" s="15"/>
    </row>
    <row r="2260" spans="1:22" ht="3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 s="8">
        <f t="shared" si="246"/>
        <v>15.721951219512196</v>
      </c>
      <c r="Q2260" s="9" t="str">
        <f t="shared" si="247"/>
        <v>games</v>
      </c>
      <c r="R2260" t="str">
        <f t="shared" si="248"/>
        <v>tabletop games</v>
      </c>
      <c r="S2260" s="13">
        <f t="shared" si="249"/>
        <v>42136.542673611104</v>
      </c>
      <c r="T2260" s="13">
        <f t="shared" si="250"/>
        <v>42166.75100694444</v>
      </c>
      <c r="U2260" s="14">
        <f t="shared" si="251"/>
        <v>2015</v>
      </c>
      <c r="V2260" s="15"/>
    </row>
    <row r="2261" spans="1:22" ht="47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 s="8">
        <f t="shared" si="246"/>
        <v>90.635922330097088</v>
      </c>
      <c r="Q2261" s="9" t="str">
        <f t="shared" si="247"/>
        <v>games</v>
      </c>
      <c r="R2261" t="str">
        <f t="shared" si="248"/>
        <v>tabletop games</v>
      </c>
      <c r="S2261" s="13">
        <f t="shared" si="249"/>
        <v>42702.59648148148</v>
      </c>
      <c r="T2261" s="13">
        <f t="shared" si="250"/>
        <v>42712.804814814815</v>
      </c>
      <c r="U2261" s="14">
        <f t="shared" si="251"/>
        <v>2016</v>
      </c>
      <c r="V2261" s="15"/>
    </row>
    <row r="2262" spans="1:22" ht="47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 s="8">
        <f t="shared" si="246"/>
        <v>97.297619047619051</v>
      </c>
      <c r="Q2262" s="9" t="str">
        <f t="shared" si="247"/>
        <v>games</v>
      </c>
      <c r="R2262" t="str">
        <f t="shared" si="248"/>
        <v>tabletop games</v>
      </c>
      <c r="S2262" s="13">
        <f t="shared" si="249"/>
        <v>41694.808449074073</v>
      </c>
      <c r="T2262" s="13">
        <f t="shared" si="250"/>
        <v>41724.975115740745</v>
      </c>
      <c r="U2262" s="14">
        <f t="shared" si="251"/>
        <v>2014</v>
      </c>
      <c r="V2262" s="15"/>
    </row>
    <row r="2263" spans="1:22" ht="47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 s="8">
        <f t="shared" si="246"/>
        <v>37.11904761904762</v>
      </c>
      <c r="Q2263" s="9" t="str">
        <f t="shared" si="247"/>
        <v>games</v>
      </c>
      <c r="R2263" t="str">
        <f t="shared" si="248"/>
        <v>tabletop games</v>
      </c>
      <c r="S2263" s="13">
        <f t="shared" si="249"/>
        <v>42759.516435185178</v>
      </c>
      <c r="T2263" s="13">
        <f t="shared" si="250"/>
        <v>42780.724768518514</v>
      </c>
      <c r="U2263" s="14">
        <f t="shared" si="251"/>
        <v>2017</v>
      </c>
      <c r="V2263" s="15"/>
    </row>
    <row r="2264" spans="1:22" ht="3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 s="8">
        <f t="shared" si="246"/>
        <v>28.104972375690608</v>
      </c>
      <c r="Q2264" s="9" t="str">
        <f t="shared" si="247"/>
        <v>games</v>
      </c>
      <c r="R2264" t="str">
        <f t="shared" si="248"/>
        <v>tabletop games</v>
      </c>
      <c r="S2264" s="13">
        <f t="shared" si="249"/>
        <v>41926.376828703702</v>
      </c>
      <c r="T2264" s="13">
        <f t="shared" si="250"/>
        <v>41961</v>
      </c>
      <c r="U2264" s="14">
        <f t="shared" si="251"/>
        <v>2014</v>
      </c>
      <c r="V2264" s="15"/>
    </row>
    <row r="2265" spans="1:22" ht="47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 s="8">
        <f t="shared" si="246"/>
        <v>144.43333333333334</v>
      </c>
      <c r="Q2265" s="9" t="str">
        <f t="shared" si="247"/>
        <v>games</v>
      </c>
      <c r="R2265" t="str">
        <f t="shared" si="248"/>
        <v>tabletop games</v>
      </c>
      <c r="S2265" s="13">
        <f t="shared" si="249"/>
        <v>42014.623993055553</v>
      </c>
      <c r="T2265" s="13">
        <f t="shared" si="250"/>
        <v>42035.832326388889</v>
      </c>
      <c r="U2265" s="14">
        <f t="shared" si="251"/>
        <v>2015</v>
      </c>
      <c r="V2265" s="15"/>
    </row>
    <row r="2266" spans="1:22" ht="47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 s="8">
        <f t="shared" si="246"/>
        <v>24.274157303370785</v>
      </c>
      <c r="Q2266" s="9" t="str">
        <f t="shared" si="247"/>
        <v>games</v>
      </c>
      <c r="R2266" t="str">
        <f t="shared" si="248"/>
        <v>tabletop games</v>
      </c>
      <c r="S2266" s="13">
        <f t="shared" si="249"/>
        <v>42496.374004629623</v>
      </c>
      <c r="T2266" s="13">
        <f t="shared" si="250"/>
        <v>42513.125</v>
      </c>
      <c r="U2266" s="14">
        <f t="shared" si="251"/>
        <v>2016</v>
      </c>
      <c r="V2266" s="15"/>
    </row>
    <row r="2267" spans="1:22" ht="47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 s="8">
        <f t="shared" si="246"/>
        <v>35.117647058823529</v>
      </c>
      <c r="Q2267" s="9" t="str">
        <f t="shared" si="247"/>
        <v>games</v>
      </c>
      <c r="R2267" t="str">
        <f t="shared" si="248"/>
        <v>tabletop games</v>
      </c>
      <c r="S2267" s="13">
        <f t="shared" si="249"/>
        <v>42689.644756944443</v>
      </c>
      <c r="T2267" s="13">
        <f t="shared" si="250"/>
        <v>42696.853090277778</v>
      </c>
      <c r="U2267" s="14">
        <f t="shared" si="251"/>
        <v>2016</v>
      </c>
      <c r="V2267" s="15"/>
    </row>
    <row r="2268" spans="1:22" ht="47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 s="8">
        <f t="shared" si="246"/>
        <v>24.762886597938145</v>
      </c>
      <c r="Q2268" s="9" t="str">
        <f t="shared" si="247"/>
        <v>games</v>
      </c>
      <c r="R2268" t="str">
        <f t="shared" si="248"/>
        <v>tabletop games</v>
      </c>
      <c r="S2268" s="13">
        <f t="shared" si="249"/>
        <v>42469.666574074072</v>
      </c>
      <c r="T2268" s="13">
        <f t="shared" si="250"/>
        <v>42487.083333333328</v>
      </c>
      <c r="U2268" s="14">
        <f t="shared" si="251"/>
        <v>2016</v>
      </c>
      <c r="V2268" s="15"/>
    </row>
    <row r="2269" spans="1:22" ht="47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 s="8">
        <f t="shared" si="246"/>
        <v>188.37871287128712</v>
      </c>
      <c r="Q2269" s="9" t="str">
        <f t="shared" si="247"/>
        <v>games</v>
      </c>
      <c r="R2269" t="str">
        <f t="shared" si="248"/>
        <v>tabletop games</v>
      </c>
      <c r="S2269" s="13">
        <f t="shared" si="249"/>
        <v>41968.621493055551</v>
      </c>
      <c r="T2269" s="13">
        <f t="shared" si="250"/>
        <v>41994.041666666672</v>
      </c>
      <c r="U2269" s="14">
        <f t="shared" si="251"/>
        <v>2014</v>
      </c>
      <c r="V2269" s="15"/>
    </row>
    <row r="2270" spans="1:22" ht="47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 s="8">
        <f t="shared" si="246"/>
        <v>148.08247422680412</v>
      </c>
      <c r="Q2270" s="9" t="str">
        <f t="shared" si="247"/>
        <v>games</v>
      </c>
      <c r="R2270" t="str">
        <f t="shared" si="248"/>
        <v>tabletop games</v>
      </c>
      <c r="S2270" s="13">
        <f t="shared" si="249"/>
        <v>42775.874016203707</v>
      </c>
      <c r="T2270" s="13">
        <f t="shared" si="250"/>
        <v>42806.082349537035</v>
      </c>
      <c r="U2270" s="14">
        <f t="shared" si="251"/>
        <v>2017</v>
      </c>
      <c r="V2270" s="15"/>
    </row>
    <row r="2271" spans="1:22" ht="47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 s="8">
        <f t="shared" si="246"/>
        <v>49.934589800443462</v>
      </c>
      <c r="Q2271" s="9" t="str">
        <f t="shared" si="247"/>
        <v>games</v>
      </c>
      <c r="R2271" t="str">
        <f t="shared" si="248"/>
        <v>tabletop games</v>
      </c>
      <c r="S2271" s="13">
        <f t="shared" si="249"/>
        <v>42776.496099537035</v>
      </c>
      <c r="T2271" s="13">
        <f t="shared" si="250"/>
        <v>42801.208333333328</v>
      </c>
      <c r="U2271" s="14">
        <f t="shared" si="251"/>
        <v>2017</v>
      </c>
      <c r="V2271" s="15"/>
    </row>
    <row r="2272" spans="1:22" ht="47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 s="8">
        <f t="shared" si="246"/>
        <v>107.82155688622754</v>
      </c>
      <c r="Q2272" s="9" t="str">
        <f t="shared" si="247"/>
        <v>games</v>
      </c>
      <c r="R2272" t="str">
        <f t="shared" si="248"/>
        <v>tabletop games</v>
      </c>
      <c r="S2272" s="13">
        <f t="shared" si="249"/>
        <v>42725.661030092589</v>
      </c>
      <c r="T2272" s="13">
        <f t="shared" si="250"/>
        <v>42745.915972222225</v>
      </c>
      <c r="U2272" s="14">
        <f t="shared" si="251"/>
        <v>2016</v>
      </c>
      <c r="V2272" s="15"/>
    </row>
    <row r="2273" spans="1:22" ht="47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 s="8">
        <f t="shared" si="246"/>
        <v>42.63403614457831</v>
      </c>
      <c r="Q2273" s="9" t="str">
        <f t="shared" si="247"/>
        <v>games</v>
      </c>
      <c r="R2273" t="str">
        <f t="shared" si="248"/>
        <v>tabletop games</v>
      </c>
      <c r="S2273" s="13">
        <f t="shared" si="249"/>
        <v>42683.791712962957</v>
      </c>
      <c r="T2273" s="13">
        <f t="shared" si="250"/>
        <v>42714.000046296293</v>
      </c>
      <c r="U2273" s="14">
        <f t="shared" si="251"/>
        <v>2016</v>
      </c>
      <c r="V2273" s="15"/>
    </row>
    <row r="2274" spans="1:22" ht="47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 s="8">
        <f t="shared" si="246"/>
        <v>14.370762711864407</v>
      </c>
      <c r="Q2274" s="9" t="str">
        <f t="shared" si="247"/>
        <v>games</v>
      </c>
      <c r="R2274" t="str">
        <f t="shared" si="248"/>
        <v>tabletop games</v>
      </c>
      <c r="S2274" s="13">
        <f t="shared" si="249"/>
        <v>42315.491157407407</v>
      </c>
      <c r="T2274" s="13">
        <f t="shared" si="250"/>
        <v>42345.699490740735</v>
      </c>
      <c r="U2274" s="14">
        <f t="shared" si="251"/>
        <v>2015</v>
      </c>
      <c r="V2274" s="15"/>
    </row>
    <row r="2275" spans="1:22" ht="47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 s="8">
        <f t="shared" si="246"/>
        <v>37.476190476190474</v>
      </c>
      <c r="Q2275" s="9" t="str">
        <f t="shared" si="247"/>
        <v>games</v>
      </c>
      <c r="R2275" t="str">
        <f t="shared" si="248"/>
        <v>tabletop games</v>
      </c>
      <c r="S2275" s="13">
        <f t="shared" si="249"/>
        <v>42781.340763888882</v>
      </c>
      <c r="T2275" s="13">
        <f t="shared" si="250"/>
        <v>42806.507430555561</v>
      </c>
      <c r="U2275" s="14">
        <f t="shared" si="251"/>
        <v>2017</v>
      </c>
      <c r="V2275" s="15"/>
    </row>
    <row r="2276" spans="1:22" ht="47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 s="8">
        <f t="shared" si="246"/>
        <v>30.202020202020201</v>
      </c>
      <c r="Q2276" s="9" t="str">
        <f t="shared" si="247"/>
        <v>games</v>
      </c>
      <c r="R2276" t="str">
        <f t="shared" si="248"/>
        <v>tabletop games</v>
      </c>
      <c r="S2276" s="13">
        <f t="shared" si="249"/>
        <v>41663.292326388888</v>
      </c>
      <c r="T2276" s="13">
        <f t="shared" si="250"/>
        <v>41693.500659722224</v>
      </c>
      <c r="U2276" s="14">
        <f t="shared" si="251"/>
        <v>2014</v>
      </c>
      <c r="V2276" s="15"/>
    </row>
    <row r="2277" spans="1:22" ht="47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 s="8">
        <f t="shared" si="246"/>
        <v>33.550632911392405</v>
      </c>
      <c r="Q2277" s="9" t="str">
        <f t="shared" si="247"/>
        <v>games</v>
      </c>
      <c r="R2277" t="str">
        <f t="shared" si="248"/>
        <v>tabletop games</v>
      </c>
      <c r="S2277" s="13">
        <f t="shared" si="249"/>
        <v>41965.408321759256</v>
      </c>
      <c r="T2277" s="13">
        <f t="shared" si="250"/>
        <v>41995.616655092599</v>
      </c>
      <c r="U2277" s="14">
        <f t="shared" si="251"/>
        <v>2014</v>
      </c>
      <c r="V2277" s="15"/>
    </row>
    <row r="2278" spans="1:22" ht="47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 s="8">
        <f t="shared" si="246"/>
        <v>64.74666666666667</v>
      </c>
      <c r="Q2278" s="9" t="str">
        <f t="shared" si="247"/>
        <v>games</v>
      </c>
      <c r="R2278" t="str">
        <f t="shared" si="248"/>
        <v>tabletop games</v>
      </c>
      <c r="S2278" s="13">
        <f t="shared" si="249"/>
        <v>41614.443159722221</v>
      </c>
      <c r="T2278" s="13">
        <f t="shared" si="250"/>
        <v>41644.651493055557</v>
      </c>
      <c r="U2278" s="14">
        <f t="shared" si="251"/>
        <v>2013</v>
      </c>
      <c r="V2278" s="15"/>
    </row>
    <row r="2279" spans="1:22" ht="47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 s="8">
        <f t="shared" si="246"/>
        <v>57.932367149758456</v>
      </c>
      <c r="Q2279" s="9" t="str">
        <f t="shared" si="247"/>
        <v>games</v>
      </c>
      <c r="R2279" t="str">
        <f t="shared" si="248"/>
        <v>tabletop games</v>
      </c>
      <c r="S2279" s="13">
        <f t="shared" si="249"/>
        <v>40936.470173611109</v>
      </c>
      <c r="T2279" s="13">
        <f t="shared" si="250"/>
        <v>40966.678506944445</v>
      </c>
      <c r="U2279" s="14">
        <f t="shared" si="251"/>
        <v>2012</v>
      </c>
      <c r="V2279" s="15"/>
    </row>
    <row r="2280" spans="1:22" ht="3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 s="8">
        <f t="shared" si="246"/>
        <v>53.078431372549019</v>
      </c>
      <c r="Q2280" s="9" t="str">
        <f t="shared" si="247"/>
        <v>games</v>
      </c>
      <c r="R2280" t="str">
        <f t="shared" si="248"/>
        <v>tabletop games</v>
      </c>
      <c r="S2280" s="13">
        <f t="shared" si="249"/>
        <v>42338.500775462962</v>
      </c>
      <c r="T2280" s="13">
        <f t="shared" si="250"/>
        <v>42372.957638888889</v>
      </c>
      <c r="U2280" s="14">
        <f t="shared" si="251"/>
        <v>2015</v>
      </c>
      <c r="V2280" s="15"/>
    </row>
    <row r="2281" spans="1:22" ht="47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 s="8">
        <f t="shared" si="246"/>
        <v>48.0625</v>
      </c>
      <c r="Q2281" s="9" t="str">
        <f t="shared" si="247"/>
        <v>games</v>
      </c>
      <c r="R2281" t="str">
        <f t="shared" si="248"/>
        <v>tabletop games</v>
      </c>
      <c r="S2281" s="13">
        <f t="shared" si="249"/>
        <v>42020.598368055558</v>
      </c>
      <c r="T2281" s="13">
        <f t="shared" si="250"/>
        <v>42039.166666666672</v>
      </c>
      <c r="U2281" s="14">
        <f t="shared" si="251"/>
        <v>2015</v>
      </c>
      <c r="V2281" s="15"/>
    </row>
    <row r="2282" spans="1:22" ht="47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 s="8">
        <f t="shared" si="246"/>
        <v>82.396874999999994</v>
      </c>
      <c r="Q2282" s="9" t="str">
        <f t="shared" si="247"/>
        <v>games</v>
      </c>
      <c r="R2282" t="str">
        <f t="shared" si="248"/>
        <v>tabletop games</v>
      </c>
      <c r="S2282" s="13">
        <f t="shared" si="249"/>
        <v>42234.416562499995</v>
      </c>
      <c r="T2282" s="13">
        <f t="shared" si="250"/>
        <v>42264.624895833331</v>
      </c>
      <c r="U2282" s="14">
        <f t="shared" si="251"/>
        <v>2015</v>
      </c>
      <c r="V2282" s="15"/>
    </row>
    <row r="2283" spans="1:22" ht="47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 s="8">
        <f t="shared" si="246"/>
        <v>50.454545454545453</v>
      </c>
      <c r="Q2283" s="9" t="str">
        <f t="shared" si="247"/>
        <v>music</v>
      </c>
      <c r="R2283" t="str">
        <f t="shared" si="248"/>
        <v>rock</v>
      </c>
      <c r="S2283" s="13">
        <f t="shared" si="249"/>
        <v>40687.077511574069</v>
      </c>
      <c r="T2283" s="13">
        <f t="shared" si="250"/>
        <v>40749.284722222219</v>
      </c>
      <c r="U2283" s="14">
        <f t="shared" si="251"/>
        <v>2011</v>
      </c>
      <c r="V2283" s="15"/>
    </row>
    <row r="2284" spans="1:22" ht="3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 s="8">
        <f t="shared" si="246"/>
        <v>115.83333333333333</v>
      </c>
      <c r="Q2284" s="9" t="str">
        <f t="shared" si="247"/>
        <v>music</v>
      </c>
      <c r="R2284" t="str">
        <f t="shared" si="248"/>
        <v>rock</v>
      </c>
      <c r="S2284" s="13">
        <f t="shared" si="249"/>
        <v>42322.966273148144</v>
      </c>
      <c r="T2284" s="13">
        <f t="shared" si="250"/>
        <v>42383.17460648148</v>
      </c>
      <c r="U2284" s="14">
        <f t="shared" si="251"/>
        <v>2015</v>
      </c>
      <c r="V2284" s="15"/>
    </row>
    <row r="2285" spans="1:22" ht="47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 s="8">
        <f t="shared" si="246"/>
        <v>63.03458333333333</v>
      </c>
      <c r="Q2285" s="9" t="str">
        <f t="shared" si="247"/>
        <v>music</v>
      </c>
      <c r="R2285" t="str">
        <f t="shared" si="248"/>
        <v>rock</v>
      </c>
      <c r="S2285" s="13">
        <f t="shared" si="249"/>
        <v>40977.916712962957</v>
      </c>
      <c r="T2285" s="13">
        <f t="shared" si="250"/>
        <v>41038.083379629628</v>
      </c>
      <c r="U2285" s="14">
        <f t="shared" si="251"/>
        <v>2012</v>
      </c>
      <c r="V2285" s="15"/>
    </row>
    <row r="2286" spans="1:22" ht="3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 s="8">
        <f t="shared" si="246"/>
        <v>108.02152542372882</v>
      </c>
      <c r="Q2286" s="9" t="str">
        <f t="shared" si="247"/>
        <v>music</v>
      </c>
      <c r="R2286" t="str">
        <f t="shared" si="248"/>
        <v>rock</v>
      </c>
      <c r="S2286" s="13">
        <f t="shared" si="249"/>
        <v>40585.588483796295</v>
      </c>
      <c r="T2286" s="13">
        <f t="shared" si="250"/>
        <v>40614.166666666664</v>
      </c>
      <c r="U2286" s="14">
        <f t="shared" si="251"/>
        <v>2011</v>
      </c>
      <c r="V2286" s="15"/>
    </row>
    <row r="2287" spans="1:22" ht="47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 s="8">
        <f t="shared" si="246"/>
        <v>46.088607594936711</v>
      </c>
      <c r="Q2287" s="9" t="str">
        <f t="shared" si="247"/>
        <v>music</v>
      </c>
      <c r="R2287" t="str">
        <f t="shared" si="248"/>
        <v>rock</v>
      </c>
      <c r="S2287" s="13">
        <f t="shared" si="249"/>
        <v>41058.977349537039</v>
      </c>
      <c r="T2287" s="13">
        <f t="shared" si="250"/>
        <v>41089.185682870368</v>
      </c>
      <c r="U2287" s="14">
        <f t="shared" si="251"/>
        <v>2012</v>
      </c>
      <c r="V2287" s="15"/>
    </row>
    <row r="2288" spans="1:22" ht="47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 s="8">
        <f t="shared" si="246"/>
        <v>107.21428571428571</v>
      </c>
      <c r="Q2288" s="9" t="str">
        <f t="shared" si="247"/>
        <v>music</v>
      </c>
      <c r="R2288" t="str">
        <f t="shared" si="248"/>
        <v>rock</v>
      </c>
      <c r="S2288" s="13">
        <f t="shared" si="249"/>
        <v>41494.755254629628</v>
      </c>
      <c r="T2288" s="13">
        <f t="shared" si="250"/>
        <v>41523.165972222225</v>
      </c>
      <c r="U2288" s="14">
        <f t="shared" si="251"/>
        <v>2013</v>
      </c>
      <c r="V2288" s="15"/>
    </row>
    <row r="2289" spans="1:22" ht="47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 s="8">
        <f t="shared" si="246"/>
        <v>50.9338679245283</v>
      </c>
      <c r="Q2289" s="9" t="str">
        <f t="shared" si="247"/>
        <v>music</v>
      </c>
      <c r="R2289" t="str">
        <f t="shared" si="248"/>
        <v>rock</v>
      </c>
      <c r="S2289" s="13">
        <f t="shared" si="249"/>
        <v>41792.459027777775</v>
      </c>
      <c r="T2289" s="13">
        <f t="shared" si="250"/>
        <v>41813.667361111111</v>
      </c>
      <c r="U2289" s="14">
        <f t="shared" si="251"/>
        <v>2014</v>
      </c>
      <c r="V2289" s="15"/>
    </row>
    <row r="2290" spans="1:22" ht="47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 s="8">
        <f t="shared" si="246"/>
        <v>40.04</v>
      </c>
      <c r="Q2290" s="9" t="str">
        <f t="shared" si="247"/>
        <v>music</v>
      </c>
      <c r="R2290" t="str">
        <f t="shared" si="248"/>
        <v>rock</v>
      </c>
      <c r="S2290" s="13">
        <f t="shared" si="249"/>
        <v>41067.619085648148</v>
      </c>
      <c r="T2290" s="13">
        <f t="shared" si="250"/>
        <v>41086.75</v>
      </c>
      <c r="U2290" s="14">
        <f t="shared" si="251"/>
        <v>2012</v>
      </c>
      <c r="V2290" s="15"/>
    </row>
    <row r="2291" spans="1:22" ht="47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 s="8">
        <f t="shared" si="246"/>
        <v>64.44</v>
      </c>
      <c r="Q2291" s="9" t="str">
        <f t="shared" si="247"/>
        <v>music</v>
      </c>
      <c r="R2291" t="str">
        <f t="shared" si="248"/>
        <v>rock</v>
      </c>
      <c r="S2291" s="13">
        <f t="shared" si="249"/>
        <v>41571.790046296293</v>
      </c>
      <c r="T2291" s="13">
        <f t="shared" si="250"/>
        <v>41614.973611111112</v>
      </c>
      <c r="U2291" s="14">
        <f t="shared" si="251"/>
        <v>2013</v>
      </c>
      <c r="V2291" s="15"/>
    </row>
    <row r="2292" spans="1:22" ht="47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 s="8">
        <f t="shared" si="246"/>
        <v>53.827586206896555</v>
      </c>
      <c r="Q2292" s="9" t="str">
        <f t="shared" si="247"/>
        <v>music</v>
      </c>
      <c r="R2292" t="str">
        <f t="shared" si="248"/>
        <v>rock</v>
      </c>
      <c r="S2292" s="13">
        <f t="shared" si="249"/>
        <v>40070.045486111107</v>
      </c>
      <c r="T2292" s="13">
        <f t="shared" si="250"/>
        <v>40148.708333333336</v>
      </c>
      <c r="U2292" s="14">
        <f t="shared" si="251"/>
        <v>2009</v>
      </c>
      <c r="V2292" s="15"/>
    </row>
    <row r="2293" spans="1:22" ht="47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 s="8">
        <f t="shared" si="246"/>
        <v>100.46511627906976</v>
      </c>
      <c r="Q2293" s="9" t="str">
        <f t="shared" si="247"/>
        <v>music</v>
      </c>
      <c r="R2293" t="str">
        <f t="shared" si="248"/>
        <v>rock</v>
      </c>
      <c r="S2293" s="13">
        <f t="shared" si="249"/>
        <v>40987.768726851849</v>
      </c>
      <c r="T2293" s="13">
        <f t="shared" si="250"/>
        <v>41022.166666666664</v>
      </c>
      <c r="U2293" s="14">
        <f t="shared" si="251"/>
        <v>2012</v>
      </c>
      <c r="V2293" s="15"/>
    </row>
    <row r="2294" spans="1:22" ht="47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 s="8">
        <f t="shared" si="246"/>
        <v>46.630652173913049</v>
      </c>
      <c r="Q2294" s="9" t="str">
        <f t="shared" si="247"/>
        <v>music</v>
      </c>
      <c r="R2294" t="str">
        <f t="shared" si="248"/>
        <v>rock</v>
      </c>
      <c r="S2294" s="13">
        <f t="shared" si="249"/>
        <v>40987.489305555551</v>
      </c>
      <c r="T2294" s="13">
        <f t="shared" si="250"/>
        <v>41017.697638888887</v>
      </c>
      <c r="U2294" s="14">
        <f t="shared" si="251"/>
        <v>2012</v>
      </c>
      <c r="V2294" s="15"/>
    </row>
    <row r="2295" spans="1:22" ht="3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 s="8">
        <f t="shared" si="246"/>
        <v>34.074074074074076</v>
      </c>
      <c r="Q2295" s="9" t="str">
        <f t="shared" si="247"/>
        <v>music</v>
      </c>
      <c r="R2295" t="str">
        <f t="shared" si="248"/>
        <v>rock</v>
      </c>
      <c r="S2295" s="13">
        <f t="shared" si="249"/>
        <v>41151.499988425923</v>
      </c>
      <c r="T2295" s="13">
        <f t="shared" si="250"/>
        <v>41177.165972222225</v>
      </c>
      <c r="U2295" s="14">
        <f t="shared" si="251"/>
        <v>2012</v>
      </c>
      <c r="V2295" s="15"/>
    </row>
    <row r="2296" spans="1:22" ht="47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 s="8">
        <f t="shared" si="246"/>
        <v>65.214642857142863</v>
      </c>
      <c r="Q2296" s="9" t="str">
        <f t="shared" si="247"/>
        <v>music</v>
      </c>
      <c r="R2296" t="str">
        <f t="shared" si="248"/>
        <v>rock</v>
      </c>
      <c r="S2296" s="13">
        <f t="shared" si="249"/>
        <v>41264.514814814815</v>
      </c>
      <c r="T2296" s="13">
        <f t="shared" si="250"/>
        <v>41294.72314814815</v>
      </c>
      <c r="U2296" s="14">
        <f t="shared" si="251"/>
        <v>2012</v>
      </c>
      <c r="V2296" s="15"/>
    </row>
    <row r="2297" spans="1:22" ht="47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 s="8">
        <f t="shared" si="246"/>
        <v>44.205882352941174</v>
      </c>
      <c r="Q2297" s="9" t="str">
        <f t="shared" si="247"/>
        <v>music</v>
      </c>
      <c r="R2297" t="str">
        <f t="shared" si="248"/>
        <v>rock</v>
      </c>
      <c r="S2297" s="13">
        <f t="shared" si="249"/>
        <v>41270.746018518512</v>
      </c>
      <c r="T2297" s="13">
        <f t="shared" si="250"/>
        <v>41300.954351851848</v>
      </c>
      <c r="U2297" s="14">
        <f t="shared" si="251"/>
        <v>2012</v>
      </c>
      <c r="V2297" s="15"/>
    </row>
    <row r="2298" spans="1:22" ht="47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 s="8">
        <f t="shared" si="246"/>
        <v>71.965517241379317</v>
      </c>
      <c r="Q2298" s="9" t="str">
        <f t="shared" si="247"/>
        <v>music</v>
      </c>
      <c r="R2298" t="str">
        <f t="shared" si="248"/>
        <v>rock</v>
      </c>
      <c r="S2298" s="13">
        <f t="shared" si="249"/>
        <v>40927.52344907407</v>
      </c>
      <c r="T2298" s="13">
        <f t="shared" si="250"/>
        <v>40962.731782407405</v>
      </c>
      <c r="U2298" s="14">
        <f t="shared" si="251"/>
        <v>2012</v>
      </c>
      <c r="V2298" s="15"/>
    </row>
    <row r="2299" spans="1:22" ht="3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 s="8">
        <f t="shared" si="246"/>
        <v>52.94736842105263</v>
      </c>
      <c r="Q2299" s="9" t="str">
        <f t="shared" si="247"/>
        <v>music</v>
      </c>
      <c r="R2299" t="str">
        <f t="shared" si="248"/>
        <v>rock</v>
      </c>
      <c r="S2299" s="13">
        <f t="shared" si="249"/>
        <v>40947.83390046296</v>
      </c>
      <c r="T2299" s="13">
        <f t="shared" si="250"/>
        <v>40982.165972222225</v>
      </c>
      <c r="U2299" s="14">
        <f t="shared" si="251"/>
        <v>2012</v>
      </c>
      <c r="V2299" s="15"/>
    </row>
    <row r="2300" spans="1:22" ht="47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 s="8">
        <f t="shared" si="246"/>
        <v>109.45138888888889</v>
      </c>
      <c r="Q2300" s="9" t="str">
        <f t="shared" si="247"/>
        <v>music</v>
      </c>
      <c r="R2300" t="str">
        <f t="shared" si="248"/>
        <v>rock</v>
      </c>
      <c r="S2300" s="13">
        <f t="shared" si="249"/>
        <v>41694.632326388884</v>
      </c>
      <c r="T2300" s="13">
        <f t="shared" si="250"/>
        <v>41724.798993055556</v>
      </c>
      <c r="U2300" s="14">
        <f t="shared" si="251"/>
        <v>2014</v>
      </c>
      <c r="V2300" s="15"/>
    </row>
    <row r="2301" spans="1:22" ht="47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 s="8">
        <f t="shared" si="246"/>
        <v>75.035714285714292</v>
      </c>
      <c r="Q2301" s="9" t="str">
        <f t="shared" si="247"/>
        <v>music</v>
      </c>
      <c r="R2301" t="str">
        <f t="shared" si="248"/>
        <v>rock</v>
      </c>
      <c r="S2301" s="13">
        <f t="shared" si="249"/>
        <v>40564.824178240735</v>
      </c>
      <c r="T2301" s="13">
        <f t="shared" si="250"/>
        <v>40580.032511574071</v>
      </c>
      <c r="U2301" s="14">
        <f t="shared" si="251"/>
        <v>2011</v>
      </c>
      <c r="V2301" s="15"/>
    </row>
    <row r="2302" spans="1:22" ht="47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 s="8">
        <f t="shared" si="246"/>
        <v>115.71428571428571</v>
      </c>
      <c r="Q2302" s="9" t="str">
        <f t="shared" si="247"/>
        <v>music</v>
      </c>
      <c r="R2302" t="str">
        <f t="shared" si="248"/>
        <v>rock</v>
      </c>
      <c r="S2302" s="13">
        <f t="shared" si="249"/>
        <v>41074.518703703703</v>
      </c>
      <c r="T2302" s="13">
        <f t="shared" si="250"/>
        <v>41088.727037037039</v>
      </c>
      <c r="U2302" s="14">
        <f t="shared" si="251"/>
        <v>2012</v>
      </c>
      <c r="V2302" s="15"/>
    </row>
    <row r="2303" spans="1:22" ht="32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 s="8">
        <f t="shared" si="246"/>
        <v>31.659810426540286</v>
      </c>
      <c r="Q2303" s="9" t="str">
        <f t="shared" si="247"/>
        <v>music</v>
      </c>
      <c r="R2303" t="str">
        <f t="shared" si="248"/>
        <v>indie rock</v>
      </c>
      <c r="S2303" s="13">
        <f t="shared" si="249"/>
        <v>41415.938611111109</v>
      </c>
      <c r="T2303" s="13">
        <f t="shared" si="250"/>
        <v>41446.146944444445</v>
      </c>
      <c r="U2303" s="14">
        <f t="shared" si="251"/>
        <v>2013</v>
      </c>
      <c r="V2303" s="15"/>
    </row>
    <row r="2304" spans="1:22" ht="47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 s="8">
        <f t="shared" si="246"/>
        <v>46.176470588235297</v>
      </c>
      <c r="Q2304" s="9" t="str">
        <f t="shared" si="247"/>
        <v>music</v>
      </c>
      <c r="R2304" t="str">
        <f t="shared" si="248"/>
        <v>indie rock</v>
      </c>
      <c r="S2304" s="13">
        <f t="shared" si="249"/>
        <v>41605.660115740735</v>
      </c>
      <c r="T2304" s="13">
        <f t="shared" si="250"/>
        <v>41639.291666666664</v>
      </c>
      <c r="U2304" s="14">
        <f t="shared" si="251"/>
        <v>2013</v>
      </c>
      <c r="V2304" s="15"/>
    </row>
    <row r="2305" spans="1:22" ht="47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 s="8">
        <f t="shared" si="246"/>
        <v>68.481650485436887</v>
      </c>
      <c r="Q2305" s="9" t="str">
        <f t="shared" si="247"/>
        <v>music</v>
      </c>
      <c r="R2305" t="str">
        <f t="shared" si="248"/>
        <v>indie rock</v>
      </c>
      <c r="S2305" s="13">
        <f t="shared" si="249"/>
        <v>40849.902731481481</v>
      </c>
      <c r="T2305" s="13">
        <f t="shared" si="250"/>
        <v>40890.152731481481</v>
      </c>
      <c r="U2305" s="14">
        <f t="shared" si="251"/>
        <v>2011</v>
      </c>
      <c r="V2305" s="15"/>
    </row>
    <row r="2306" spans="1:22" ht="47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 s="8">
        <f t="shared" si="246"/>
        <v>53.469203539823013</v>
      </c>
      <c r="Q2306" s="9" t="str">
        <f t="shared" si="247"/>
        <v>music</v>
      </c>
      <c r="R2306" t="str">
        <f t="shared" si="248"/>
        <v>indie rock</v>
      </c>
      <c r="S2306" s="13">
        <f t="shared" si="249"/>
        <v>40502.607534722221</v>
      </c>
      <c r="T2306" s="13">
        <f t="shared" si="250"/>
        <v>40544.207638888889</v>
      </c>
      <c r="U2306" s="14">
        <f t="shared" si="251"/>
        <v>2010</v>
      </c>
      <c r="V2306" s="15"/>
    </row>
    <row r="2307" spans="1:22" ht="47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 s="8">
        <f t="shared" ref="P2307:P2370" si="253">E2307/L2307</f>
        <v>109.10778443113773</v>
      </c>
      <c r="Q2307" s="9" t="str">
        <f t="shared" ref="Q2307:Q2370" si="254">LEFT(N2307, SEARCH("/", N2307, 1)-1)</f>
        <v>music</v>
      </c>
      <c r="R2307" t="str">
        <f t="shared" ref="R2307:R2370" si="255">RIGHT(N2307,LEN(N2307) -SEARCH("/", N2307, 1))</f>
        <v>indie rock</v>
      </c>
      <c r="S2307" s="13">
        <f t="shared" ref="S2307:S2370" si="256">(J2307/86400)+25569+(-5/24)</f>
        <v>41834.486944444441</v>
      </c>
      <c r="T2307" s="13">
        <f t="shared" ref="T2307:T2370" si="257">(((I2307/60)/60)/24)+DATE(1970,1,1)</f>
        <v>41859.75</v>
      </c>
      <c r="U2307" s="14">
        <f t="shared" ref="U2307:U2370" si="258">YEAR(S2307)</f>
        <v>2014</v>
      </c>
      <c r="V2307" s="15"/>
    </row>
    <row r="2308" spans="1:22" ht="47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 s="8">
        <f t="shared" si="253"/>
        <v>51.185616438356163</v>
      </c>
      <c r="Q2308" s="9" t="str">
        <f t="shared" si="254"/>
        <v>music</v>
      </c>
      <c r="R2308" t="str">
        <f t="shared" si="255"/>
        <v>indie rock</v>
      </c>
      <c r="S2308" s="13">
        <f t="shared" si="256"/>
        <v>40947.959826388884</v>
      </c>
      <c r="T2308" s="13">
        <f t="shared" si="257"/>
        <v>40978.16815972222</v>
      </c>
      <c r="U2308" s="14">
        <f t="shared" si="258"/>
        <v>2012</v>
      </c>
      <c r="V2308" s="15"/>
    </row>
    <row r="2309" spans="1:22" ht="47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 s="8">
        <f t="shared" si="253"/>
        <v>27.936800000000002</v>
      </c>
      <c r="Q2309" s="9" t="str">
        <f t="shared" si="254"/>
        <v>music</v>
      </c>
      <c r="R2309" t="str">
        <f t="shared" si="255"/>
        <v>indie rock</v>
      </c>
      <c r="S2309" s="13">
        <f t="shared" si="256"/>
        <v>41004.594131944446</v>
      </c>
      <c r="T2309" s="13">
        <f t="shared" si="257"/>
        <v>41034.802407407406</v>
      </c>
      <c r="U2309" s="14">
        <f t="shared" si="258"/>
        <v>2012</v>
      </c>
      <c r="V2309" s="15"/>
    </row>
    <row r="2310" spans="1:22" ht="47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 s="8">
        <f t="shared" si="253"/>
        <v>82.496921824104234</v>
      </c>
      <c r="Q2310" s="9" t="str">
        <f t="shared" si="254"/>
        <v>music</v>
      </c>
      <c r="R2310" t="str">
        <f t="shared" si="255"/>
        <v>indie rock</v>
      </c>
      <c r="S2310" s="13">
        <f t="shared" si="256"/>
        <v>41851.754583333335</v>
      </c>
      <c r="T2310" s="13">
        <f t="shared" si="257"/>
        <v>41880.041666666664</v>
      </c>
      <c r="U2310" s="14">
        <f t="shared" si="258"/>
        <v>2014</v>
      </c>
      <c r="V2310" s="15"/>
    </row>
    <row r="2311" spans="1:22" ht="47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 s="8">
        <f t="shared" si="253"/>
        <v>59.817476635514019</v>
      </c>
      <c r="Q2311" s="9" t="str">
        <f t="shared" si="254"/>
        <v>music</v>
      </c>
      <c r="R2311" t="str">
        <f t="shared" si="255"/>
        <v>indie rock</v>
      </c>
      <c r="S2311" s="13">
        <f t="shared" si="256"/>
        <v>41307.779363425921</v>
      </c>
      <c r="T2311" s="13">
        <f t="shared" si="257"/>
        <v>41342.987696759257</v>
      </c>
      <c r="U2311" s="14">
        <f t="shared" si="258"/>
        <v>2013</v>
      </c>
      <c r="V2311" s="15"/>
    </row>
    <row r="2312" spans="1:22" ht="47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 s="8">
        <f t="shared" si="253"/>
        <v>64.816470588235291</v>
      </c>
      <c r="Q2312" s="9" t="str">
        <f t="shared" si="254"/>
        <v>music</v>
      </c>
      <c r="R2312" t="str">
        <f t="shared" si="255"/>
        <v>indie rock</v>
      </c>
      <c r="S2312" s="13">
        <f t="shared" si="256"/>
        <v>41324.585821759254</v>
      </c>
      <c r="T2312" s="13">
        <f t="shared" si="257"/>
        <v>41354.752488425926</v>
      </c>
      <c r="U2312" s="14">
        <f t="shared" si="258"/>
        <v>2013</v>
      </c>
      <c r="V2312" s="15"/>
    </row>
    <row r="2313" spans="1:22" ht="47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 s="8">
        <f t="shared" si="253"/>
        <v>90.09615384615384</v>
      </c>
      <c r="Q2313" s="9" t="str">
        <f t="shared" si="254"/>
        <v>music</v>
      </c>
      <c r="R2313" t="str">
        <f t="shared" si="255"/>
        <v>indie rock</v>
      </c>
      <c r="S2313" s="13">
        <f t="shared" si="256"/>
        <v>41735.796168981477</v>
      </c>
      <c r="T2313" s="13">
        <f t="shared" si="257"/>
        <v>41766.004502314812</v>
      </c>
      <c r="U2313" s="14">
        <f t="shared" si="258"/>
        <v>2014</v>
      </c>
      <c r="V2313" s="15"/>
    </row>
    <row r="2314" spans="1:22" ht="47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 s="8">
        <f t="shared" si="253"/>
        <v>40.962025316455694</v>
      </c>
      <c r="Q2314" s="9" t="str">
        <f t="shared" si="254"/>
        <v>music</v>
      </c>
      <c r="R2314" t="str">
        <f t="shared" si="255"/>
        <v>indie rock</v>
      </c>
      <c r="S2314" s="13">
        <f t="shared" si="256"/>
        <v>41716.424513888887</v>
      </c>
      <c r="T2314" s="13">
        <f t="shared" si="257"/>
        <v>41747.958333333336</v>
      </c>
      <c r="U2314" s="14">
        <f t="shared" si="258"/>
        <v>2014</v>
      </c>
      <c r="V2314" s="15"/>
    </row>
    <row r="2315" spans="1:22" ht="3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 s="8">
        <f t="shared" si="253"/>
        <v>56.000127388535034</v>
      </c>
      <c r="Q2315" s="9" t="str">
        <f t="shared" si="254"/>
        <v>music</v>
      </c>
      <c r="R2315" t="str">
        <f t="shared" si="255"/>
        <v>indie rock</v>
      </c>
      <c r="S2315" s="13">
        <f t="shared" si="256"/>
        <v>41002.750300925924</v>
      </c>
      <c r="T2315" s="13">
        <f t="shared" si="257"/>
        <v>41032.958634259259</v>
      </c>
      <c r="U2315" s="14">
        <f t="shared" si="258"/>
        <v>2012</v>
      </c>
      <c r="V2315" s="15"/>
    </row>
    <row r="2316" spans="1:22" ht="47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 s="8">
        <f t="shared" si="253"/>
        <v>37.672800000000002</v>
      </c>
      <c r="Q2316" s="9" t="str">
        <f t="shared" si="254"/>
        <v>music</v>
      </c>
      <c r="R2316" t="str">
        <f t="shared" si="255"/>
        <v>indie rock</v>
      </c>
      <c r="S2316" s="13">
        <f t="shared" si="256"/>
        <v>41037.343252314815</v>
      </c>
      <c r="T2316" s="13">
        <f t="shared" si="257"/>
        <v>41067.551585648151</v>
      </c>
      <c r="U2316" s="14">
        <f t="shared" si="258"/>
        <v>2012</v>
      </c>
      <c r="V2316" s="15"/>
    </row>
    <row r="2317" spans="1:22" ht="3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 s="8">
        <f t="shared" si="253"/>
        <v>40.078125</v>
      </c>
      <c r="Q2317" s="9" t="str">
        <f t="shared" si="254"/>
        <v>music</v>
      </c>
      <c r="R2317" t="str">
        <f t="shared" si="255"/>
        <v>indie rock</v>
      </c>
      <c r="S2317" s="13">
        <f t="shared" si="256"/>
        <v>41004.517858796295</v>
      </c>
      <c r="T2317" s="13">
        <f t="shared" si="257"/>
        <v>41034.72619212963</v>
      </c>
      <c r="U2317" s="14">
        <f t="shared" si="258"/>
        <v>2012</v>
      </c>
      <c r="V2317" s="15"/>
    </row>
    <row r="2318" spans="1:22" ht="47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 s="8">
        <f t="shared" si="253"/>
        <v>78.031999999999996</v>
      </c>
      <c r="Q2318" s="9" t="str">
        <f t="shared" si="254"/>
        <v>music</v>
      </c>
      <c r="R2318" t="str">
        <f t="shared" si="255"/>
        <v>indie rock</v>
      </c>
      <c r="S2318" s="13">
        <f t="shared" si="256"/>
        <v>40079.516782407409</v>
      </c>
      <c r="T2318" s="13">
        <f t="shared" si="257"/>
        <v>40156.76666666667</v>
      </c>
      <c r="U2318" s="14">
        <f t="shared" si="258"/>
        <v>2009</v>
      </c>
      <c r="V2318" s="15"/>
    </row>
    <row r="2319" spans="1:22" ht="47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 s="8">
        <f t="shared" si="253"/>
        <v>18.90909090909091</v>
      </c>
      <c r="Q2319" s="9" t="str">
        <f t="shared" si="254"/>
        <v>music</v>
      </c>
      <c r="R2319" t="str">
        <f t="shared" si="255"/>
        <v>indie rock</v>
      </c>
      <c r="S2319" s="13">
        <f t="shared" si="256"/>
        <v>40192.33390046296</v>
      </c>
      <c r="T2319" s="13">
        <f t="shared" si="257"/>
        <v>40224.208333333336</v>
      </c>
      <c r="U2319" s="14">
        <f t="shared" si="258"/>
        <v>2010</v>
      </c>
      <c r="V2319" s="15"/>
    </row>
    <row r="2320" spans="1:22" ht="6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 s="8">
        <f t="shared" si="253"/>
        <v>37.134969325153371</v>
      </c>
      <c r="Q2320" s="9" t="str">
        <f t="shared" si="254"/>
        <v>music</v>
      </c>
      <c r="R2320" t="str">
        <f t="shared" si="255"/>
        <v>indie rock</v>
      </c>
      <c r="S2320" s="13">
        <f t="shared" si="256"/>
        <v>40050.435347222221</v>
      </c>
      <c r="T2320" s="13">
        <f t="shared" si="257"/>
        <v>40082.165972222225</v>
      </c>
      <c r="U2320" s="14">
        <f t="shared" si="258"/>
        <v>2009</v>
      </c>
      <c r="V2320" s="15"/>
    </row>
    <row r="2321" spans="1:22" ht="47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 s="8">
        <f t="shared" si="253"/>
        <v>41.961038961038959</v>
      </c>
      <c r="Q2321" s="9" t="str">
        <f t="shared" si="254"/>
        <v>music</v>
      </c>
      <c r="R2321" t="str">
        <f t="shared" si="255"/>
        <v>indie rock</v>
      </c>
      <c r="S2321" s="13">
        <f t="shared" si="256"/>
        <v>41592.873668981476</v>
      </c>
      <c r="T2321" s="13">
        <f t="shared" si="257"/>
        <v>41623.082002314812</v>
      </c>
      <c r="U2321" s="14">
        <f t="shared" si="258"/>
        <v>2013</v>
      </c>
      <c r="V2321" s="15"/>
    </row>
    <row r="2322" spans="1:22" ht="47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 s="8">
        <f t="shared" si="253"/>
        <v>61.044943820224717</v>
      </c>
      <c r="Q2322" s="9" t="str">
        <f t="shared" si="254"/>
        <v>music</v>
      </c>
      <c r="R2322" t="str">
        <f t="shared" si="255"/>
        <v>indie rock</v>
      </c>
      <c r="S2322" s="13">
        <f t="shared" si="256"/>
        <v>41696.608796296292</v>
      </c>
      <c r="T2322" s="13">
        <f t="shared" si="257"/>
        <v>41731.775462962964</v>
      </c>
      <c r="U2322" s="14">
        <f t="shared" si="258"/>
        <v>2014</v>
      </c>
      <c r="V2322" s="15"/>
    </row>
    <row r="2323" spans="1:22" ht="47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 s="8">
        <f t="shared" si="253"/>
        <v>64.53125</v>
      </c>
      <c r="Q2323" s="9" t="str">
        <f t="shared" si="254"/>
        <v>food</v>
      </c>
      <c r="R2323" t="str">
        <f t="shared" si="255"/>
        <v>small batch</v>
      </c>
      <c r="S2323" s="13">
        <f t="shared" si="256"/>
        <v>42799.052094907405</v>
      </c>
      <c r="T2323" s="13">
        <f t="shared" si="257"/>
        <v>42829.21876157407</v>
      </c>
      <c r="U2323" s="14">
        <f t="shared" si="258"/>
        <v>2017</v>
      </c>
      <c r="V2323" s="15"/>
    </row>
    <row r="2324" spans="1:22" ht="47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 s="8">
        <f t="shared" si="253"/>
        <v>21.25</v>
      </c>
      <c r="Q2324" s="9" t="str">
        <f t="shared" si="254"/>
        <v>food</v>
      </c>
      <c r="R2324" t="str">
        <f t="shared" si="255"/>
        <v>small batch</v>
      </c>
      <c r="S2324" s="13">
        <f t="shared" si="256"/>
        <v>42804.6871412037</v>
      </c>
      <c r="T2324" s="13">
        <f t="shared" si="257"/>
        <v>42834.853807870371</v>
      </c>
      <c r="U2324" s="14">
        <f t="shared" si="258"/>
        <v>2017</v>
      </c>
      <c r="V2324" s="15"/>
    </row>
    <row r="2325" spans="1:22" ht="47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 s="8">
        <f t="shared" si="253"/>
        <v>30</v>
      </c>
      <c r="Q2325" s="9" t="str">
        <f t="shared" si="254"/>
        <v>food</v>
      </c>
      <c r="R2325" t="str">
        <f t="shared" si="255"/>
        <v>small batch</v>
      </c>
      <c r="S2325" s="13">
        <f t="shared" si="256"/>
        <v>42807.546840277777</v>
      </c>
      <c r="T2325" s="13">
        <f t="shared" si="257"/>
        <v>42814.755173611105</v>
      </c>
      <c r="U2325" s="14">
        <f t="shared" si="258"/>
        <v>2017</v>
      </c>
      <c r="V2325" s="15"/>
    </row>
    <row r="2326" spans="1:22" ht="3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 s="8">
        <f t="shared" si="253"/>
        <v>25.491803278688526</v>
      </c>
      <c r="Q2326" s="9" t="str">
        <f t="shared" si="254"/>
        <v>food</v>
      </c>
      <c r="R2326" t="str">
        <f t="shared" si="255"/>
        <v>small batch</v>
      </c>
      <c r="S2326" s="13">
        <f t="shared" si="256"/>
        <v>42790.67690972222</v>
      </c>
      <c r="T2326" s="13">
        <f t="shared" si="257"/>
        <v>42820.843576388885</v>
      </c>
      <c r="U2326" s="14">
        <f t="shared" si="258"/>
        <v>2017</v>
      </c>
      <c r="V2326" s="15"/>
    </row>
    <row r="2327" spans="1:22" ht="47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 s="8">
        <f t="shared" si="253"/>
        <v>11.428571428571429</v>
      </c>
      <c r="Q2327" s="9" t="str">
        <f t="shared" si="254"/>
        <v>food</v>
      </c>
      <c r="R2327" t="str">
        <f t="shared" si="255"/>
        <v>small batch</v>
      </c>
      <c r="S2327" s="13">
        <f t="shared" si="256"/>
        <v>42793.814016203702</v>
      </c>
      <c r="T2327" s="13">
        <f t="shared" si="257"/>
        <v>42823.980682870373</v>
      </c>
      <c r="U2327" s="14">
        <f t="shared" si="258"/>
        <v>2017</v>
      </c>
      <c r="V2327" s="15"/>
    </row>
    <row r="2328" spans="1:22" ht="47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 s="8">
        <f t="shared" si="253"/>
        <v>108</v>
      </c>
      <c r="Q2328" s="9" t="str">
        <f t="shared" si="254"/>
        <v>food</v>
      </c>
      <c r="R2328" t="str">
        <f t="shared" si="255"/>
        <v>small batch</v>
      </c>
      <c r="S2328" s="13">
        <f t="shared" si="256"/>
        <v>42803.825787037036</v>
      </c>
      <c r="T2328" s="13">
        <f t="shared" si="257"/>
        <v>42855.708333333328</v>
      </c>
      <c r="U2328" s="14">
        <f t="shared" si="258"/>
        <v>2017</v>
      </c>
      <c r="V2328" s="15"/>
    </row>
    <row r="2329" spans="1:22" ht="3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 s="8">
        <f t="shared" si="253"/>
        <v>54.883162444113267</v>
      </c>
      <c r="Q2329" s="9" t="str">
        <f t="shared" si="254"/>
        <v>food</v>
      </c>
      <c r="R2329" t="str">
        <f t="shared" si="255"/>
        <v>small batch</v>
      </c>
      <c r="S2329" s="13">
        <f t="shared" si="256"/>
        <v>41842.708796296291</v>
      </c>
      <c r="T2329" s="13">
        <f t="shared" si="257"/>
        <v>41877.917129629634</v>
      </c>
      <c r="U2329" s="14">
        <f t="shared" si="258"/>
        <v>2014</v>
      </c>
      <c r="V2329" s="15"/>
    </row>
    <row r="2330" spans="1:22" ht="6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 s="8">
        <f t="shared" si="253"/>
        <v>47.383612662942269</v>
      </c>
      <c r="Q2330" s="9" t="str">
        <f t="shared" si="254"/>
        <v>food</v>
      </c>
      <c r="R2330" t="str">
        <f t="shared" si="255"/>
        <v>small batch</v>
      </c>
      <c r="S2330" s="13">
        <f t="shared" si="256"/>
        <v>42139.573344907403</v>
      </c>
      <c r="T2330" s="13">
        <f t="shared" si="257"/>
        <v>42169.781678240746</v>
      </c>
      <c r="U2330" s="14">
        <f t="shared" si="258"/>
        <v>2015</v>
      </c>
      <c r="V2330" s="15"/>
    </row>
    <row r="2331" spans="1:22" ht="47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 s="8">
        <f t="shared" si="253"/>
        <v>211.84</v>
      </c>
      <c r="Q2331" s="9" t="str">
        <f t="shared" si="254"/>
        <v>food</v>
      </c>
      <c r="R2331" t="str">
        <f t="shared" si="255"/>
        <v>small batch</v>
      </c>
      <c r="S2331" s="13">
        <f t="shared" si="256"/>
        <v>41807.416041666664</v>
      </c>
      <c r="T2331" s="13">
        <f t="shared" si="257"/>
        <v>41837.624374999999</v>
      </c>
      <c r="U2331" s="14">
        <f t="shared" si="258"/>
        <v>2014</v>
      </c>
      <c r="V2331" s="15"/>
    </row>
    <row r="2332" spans="1:22" ht="47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 s="8">
        <f t="shared" si="253"/>
        <v>219.92638036809817</v>
      </c>
      <c r="Q2332" s="9" t="str">
        <f t="shared" si="254"/>
        <v>food</v>
      </c>
      <c r="R2332" t="str">
        <f t="shared" si="255"/>
        <v>small batch</v>
      </c>
      <c r="S2332" s="13">
        <f t="shared" si="256"/>
        <v>42332.691469907404</v>
      </c>
      <c r="T2332" s="13">
        <f t="shared" si="257"/>
        <v>42363</v>
      </c>
      <c r="U2332" s="14">
        <f t="shared" si="258"/>
        <v>2015</v>
      </c>
      <c r="V2332" s="15"/>
    </row>
    <row r="2333" spans="1:22" ht="47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 s="8">
        <f t="shared" si="253"/>
        <v>40.795406360424032</v>
      </c>
      <c r="Q2333" s="9" t="str">
        <f t="shared" si="254"/>
        <v>food</v>
      </c>
      <c r="R2333" t="str">
        <f t="shared" si="255"/>
        <v>small batch</v>
      </c>
      <c r="S2333" s="13">
        <f t="shared" si="256"/>
        <v>41838.797337962962</v>
      </c>
      <c r="T2333" s="13">
        <f t="shared" si="257"/>
        <v>41869.005671296298</v>
      </c>
      <c r="U2333" s="14">
        <f t="shared" si="258"/>
        <v>2014</v>
      </c>
      <c r="V2333" s="15"/>
    </row>
    <row r="2334" spans="1:22" ht="47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 s="8">
        <f t="shared" si="253"/>
        <v>75.502840909090907</v>
      </c>
      <c r="Q2334" s="9" t="str">
        <f t="shared" si="254"/>
        <v>food</v>
      </c>
      <c r="R2334" t="str">
        <f t="shared" si="255"/>
        <v>small batch</v>
      </c>
      <c r="S2334" s="13">
        <f t="shared" si="256"/>
        <v>42011.419803240737</v>
      </c>
      <c r="T2334" s="13">
        <f t="shared" si="257"/>
        <v>42041.628136574072</v>
      </c>
      <c r="U2334" s="14">
        <f t="shared" si="258"/>
        <v>2015</v>
      </c>
      <c r="V2334" s="15"/>
    </row>
    <row r="2335" spans="1:22" ht="47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 s="8">
        <f t="shared" si="253"/>
        <v>13.542553191489361</v>
      </c>
      <c r="Q2335" s="9" t="str">
        <f t="shared" si="254"/>
        <v>food</v>
      </c>
      <c r="R2335" t="str">
        <f t="shared" si="255"/>
        <v>small batch</v>
      </c>
      <c r="S2335" s="13">
        <f t="shared" si="256"/>
        <v>41767.442013888889</v>
      </c>
      <c r="T2335" s="13">
        <f t="shared" si="257"/>
        <v>41788.743055555555</v>
      </c>
      <c r="U2335" s="14">
        <f t="shared" si="258"/>
        <v>2014</v>
      </c>
      <c r="V2335" s="15"/>
    </row>
    <row r="2336" spans="1:22" ht="47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 s="8">
        <f t="shared" si="253"/>
        <v>60.865671641791046</v>
      </c>
      <c r="Q2336" s="9" t="str">
        <f t="shared" si="254"/>
        <v>food</v>
      </c>
      <c r="R2336" t="str">
        <f t="shared" si="255"/>
        <v>small batch</v>
      </c>
      <c r="S2336" s="13">
        <f t="shared" si="256"/>
        <v>41918.461782407401</v>
      </c>
      <c r="T2336" s="13">
        <f t="shared" si="257"/>
        <v>41948.731944444444</v>
      </c>
      <c r="U2336" s="14">
        <f t="shared" si="258"/>
        <v>2014</v>
      </c>
      <c r="V2336" s="15"/>
    </row>
    <row r="2337" spans="1:22" ht="47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 s="8">
        <f t="shared" si="253"/>
        <v>115.69230769230769</v>
      </c>
      <c r="Q2337" s="9" t="str">
        <f t="shared" si="254"/>
        <v>food</v>
      </c>
      <c r="R2337" t="str">
        <f t="shared" si="255"/>
        <v>small batch</v>
      </c>
      <c r="S2337" s="13">
        <f t="shared" si="256"/>
        <v>41771.363923611112</v>
      </c>
      <c r="T2337" s="13">
        <f t="shared" si="257"/>
        <v>41801.572256944448</v>
      </c>
      <c r="U2337" s="14">
        <f t="shared" si="258"/>
        <v>2014</v>
      </c>
      <c r="V2337" s="15"/>
    </row>
    <row r="2338" spans="1:22" ht="47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 s="8">
        <f t="shared" si="253"/>
        <v>48.104623556581984</v>
      </c>
      <c r="Q2338" s="9" t="str">
        <f t="shared" si="254"/>
        <v>food</v>
      </c>
      <c r="R2338" t="str">
        <f t="shared" si="255"/>
        <v>small batch</v>
      </c>
      <c r="S2338" s="13">
        <f t="shared" si="256"/>
        <v>41666.716377314813</v>
      </c>
      <c r="T2338" s="13">
        <f t="shared" si="257"/>
        <v>41706.924710648149</v>
      </c>
      <c r="U2338" s="14">
        <f t="shared" si="258"/>
        <v>2014</v>
      </c>
      <c r="V2338" s="15"/>
    </row>
    <row r="2339" spans="1:22" ht="3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 s="8">
        <f t="shared" si="253"/>
        <v>74.184357541899445</v>
      </c>
      <c r="Q2339" s="9" t="str">
        <f t="shared" si="254"/>
        <v>food</v>
      </c>
      <c r="R2339" t="str">
        <f t="shared" si="255"/>
        <v>small batch</v>
      </c>
      <c r="S2339" s="13">
        <f t="shared" si="256"/>
        <v>41786.432210648149</v>
      </c>
      <c r="T2339" s="13">
        <f t="shared" si="257"/>
        <v>41816.640543981484</v>
      </c>
      <c r="U2339" s="14">
        <f t="shared" si="258"/>
        <v>2014</v>
      </c>
      <c r="V2339" s="15"/>
    </row>
    <row r="2340" spans="1:22" ht="47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 s="8">
        <f t="shared" si="253"/>
        <v>123.34552845528455</v>
      </c>
      <c r="Q2340" s="9" t="str">
        <f t="shared" si="254"/>
        <v>food</v>
      </c>
      <c r="R2340" t="str">
        <f t="shared" si="255"/>
        <v>small batch</v>
      </c>
      <c r="S2340" s="13">
        <f t="shared" si="256"/>
        <v>41789.688472222224</v>
      </c>
      <c r="T2340" s="13">
        <f t="shared" si="257"/>
        <v>41819.896805555552</v>
      </c>
      <c r="U2340" s="14">
        <f t="shared" si="258"/>
        <v>2014</v>
      </c>
      <c r="V2340" s="15"/>
    </row>
    <row r="2341" spans="1:22" ht="47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 s="8">
        <f t="shared" si="253"/>
        <v>66.623188405797094</v>
      </c>
      <c r="Q2341" s="9" t="str">
        <f t="shared" si="254"/>
        <v>food</v>
      </c>
      <c r="R2341" t="str">
        <f t="shared" si="255"/>
        <v>small batch</v>
      </c>
      <c r="S2341" s="13">
        <f t="shared" si="256"/>
        <v>42692.591539351844</v>
      </c>
      <c r="T2341" s="13">
        <f t="shared" si="257"/>
        <v>42723.332638888889</v>
      </c>
      <c r="U2341" s="14">
        <f t="shared" si="258"/>
        <v>2016</v>
      </c>
      <c r="V2341" s="15"/>
    </row>
    <row r="2342" spans="1:22" ht="47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 s="8">
        <f t="shared" si="253"/>
        <v>104.99007444168734</v>
      </c>
      <c r="Q2342" s="9" t="str">
        <f t="shared" si="254"/>
        <v>food</v>
      </c>
      <c r="R2342" t="str">
        <f t="shared" si="255"/>
        <v>small batch</v>
      </c>
      <c r="S2342" s="13">
        <f t="shared" si="256"/>
        <v>42643.434467592589</v>
      </c>
      <c r="T2342" s="13">
        <f t="shared" si="257"/>
        <v>42673.642800925925</v>
      </c>
      <c r="U2342" s="14">
        <f t="shared" si="258"/>
        <v>2016</v>
      </c>
      <c r="V2342" s="15"/>
    </row>
    <row r="2343" spans="1:22" ht="47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8" t="e">
        <f t="shared" si="253"/>
        <v>#DIV/0!</v>
      </c>
      <c r="Q2343" s="9" t="str">
        <f t="shared" si="254"/>
        <v>technology</v>
      </c>
      <c r="R2343" t="str">
        <f t="shared" si="255"/>
        <v>web</v>
      </c>
      <c r="S2343" s="13">
        <f t="shared" si="256"/>
        <v>42167.605370370373</v>
      </c>
      <c r="T2343" s="13">
        <f t="shared" si="257"/>
        <v>42197.813703703709</v>
      </c>
      <c r="U2343" s="14">
        <f t="shared" si="258"/>
        <v>2015</v>
      </c>
      <c r="V2343" s="15"/>
    </row>
    <row r="2344" spans="1:22" ht="47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8" t="e">
        <f t="shared" si="253"/>
        <v>#DIV/0!</v>
      </c>
      <c r="Q2344" s="9" t="str">
        <f t="shared" si="254"/>
        <v>technology</v>
      </c>
      <c r="R2344" t="str">
        <f t="shared" si="255"/>
        <v>web</v>
      </c>
      <c r="S2344" s="13">
        <f t="shared" si="256"/>
        <v>41897.49386574074</v>
      </c>
      <c r="T2344" s="13">
        <f t="shared" si="257"/>
        <v>41918.208333333336</v>
      </c>
      <c r="U2344" s="14">
        <f t="shared" si="258"/>
        <v>2014</v>
      </c>
      <c r="V2344" s="15"/>
    </row>
    <row r="2345" spans="1:22" ht="47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 s="8">
        <f t="shared" si="253"/>
        <v>300</v>
      </c>
      <c r="Q2345" s="9" t="str">
        <f t="shared" si="254"/>
        <v>technology</v>
      </c>
      <c r="R2345" t="str">
        <f t="shared" si="255"/>
        <v>web</v>
      </c>
      <c r="S2345" s="13">
        <f t="shared" si="256"/>
        <v>42327.616956018515</v>
      </c>
      <c r="T2345" s="13">
        <f t="shared" si="257"/>
        <v>42377.82430555555</v>
      </c>
      <c r="U2345" s="14">
        <f t="shared" si="258"/>
        <v>2015</v>
      </c>
      <c r="V2345" s="15"/>
    </row>
    <row r="2346" spans="1:22" ht="47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 s="8">
        <f t="shared" si="253"/>
        <v>1</v>
      </c>
      <c r="Q2346" s="9" t="str">
        <f t="shared" si="254"/>
        <v>technology</v>
      </c>
      <c r="R2346" t="str">
        <f t="shared" si="255"/>
        <v>web</v>
      </c>
      <c r="S2346" s="13">
        <f t="shared" si="256"/>
        <v>42515.519317129627</v>
      </c>
      <c r="T2346" s="13">
        <f t="shared" si="257"/>
        <v>42545.727650462963</v>
      </c>
      <c r="U2346" s="14">
        <f t="shared" si="258"/>
        <v>2016</v>
      </c>
      <c r="V2346" s="15"/>
    </row>
    <row r="2347" spans="1:22" ht="47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8" t="e">
        <f t="shared" si="253"/>
        <v>#DIV/0!</v>
      </c>
      <c r="Q2347" s="9" t="str">
        <f t="shared" si="254"/>
        <v>technology</v>
      </c>
      <c r="R2347" t="str">
        <f t="shared" si="255"/>
        <v>web</v>
      </c>
      <c r="S2347" s="13">
        <f t="shared" si="256"/>
        <v>42059.79347222222</v>
      </c>
      <c r="T2347" s="13">
        <f t="shared" si="257"/>
        <v>42094.985416666663</v>
      </c>
      <c r="U2347" s="14">
        <f t="shared" si="258"/>
        <v>2015</v>
      </c>
      <c r="V2347" s="15"/>
    </row>
    <row r="2348" spans="1:22" ht="47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 s="8">
        <f t="shared" si="253"/>
        <v>13</v>
      </c>
      <c r="Q2348" s="9" t="str">
        <f t="shared" si="254"/>
        <v>technology</v>
      </c>
      <c r="R2348" t="str">
        <f t="shared" si="255"/>
        <v>web</v>
      </c>
      <c r="S2348" s="13">
        <f t="shared" si="256"/>
        <v>42615.590636574074</v>
      </c>
      <c r="T2348" s="13">
        <f t="shared" si="257"/>
        <v>42660.79896990741</v>
      </c>
      <c r="U2348" s="14">
        <f t="shared" si="258"/>
        <v>2016</v>
      </c>
      <c r="V2348" s="15"/>
    </row>
    <row r="2349" spans="1:22" ht="47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 s="8">
        <f t="shared" si="253"/>
        <v>15</v>
      </c>
      <c r="Q2349" s="9" t="str">
        <f t="shared" si="254"/>
        <v>technology</v>
      </c>
      <c r="R2349" t="str">
        <f t="shared" si="255"/>
        <v>web</v>
      </c>
      <c r="S2349" s="13">
        <f t="shared" si="256"/>
        <v>42577.39902777777</v>
      </c>
      <c r="T2349" s="13">
        <f t="shared" si="257"/>
        <v>42607.607361111113</v>
      </c>
      <c r="U2349" s="14">
        <f t="shared" si="258"/>
        <v>2016</v>
      </c>
      <c r="V2349" s="15"/>
    </row>
    <row r="2350" spans="1:22" ht="47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 s="8">
        <f t="shared" si="253"/>
        <v>54</v>
      </c>
      <c r="Q2350" s="9" t="str">
        <f t="shared" si="254"/>
        <v>technology</v>
      </c>
      <c r="R2350" t="str">
        <f t="shared" si="255"/>
        <v>web</v>
      </c>
      <c r="S2350" s="13">
        <f t="shared" si="256"/>
        <v>42360.723819444444</v>
      </c>
      <c r="T2350" s="13">
        <f t="shared" si="257"/>
        <v>42420.932152777779</v>
      </c>
      <c r="U2350" s="14">
        <f t="shared" si="258"/>
        <v>2015</v>
      </c>
      <c r="V2350" s="15"/>
    </row>
    <row r="2351" spans="1:22" ht="47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8" t="e">
        <f t="shared" si="253"/>
        <v>#DIV/0!</v>
      </c>
      <c r="Q2351" s="9" t="str">
        <f t="shared" si="254"/>
        <v>technology</v>
      </c>
      <c r="R2351" t="str">
        <f t="shared" si="255"/>
        <v>web</v>
      </c>
      <c r="S2351" s="13">
        <f t="shared" si="256"/>
        <v>42198.567453703705</v>
      </c>
      <c r="T2351" s="13">
        <f t="shared" si="257"/>
        <v>42227.775787037041</v>
      </c>
      <c r="U2351" s="14">
        <f t="shared" si="258"/>
        <v>2015</v>
      </c>
      <c r="V2351" s="15"/>
    </row>
    <row r="2352" spans="1:22" ht="3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8" t="e">
        <f t="shared" si="253"/>
        <v>#DIV/0!</v>
      </c>
      <c r="Q2352" s="9" t="str">
        <f t="shared" si="254"/>
        <v>technology</v>
      </c>
      <c r="R2352" t="str">
        <f t="shared" si="255"/>
        <v>web</v>
      </c>
      <c r="S2352" s="13">
        <f t="shared" si="256"/>
        <v>42708.633912037032</v>
      </c>
      <c r="T2352" s="13">
        <f t="shared" si="257"/>
        <v>42738.842245370368</v>
      </c>
      <c r="U2352" s="14">
        <f t="shared" si="258"/>
        <v>2016</v>
      </c>
      <c r="V2352" s="15"/>
    </row>
    <row r="2353" spans="1:22" ht="3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 s="8">
        <f t="shared" si="253"/>
        <v>15.428571428571429</v>
      </c>
      <c r="Q2353" s="9" t="str">
        <f t="shared" si="254"/>
        <v>technology</v>
      </c>
      <c r="R2353" t="str">
        <f t="shared" si="255"/>
        <v>web</v>
      </c>
      <c r="S2353" s="13">
        <f t="shared" si="256"/>
        <v>42093.892812500002</v>
      </c>
      <c r="T2353" s="13">
        <f t="shared" si="257"/>
        <v>42124.101145833338</v>
      </c>
      <c r="U2353" s="14">
        <f t="shared" si="258"/>
        <v>2015</v>
      </c>
      <c r="V2353" s="15"/>
    </row>
    <row r="2354" spans="1:22" ht="47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8" t="e">
        <f t="shared" si="253"/>
        <v>#DIV/0!</v>
      </c>
      <c r="Q2354" s="9" t="str">
        <f t="shared" si="254"/>
        <v>technology</v>
      </c>
      <c r="R2354" t="str">
        <f t="shared" si="255"/>
        <v>web</v>
      </c>
      <c r="S2354" s="13">
        <f t="shared" si="256"/>
        <v>42101.425370370365</v>
      </c>
      <c r="T2354" s="13">
        <f t="shared" si="257"/>
        <v>42161.633703703701</v>
      </c>
      <c r="U2354" s="14">
        <f t="shared" si="258"/>
        <v>2015</v>
      </c>
      <c r="V2354" s="15"/>
    </row>
    <row r="2355" spans="1:22" ht="47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8" t="e">
        <f t="shared" si="253"/>
        <v>#DIV/0!</v>
      </c>
      <c r="Q2355" s="9" t="str">
        <f t="shared" si="254"/>
        <v>technology</v>
      </c>
      <c r="R2355" t="str">
        <f t="shared" si="255"/>
        <v>web</v>
      </c>
      <c r="S2355" s="13">
        <f t="shared" si="256"/>
        <v>42103.467847222222</v>
      </c>
      <c r="T2355" s="13">
        <f t="shared" si="257"/>
        <v>42115.676180555558</v>
      </c>
      <c r="U2355" s="14">
        <f t="shared" si="258"/>
        <v>2015</v>
      </c>
      <c r="V2355" s="15"/>
    </row>
    <row r="2356" spans="1:22" ht="47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 s="8">
        <f t="shared" si="253"/>
        <v>25</v>
      </c>
      <c r="Q2356" s="9" t="str">
        <f t="shared" si="254"/>
        <v>technology</v>
      </c>
      <c r="R2356" t="str">
        <f t="shared" si="255"/>
        <v>web</v>
      </c>
      <c r="S2356" s="13">
        <f t="shared" si="256"/>
        <v>41954.51458333333</v>
      </c>
      <c r="T2356" s="13">
        <f t="shared" si="257"/>
        <v>42014.722916666666</v>
      </c>
      <c r="U2356" s="14">
        <f t="shared" si="258"/>
        <v>2014</v>
      </c>
      <c r="V2356" s="15"/>
    </row>
    <row r="2357" spans="1:22" ht="47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 s="8">
        <f t="shared" si="253"/>
        <v>27.5</v>
      </c>
      <c r="Q2357" s="9" t="str">
        <f t="shared" si="254"/>
        <v>technology</v>
      </c>
      <c r="R2357" t="str">
        <f t="shared" si="255"/>
        <v>web</v>
      </c>
      <c r="S2357" s="13">
        <f t="shared" si="256"/>
        <v>42096.709907407407</v>
      </c>
      <c r="T2357" s="13">
        <f t="shared" si="257"/>
        <v>42126.918240740735</v>
      </c>
      <c r="U2357" s="14">
        <f t="shared" si="258"/>
        <v>2015</v>
      </c>
      <c r="V2357" s="15"/>
    </row>
    <row r="2358" spans="1:22" ht="32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8" t="e">
        <f t="shared" si="253"/>
        <v>#DIV/0!</v>
      </c>
      <c r="Q2358" s="9" t="str">
        <f t="shared" si="254"/>
        <v>technology</v>
      </c>
      <c r="R2358" t="str">
        <f t="shared" si="255"/>
        <v>web</v>
      </c>
      <c r="S2358" s="13">
        <f t="shared" si="256"/>
        <v>42130.575277777774</v>
      </c>
      <c r="T2358" s="13">
        <f t="shared" si="257"/>
        <v>42160.78361111111</v>
      </c>
      <c r="U2358" s="14">
        <f t="shared" si="258"/>
        <v>2015</v>
      </c>
      <c r="V2358" s="15"/>
    </row>
    <row r="2359" spans="1:22" ht="3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8" t="e">
        <f t="shared" si="253"/>
        <v>#DIV/0!</v>
      </c>
      <c r="Q2359" s="9" t="str">
        <f t="shared" si="254"/>
        <v>technology</v>
      </c>
      <c r="R2359" t="str">
        <f t="shared" si="255"/>
        <v>web</v>
      </c>
      <c r="S2359" s="13">
        <f t="shared" si="256"/>
        <v>42264.411782407406</v>
      </c>
      <c r="T2359" s="13">
        <f t="shared" si="257"/>
        <v>42294.620115740734</v>
      </c>
      <c r="U2359" s="14">
        <f t="shared" si="258"/>
        <v>2015</v>
      </c>
      <c r="V2359" s="15"/>
    </row>
    <row r="2360" spans="1:22" ht="47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8" t="e">
        <f t="shared" si="253"/>
        <v>#DIV/0!</v>
      </c>
      <c r="Q2360" s="9" t="str">
        <f t="shared" si="254"/>
        <v>technology</v>
      </c>
      <c r="R2360" t="str">
        <f t="shared" si="255"/>
        <v>web</v>
      </c>
      <c r="S2360" s="13">
        <f t="shared" si="256"/>
        <v>41978.722638888888</v>
      </c>
      <c r="T2360" s="13">
        <f t="shared" si="257"/>
        <v>42035.027083333334</v>
      </c>
      <c r="U2360" s="14">
        <f t="shared" si="258"/>
        <v>2014</v>
      </c>
      <c r="V2360" s="15"/>
    </row>
    <row r="2361" spans="1:22" ht="47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 s="8">
        <f t="shared" si="253"/>
        <v>367</v>
      </c>
      <c r="Q2361" s="9" t="str">
        <f t="shared" si="254"/>
        <v>technology</v>
      </c>
      <c r="R2361" t="str">
        <f t="shared" si="255"/>
        <v>web</v>
      </c>
      <c r="S2361" s="13">
        <f t="shared" si="256"/>
        <v>42159.441249999996</v>
      </c>
      <c r="T2361" s="13">
        <f t="shared" si="257"/>
        <v>42219.649583333332</v>
      </c>
      <c r="U2361" s="14">
        <f t="shared" si="258"/>
        <v>2015</v>
      </c>
      <c r="V2361" s="15"/>
    </row>
    <row r="2362" spans="1:22" ht="47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 s="8">
        <f t="shared" si="253"/>
        <v>2</v>
      </c>
      <c r="Q2362" s="9" t="str">
        <f t="shared" si="254"/>
        <v>technology</v>
      </c>
      <c r="R2362" t="str">
        <f t="shared" si="255"/>
        <v>web</v>
      </c>
      <c r="S2362" s="13">
        <f t="shared" si="256"/>
        <v>42377.498611111114</v>
      </c>
      <c r="T2362" s="13">
        <f t="shared" si="257"/>
        <v>42407.70694444445</v>
      </c>
      <c r="U2362" s="14">
        <f t="shared" si="258"/>
        <v>2016</v>
      </c>
      <c r="V2362" s="15"/>
    </row>
    <row r="2363" spans="1:22" ht="47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8" t="e">
        <f t="shared" si="253"/>
        <v>#DIV/0!</v>
      </c>
      <c r="Q2363" s="9" t="str">
        <f t="shared" si="254"/>
        <v>technology</v>
      </c>
      <c r="R2363" t="str">
        <f t="shared" si="255"/>
        <v>web</v>
      </c>
      <c r="S2363" s="13">
        <f t="shared" si="256"/>
        <v>42466.650555555556</v>
      </c>
      <c r="T2363" s="13">
        <f t="shared" si="257"/>
        <v>42490.916666666672</v>
      </c>
      <c r="U2363" s="14">
        <f t="shared" si="258"/>
        <v>2016</v>
      </c>
      <c r="V2363" s="15"/>
    </row>
    <row r="2364" spans="1:22" ht="3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 s="8">
        <f t="shared" si="253"/>
        <v>60</v>
      </c>
      <c r="Q2364" s="9" t="str">
        <f t="shared" si="254"/>
        <v>technology</v>
      </c>
      <c r="R2364" t="str">
        <f t="shared" si="255"/>
        <v>web</v>
      </c>
      <c r="S2364" s="13">
        <f t="shared" si="256"/>
        <v>41954.47997685185</v>
      </c>
      <c r="T2364" s="13">
        <f t="shared" si="257"/>
        <v>41984.688310185185</v>
      </c>
      <c r="U2364" s="14">
        <f t="shared" si="258"/>
        <v>2014</v>
      </c>
      <c r="V2364" s="15"/>
    </row>
    <row r="2365" spans="1:22" ht="47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8" t="e">
        <f t="shared" si="253"/>
        <v>#DIV/0!</v>
      </c>
      <c r="Q2365" s="9" t="str">
        <f t="shared" si="254"/>
        <v>technology</v>
      </c>
      <c r="R2365" t="str">
        <f t="shared" si="255"/>
        <v>web</v>
      </c>
      <c r="S2365" s="13">
        <f t="shared" si="256"/>
        <v>42321.803240740737</v>
      </c>
      <c r="T2365" s="13">
        <f t="shared" si="257"/>
        <v>42367.011574074073</v>
      </c>
      <c r="U2365" s="14">
        <f t="shared" si="258"/>
        <v>2015</v>
      </c>
      <c r="V2365" s="15"/>
    </row>
    <row r="2366" spans="1:22" ht="3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8" t="e">
        <f t="shared" si="253"/>
        <v>#DIV/0!</v>
      </c>
      <c r="Q2366" s="9" t="str">
        <f t="shared" si="254"/>
        <v>technology</v>
      </c>
      <c r="R2366" t="str">
        <f t="shared" si="255"/>
        <v>web</v>
      </c>
      <c r="S2366" s="13">
        <f t="shared" si="256"/>
        <v>42248.726342592585</v>
      </c>
      <c r="T2366" s="13">
        <f t="shared" si="257"/>
        <v>42303.934675925921</v>
      </c>
      <c r="U2366" s="14">
        <f t="shared" si="258"/>
        <v>2015</v>
      </c>
      <c r="V2366" s="15"/>
    </row>
    <row r="2367" spans="1:22" ht="47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8" t="e">
        <f t="shared" si="253"/>
        <v>#DIV/0!</v>
      </c>
      <c r="Q2367" s="9" t="str">
        <f t="shared" si="254"/>
        <v>technology</v>
      </c>
      <c r="R2367" t="str">
        <f t="shared" si="255"/>
        <v>web</v>
      </c>
      <c r="S2367" s="13">
        <f t="shared" si="256"/>
        <v>42346.528067129628</v>
      </c>
      <c r="T2367" s="13">
        <f t="shared" si="257"/>
        <v>42386.958333333328</v>
      </c>
      <c r="U2367" s="14">
        <f t="shared" si="258"/>
        <v>2015</v>
      </c>
      <c r="V2367" s="15"/>
    </row>
    <row r="2368" spans="1:22" ht="47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 s="8">
        <f t="shared" si="253"/>
        <v>97.407407407407405</v>
      </c>
      <c r="Q2368" s="9" t="str">
        <f t="shared" si="254"/>
        <v>technology</v>
      </c>
      <c r="R2368" t="str">
        <f t="shared" si="255"/>
        <v>web</v>
      </c>
      <c r="S2368" s="13">
        <f t="shared" si="256"/>
        <v>42268.323298611103</v>
      </c>
      <c r="T2368" s="13">
        <f t="shared" si="257"/>
        <v>42298.531631944439</v>
      </c>
      <c r="U2368" s="14">
        <f t="shared" si="258"/>
        <v>2015</v>
      </c>
      <c r="V2368" s="15"/>
    </row>
    <row r="2369" spans="1:22" ht="47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 s="8">
        <f t="shared" si="253"/>
        <v>47.857142857142854</v>
      </c>
      <c r="Q2369" s="9" t="str">
        <f t="shared" si="254"/>
        <v>technology</v>
      </c>
      <c r="R2369" t="str">
        <f t="shared" si="255"/>
        <v>web</v>
      </c>
      <c r="S2369" s="13">
        <f t="shared" si="256"/>
        <v>42425.761759259258</v>
      </c>
      <c r="T2369" s="13">
        <f t="shared" si="257"/>
        <v>42485.928425925929</v>
      </c>
      <c r="U2369" s="14">
        <f t="shared" si="258"/>
        <v>2016</v>
      </c>
      <c r="V2369" s="15"/>
    </row>
    <row r="2370" spans="1:22" ht="47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 s="8">
        <f t="shared" si="253"/>
        <v>50</v>
      </c>
      <c r="Q2370" s="9" t="str">
        <f t="shared" si="254"/>
        <v>technology</v>
      </c>
      <c r="R2370" t="str">
        <f t="shared" si="255"/>
        <v>web</v>
      </c>
      <c r="S2370" s="13">
        <f t="shared" si="256"/>
        <v>42063.513483796291</v>
      </c>
      <c r="T2370" s="13">
        <f t="shared" si="257"/>
        <v>42108.680150462969</v>
      </c>
      <c r="U2370" s="14">
        <f t="shared" si="258"/>
        <v>2015</v>
      </c>
      <c r="V2370" s="15"/>
    </row>
    <row r="2371" spans="1:22" ht="47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 s="8" t="e">
        <f t="shared" ref="P2371:P2434" si="260">E2371/L2371</f>
        <v>#DIV/0!</v>
      </c>
      <c r="Q2371" s="9" t="str">
        <f t="shared" ref="Q2371:Q2434" si="261">LEFT(N2371, SEARCH("/", N2371, 1)-1)</f>
        <v>technology</v>
      </c>
      <c r="R2371" t="str">
        <f t="shared" ref="R2371:R2434" si="262">RIGHT(N2371,LEN(N2371) -SEARCH("/", N2371, 1))</f>
        <v>web</v>
      </c>
      <c r="S2371" s="13">
        <f t="shared" ref="S2371:S2434" si="263">(J2371/86400)+25569+(-5/24)</f>
        <v>42380.60429398148</v>
      </c>
      <c r="T2371" s="13">
        <f t="shared" ref="T2371:T2434" si="264">(((I2371/60)/60)/24)+DATE(1970,1,1)</f>
        <v>42410.812627314815</v>
      </c>
      <c r="U2371" s="14">
        <f t="shared" ref="U2371:U2434" si="265">YEAR(S2371)</f>
        <v>2016</v>
      </c>
      <c r="V2371" s="15"/>
    </row>
    <row r="2372" spans="1:22" ht="47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 s="8">
        <f t="shared" si="260"/>
        <v>20.5</v>
      </c>
      <c r="Q2372" s="9" t="str">
        <f t="shared" si="261"/>
        <v>technology</v>
      </c>
      <c r="R2372" t="str">
        <f t="shared" si="262"/>
        <v>web</v>
      </c>
      <c r="S2372" s="13">
        <f t="shared" si="263"/>
        <v>41960.980798611105</v>
      </c>
      <c r="T2372" s="13">
        <f t="shared" si="264"/>
        <v>41991.18913194444</v>
      </c>
      <c r="U2372" s="14">
        <f t="shared" si="265"/>
        <v>2014</v>
      </c>
      <c r="V2372" s="15"/>
    </row>
    <row r="2373" spans="1:22" ht="47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8" t="e">
        <f t="shared" si="260"/>
        <v>#DIV/0!</v>
      </c>
      <c r="Q2373" s="9" t="str">
        <f t="shared" si="261"/>
        <v>technology</v>
      </c>
      <c r="R2373" t="str">
        <f t="shared" si="262"/>
        <v>web</v>
      </c>
      <c r="S2373" s="13">
        <f t="shared" si="263"/>
        <v>42150.569398148145</v>
      </c>
      <c r="T2373" s="13">
        <f t="shared" si="264"/>
        <v>42180.777731481481</v>
      </c>
      <c r="U2373" s="14">
        <f t="shared" si="265"/>
        <v>2015</v>
      </c>
      <c r="V2373" s="15"/>
    </row>
    <row r="2374" spans="1:22" ht="47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 s="8">
        <f t="shared" si="260"/>
        <v>30</v>
      </c>
      <c r="Q2374" s="9" t="str">
        <f t="shared" si="261"/>
        <v>technology</v>
      </c>
      <c r="R2374" t="str">
        <f t="shared" si="262"/>
        <v>web</v>
      </c>
      <c r="S2374" s="13">
        <f t="shared" si="263"/>
        <v>42087.860775462956</v>
      </c>
      <c r="T2374" s="13">
        <f t="shared" si="264"/>
        <v>42118.069108796291</v>
      </c>
      <c r="U2374" s="14">
        <f t="shared" si="265"/>
        <v>2015</v>
      </c>
      <c r="V2374" s="15"/>
    </row>
    <row r="2375" spans="1:22" ht="3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 s="8">
        <f t="shared" si="260"/>
        <v>50</v>
      </c>
      <c r="Q2375" s="9" t="str">
        <f t="shared" si="261"/>
        <v>technology</v>
      </c>
      <c r="R2375" t="str">
        <f t="shared" si="262"/>
        <v>web</v>
      </c>
      <c r="S2375" s="13">
        <f t="shared" si="263"/>
        <v>42215.453981481478</v>
      </c>
      <c r="T2375" s="13">
        <f t="shared" si="264"/>
        <v>42245.662314814821</v>
      </c>
      <c r="U2375" s="14">
        <f t="shared" si="265"/>
        <v>2015</v>
      </c>
      <c r="V2375" s="15"/>
    </row>
    <row r="2376" spans="1:22" ht="47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 s="8">
        <f t="shared" si="260"/>
        <v>10</v>
      </c>
      <c r="Q2376" s="9" t="str">
        <f t="shared" si="261"/>
        <v>technology</v>
      </c>
      <c r="R2376" t="str">
        <f t="shared" si="262"/>
        <v>web</v>
      </c>
      <c r="S2376" s="13">
        <f t="shared" si="263"/>
        <v>42017.634953703702</v>
      </c>
      <c r="T2376" s="13">
        <f t="shared" si="264"/>
        <v>42047.843287037031</v>
      </c>
      <c r="U2376" s="14">
        <f t="shared" si="265"/>
        <v>2015</v>
      </c>
      <c r="V2376" s="15"/>
    </row>
    <row r="2377" spans="1:22" ht="47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8" t="e">
        <f t="shared" si="260"/>
        <v>#DIV/0!</v>
      </c>
      <c r="Q2377" s="9" t="str">
        <f t="shared" si="261"/>
        <v>technology</v>
      </c>
      <c r="R2377" t="str">
        <f t="shared" si="262"/>
        <v>web</v>
      </c>
      <c r="S2377" s="13">
        <f t="shared" si="263"/>
        <v>42592.627743055556</v>
      </c>
      <c r="T2377" s="13">
        <f t="shared" si="264"/>
        <v>42622.836076388892</v>
      </c>
      <c r="U2377" s="14">
        <f t="shared" si="265"/>
        <v>2016</v>
      </c>
      <c r="V2377" s="15"/>
    </row>
    <row r="2378" spans="1:22" ht="47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 s="8">
        <f t="shared" si="260"/>
        <v>81.582499999999996</v>
      </c>
      <c r="Q2378" s="9" t="str">
        <f t="shared" si="261"/>
        <v>technology</v>
      </c>
      <c r="R2378" t="str">
        <f t="shared" si="262"/>
        <v>web</v>
      </c>
      <c r="S2378" s="13">
        <f t="shared" si="263"/>
        <v>42318.717199074068</v>
      </c>
      <c r="T2378" s="13">
        <f t="shared" si="264"/>
        <v>42348.925532407404</v>
      </c>
      <c r="U2378" s="14">
        <f t="shared" si="265"/>
        <v>2015</v>
      </c>
      <c r="V2378" s="15"/>
    </row>
    <row r="2379" spans="1:22" ht="47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8" t="e">
        <f t="shared" si="260"/>
        <v>#DIV/0!</v>
      </c>
      <c r="Q2379" s="9" t="str">
        <f t="shared" si="261"/>
        <v>technology</v>
      </c>
      <c r="R2379" t="str">
        <f t="shared" si="262"/>
        <v>web</v>
      </c>
      <c r="S2379" s="13">
        <f t="shared" si="263"/>
        <v>42669.661840277775</v>
      </c>
      <c r="T2379" s="13">
        <f t="shared" si="264"/>
        <v>42699.911840277782</v>
      </c>
      <c r="U2379" s="14">
        <f t="shared" si="265"/>
        <v>2016</v>
      </c>
      <c r="V2379" s="15"/>
    </row>
    <row r="2380" spans="1:22" ht="3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8" t="e">
        <f t="shared" si="260"/>
        <v>#DIV/0!</v>
      </c>
      <c r="Q2380" s="9" t="str">
        <f t="shared" si="261"/>
        <v>technology</v>
      </c>
      <c r="R2380" t="str">
        <f t="shared" si="262"/>
        <v>web</v>
      </c>
      <c r="S2380" s="13">
        <f t="shared" si="263"/>
        <v>42212.804745370369</v>
      </c>
      <c r="T2380" s="13">
        <f t="shared" si="264"/>
        <v>42242.013078703705</v>
      </c>
      <c r="U2380" s="14">
        <f t="shared" si="265"/>
        <v>2015</v>
      </c>
      <c r="V2380" s="15"/>
    </row>
    <row r="2381" spans="1:22" ht="3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8" t="e">
        <f t="shared" si="260"/>
        <v>#DIV/0!</v>
      </c>
      <c r="Q2381" s="9" t="str">
        <f t="shared" si="261"/>
        <v>technology</v>
      </c>
      <c r="R2381" t="str">
        <f t="shared" si="262"/>
        <v>web</v>
      </c>
      <c r="S2381" s="13">
        <f t="shared" si="263"/>
        <v>42236.808055555557</v>
      </c>
      <c r="T2381" s="13">
        <f t="shared" si="264"/>
        <v>42282.016388888893</v>
      </c>
      <c r="U2381" s="14">
        <f t="shared" si="265"/>
        <v>2015</v>
      </c>
      <c r="V2381" s="15"/>
    </row>
    <row r="2382" spans="1:22" ht="47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 s="8">
        <f t="shared" si="260"/>
        <v>18.333333333333332</v>
      </c>
      <c r="Q2382" s="9" t="str">
        <f t="shared" si="261"/>
        <v>technology</v>
      </c>
      <c r="R2382" t="str">
        <f t="shared" si="262"/>
        <v>web</v>
      </c>
      <c r="S2382" s="13">
        <f t="shared" si="263"/>
        <v>42248.584976851846</v>
      </c>
      <c r="T2382" s="13">
        <f t="shared" si="264"/>
        <v>42278.793310185181</v>
      </c>
      <c r="U2382" s="14">
        <f t="shared" si="265"/>
        <v>2015</v>
      </c>
      <c r="V2382" s="15"/>
    </row>
    <row r="2383" spans="1:22" ht="47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 s="8">
        <f t="shared" si="260"/>
        <v>224.42857142857142</v>
      </c>
      <c r="Q2383" s="9" t="str">
        <f t="shared" si="261"/>
        <v>technology</v>
      </c>
      <c r="R2383" t="str">
        <f t="shared" si="262"/>
        <v>web</v>
      </c>
      <c r="S2383" s="13">
        <f t="shared" si="263"/>
        <v>42074.727407407401</v>
      </c>
      <c r="T2383" s="13">
        <f t="shared" si="264"/>
        <v>42104.935740740737</v>
      </c>
      <c r="U2383" s="14">
        <f t="shared" si="265"/>
        <v>2015</v>
      </c>
      <c r="V2383" s="15"/>
    </row>
    <row r="2384" spans="1:22" ht="6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 s="8">
        <f t="shared" si="260"/>
        <v>37.5</v>
      </c>
      <c r="Q2384" s="9" t="str">
        <f t="shared" si="261"/>
        <v>technology</v>
      </c>
      <c r="R2384" t="str">
        <f t="shared" si="262"/>
        <v>web</v>
      </c>
      <c r="S2384" s="13">
        <f t="shared" si="263"/>
        <v>42194.979201388887</v>
      </c>
      <c r="T2384" s="13">
        <f t="shared" si="264"/>
        <v>42220.187534722223</v>
      </c>
      <c r="U2384" s="14">
        <f t="shared" si="265"/>
        <v>2015</v>
      </c>
      <c r="V2384" s="15"/>
    </row>
    <row r="2385" spans="1:22" ht="47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 s="8">
        <f t="shared" si="260"/>
        <v>145</v>
      </c>
      <c r="Q2385" s="9" t="str">
        <f t="shared" si="261"/>
        <v>technology</v>
      </c>
      <c r="R2385" t="str">
        <f t="shared" si="262"/>
        <v>web</v>
      </c>
      <c r="S2385" s="13">
        <f t="shared" si="263"/>
        <v>42026.848460648143</v>
      </c>
      <c r="T2385" s="13">
        <f t="shared" si="264"/>
        <v>42057.056793981479</v>
      </c>
      <c r="U2385" s="14">
        <f t="shared" si="265"/>
        <v>2015</v>
      </c>
      <c r="V2385" s="15"/>
    </row>
    <row r="2386" spans="1:22" ht="47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 s="8">
        <f t="shared" si="260"/>
        <v>1</v>
      </c>
      <c r="Q2386" s="9" t="str">
        <f t="shared" si="261"/>
        <v>technology</v>
      </c>
      <c r="R2386" t="str">
        <f t="shared" si="262"/>
        <v>web</v>
      </c>
      <c r="S2386" s="13">
        <f t="shared" si="263"/>
        <v>41926.859293981477</v>
      </c>
      <c r="T2386" s="13">
        <f t="shared" si="264"/>
        <v>41957.109293981484</v>
      </c>
      <c r="U2386" s="14">
        <f t="shared" si="265"/>
        <v>2014</v>
      </c>
      <c r="V2386" s="15"/>
    </row>
    <row r="2387" spans="1:22" ht="47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 s="8">
        <f t="shared" si="260"/>
        <v>112.57142857142857</v>
      </c>
      <c r="Q2387" s="9" t="str">
        <f t="shared" si="261"/>
        <v>technology</v>
      </c>
      <c r="R2387" t="str">
        <f t="shared" si="262"/>
        <v>web</v>
      </c>
      <c r="S2387" s="13">
        <f t="shared" si="263"/>
        <v>42191.493425925924</v>
      </c>
      <c r="T2387" s="13">
        <f t="shared" si="264"/>
        <v>42221.70175925926</v>
      </c>
      <c r="U2387" s="14">
        <f t="shared" si="265"/>
        <v>2015</v>
      </c>
      <c r="V2387" s="15"/>
    </row>
    <row r="2388" spans="1:22" ht="47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8" t="e">
        <f t="shared" si="260"/>
        <v>#DIV/0!</v>
      </c>
      <c r="Q2388" s="9" t="str">
        <f t="shared" si="261"/>
        <v>technology</v>
      </c>
      <c r="R2388" t="str">
        <f t="shared" si="262"/>
        <v>web</v>
      </c>
      <c r="S2388" s="13">
        <f t="shared" si="263"/>
        <v>41954.629907407405</v>
      </c>
      <c r="T2388" s="13">
        <f t="shared" si="264"/>
        <v>42014.838240740741</v>
      </c>
      <c r="U2388" s="14">
        <f t="shared" si="265"/>
        <v>2014</v>
      </c>
      <c r="V2388" s="15"/>
    </row>
    <row r="2389" spans="1:22" ht="47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 s="8">
        <f t="shared" si="260"/>
        <v>342</v>
      </c>
      <c r="Q2389" s="9" t="str">
        <f t="shared" si="261"/>
        <v>technology</v>
      </c>
      <c r="R2389" t="str">
        <f t="shared" si="262"/>
        <v>web</v>
      </c>
      <c r="S2389" s="13">
        <f t="shared" si="263"/>
        <v>42528.418287037035</v>
      </c>
      <c r="T2389" s="13">
        <f t="shared" si="264"/>
        <v>42573.626620370371</v>
      </c>
      <c r="U2389" s="14">
        <f t="shared" si="265"/>
        <v>2016</v>
      </c>
      <c r="V2389" s="15"/>
    </row>
    <row r="2390" spans="1:22" ht="47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 s="8">
        <f t="shared" si="260"/>
        <v>57.875</v>
      </c>
      <c r="Q2390" s="9" t="str">
        <f t="shared" si="261"/>
        <v>technology</v>
      </c>
      <c r="R2390" t="str">
        <f t="shared" si="262"/>
        <v>web</v>
      </c>
      <c r="S2390" s="13">
        <f t="shared" si="263"/>
        <v>41989.645358796297</v>
      </c>
      <c r="T2390" s="13">
        <f t="shared" si="264"/>
        <v>42019.811805555553</v>
      </c>
      <c r="U2390" s="14">
        <f t="shared" si="265"/>
        <v>2014</v>
      </c>
      <c r="V2390" s="15"/>
    </row>
    <row r="2391" spans="1:22" ht="47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 s="8">
        <f t="shared" si="260"/>
        <v>30</v>
      </c>
      <c r="Q2391" s="9" t="str">
        <f t="shared" si="261"/>
        <v>technology</v>
      </c>
      <c r="R2391" t="str">
        <f t="shared" si="262"/>
        <v>web</v>
      </c>
      <c r="S2391" s="13">
        <f t="shared" si="263"/>
        <v>42179.445046296292</v>
      </c>
      <c r="T2391" s="13">
        <f t="shared" si="264"/>
        <v>42210.915972222225</v>
      </c>
      <c r="U2391" s="14">
        <f t="shared" si="265"/>
        <v>2015</v>
      </c>
      <c r="V2391" s="15"/>
    </row>
    <row r="2392" spans="1:22" ht="47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8" t="e">
        <f t="shared" si="260"/>
        <v>#DIV/0!</v>
      </c>
      <c r="Q2392" s="9" t="str">
        <f t="shared" si="261"/>
        <v>technology</v>
      </c>
      <c r="R2392" t="str">
        <f t="shared" si="262"/>
        <v>web</v>
      </c>
      <c r="S2392" s="13">
        <f t="shared" si="263"/>
        <v>41968.053981481477</v>
      </c>
      <c r="T2392" s="13">
        <f t="shared" si="264"/>
        <v>42008.262314814812</v>
      </c>
      <c r="U2392" s="14">
        <f t="shared" si="265"/>
        <v>2014</v>
      </c>
      <c r="V2392" s="15"/>
    </row>
    <row r="2393" spans="1:22" ht="3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 s="8">
        <f t="shared" si="260"/>
        <v>25</v>
      </c>
      <c r="Q2393" s="9" t="str">
        <f t="shared" si="261"/>
        <v>technology</v>
      </c>
      <c r="R2393" t="str">
        <f t="shared" si="262"/>
        <v>web</v>
      </c>
      <c r="S2393" s="13">
        <f t="shared" si="263"/>
        <v>42064.586157407401</v>
      </c>
      <c r="T2393" s="13">
        <f t="shared" si="264"/>
        <v>42094.752824074079</v>
      </c>
      <c r="U2393" s="14">
        <f t="shared" si="265"/>
        <v>2015</v>
      </c>
      <c r="V2393" s="15"/>
    </row>
    <row r="2394" spans="1:22" ht="47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8" t="e">
        <f t="shared" si="260"/>
        <v>#DIV/0!</v>
      </c>
      <c r="Q2394" s="9" t="str">
        <f t="shared" si="261"/>
        <v>technology</v>
      </c>
      <c r="R2394" t="str">
        <f t="shared" si="262"/>
        <v>web</v>
      </c>
      <c r="S2394" s="13">
        <f t="shared" si="263"/>
        <v>42275.912303240737</v>
      </c>
      <c r="T2394" s="13">
        <f t="shared" si="264"/>
        <v>42306.120636574073</v>
      </c>
      <c r="U2394" s="14">
        <f t="shared" si="265"/>
        <v>2015</v>
      </c>
      <c r="V2394" s="15"/>
    </row>
    <row r="2395" spans="1:22" ht="47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 s="8">
        <f t="shared" si="260"/>
        <v>50</v>
      </c>
      <c r="Q2395" s="9" t="str">
        <f t="shared" si="261"/>
        <v>technology</v>
      </c>
      <c r="R2395" t="str">
        <f t="shared" si="262"/>
        <v>web</v>
      </c>
      <c r="S2395" s="13">
        <f t="shared" si="263"/>
        <v>42194.440011574072</v>
      </c>
      <c r="T2395" s="13">
        <f t="shared" si="264"/>
        <v>42224.648344907408</v>
      </c>
      <c r="U2395" s="14">
        <f t="shared" si="265"/>
        <v>2015</v>
      </c>
      <c r="V2395" s="15"/>
    </row>
    <row r="2396" spans="1:22" ht="47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 s="8">
        <f t="shared" si="260"/>
        <v>1.5</v>
      </c>
      <c r="Q2396" s="9" t="str">
        <f t="shared" si="261"/>
        <v>technology</v>
      </c>
      <c r="R2396" t="str">
        <f t="shared" si="262"/>
        <v>web</v>
      </c>
      <c r="S2396" s="13">
        <f t="shared" si="263"/>
        <v>42031.15385416666</v>
      </c>
      <c r="T2396" s="13">
        <f t="shared" si="264"/>
        <v>42061.362187499995</v>
      </c>
      <c r="U2396" s="14">
        <f t="shared" si="265"/>
        <v>2015</v>
      </c>
      <c r="V2396" s="15"/>
    </row>
    <row r="2397" spans="1:22" ht="47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8" t="e">
        <f t="shared" si="260"/>
        <v>#DIV/0!</v>
      </c>
      <c r="Q2397" s="9" t="str">
        <f t="shared" si="261"/>
        <v>technology</v>
      </c>
      <c r="R2397" t="str">
        <f t="shared" si="262"/>
        <v>web</v>
      </c>
      <c r="S2397" s="13">
        <f t="shared" si="263"/>
        <v>42716.913043981483</v>
      </c>
      <c r="T2397" s="13">
        <f t="shared" si="264"/>
        <v>42745.372916666667</v>
      </c>
      <c r="U2397" s="14">
        <f t="shared" si="265"/>
        <v>2016</v>
      </c>
      <c r="V2397" s="15"/>
    </row>
    <row r="2398" spans="1:22" ht="47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 s="8">
        <f t="shared" si="260"/>
        <v>10</v>
      </c>
      <c r="Q2398" s="9" t="str">
        <f t="shared" si="261"/>
        <v>technology</v>
      </c>
      <c r="R2398" t="str">
        <f t="shared" si="262"/>
        <v>web</v>
      </c>
      <c r="S2398" s="13">
        <f t="shared" si="263"/>
        <v>42262.640717592592</v>
      </c>
      <c r="T2398" s="13">
        <f t="shared" si="264"/>
        <v>42292.849050925928</v>
      </c>
      <c r="U2398" s="14">
        <f t="shared" si="265"/>
        <v>2015</v>
      </c>
      <c r="V2398" s="15"/>
    </row>
    <row r="2399" spans="1:22" ht="47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8" t="e">
        <f t="shared" si="260"/>
        <v>#DIV/0!</v>
      </c>
      <c r="Q2399" s="9" t="str">
        <f t="shared" si="261"/>
        <v>technology</v>
      </c>
      <c r="R2399" t="str">
        <f t="shared" si="262"/>
        <v>web</v>
      </c>
      <c r="S2399" s="13">
        <f t="shared" si="263"/>
        <v>41976.676574074074</v>
      </c>
      <c r="T2399" s="13">
        <f t="shared" si="264"/>
        <v>42006.88490740741</v>
      </c>
      <c r="U2399" s="14">
        <f t="shared" si="265"/>
        <v>2014</v>
      </c>
      <c r="V2399" s="15"/>
    </row>
    <row r="2400" spans="1:22" ht="47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8" t="e">
        <f t="shared" si="260"/>
        <v>#DIV/0!</v>
      </c>
      <c r="Q2400" s="9" t="str">
        <f t="shared" si="261"/>
        <v>technology</v>
      </c>
      <c r="R2400" t="str">
        <f t="shared" si="262"/>
        <v>web</v>
      </c>
      <c r="S2400" s="13">
        <f t="shared" si="263"/>
        <v>42157.708148148151</v>
      </c>
      <c r="T2400" s="13">
        <f t="shared" si="264"/>
        <v>42187.916481481487</v>
      </c>
      <c r="U2400" s="14">
        <f t="shared" si="265"/>
        <v>2015</v>
      </c>
      <c r="V2400" s="15"/>
    </row>
    <row r="2401" spans="1:22" ht="47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8" t="e">
        <f t="shared" si="260"/>
        <v>#DIV/0!</v>
      </c>
      <c r="Q2401" s="9" t="str">
        <f t="shared" si="261"/>
        <v>technology</v>
      </c>
      <c r="R2401" t="str">
        <f t="shared" si="262"/>
        <v>web</v>
      </c>
      <c r="S2401" s="13">
        <f t="shared" si="263"/>
        <v>41956.644745370366</v>
      </c>
      <c r="T2401" s="13">
        <f t="shared" si="264"/>
        <v>41991.853078703702</v>
      </c>
      <c r="U2401" s="14">
        <f t="shared" si="265"/>
        <v>2014</v>
      </c>
      <c r="V2401" s="15"/>
    </row>
    <row r="2402" spans="1:22" ht="47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8" t="e">
        <f t="shared" si="260"/>
        <v>#DIV/0!</v>
      </c>
      <c r="Q2402" s="9" t="str">
        <f t="shared" si="261"/>
        <v>technology</v>
      </c>
      <c r="R2402" t="str">
        <f t="shared" si="262"/>
        <v>web</v>
      </c>
      <c r="S2402" s="13">
        <f t="shared" si="263"/>
        <v>42444.059768518513</v>
      </c>
      <c r="T2402" s="13">
        <f t="shared" si="264"/>
        <v>42474.268101851849</v>
      </c>
      <c r="U2402" s="14">
        <f t="shared" si="265"/>
        <v>2016</v>
      </c>
      <c r="V2402" s="15"/>
    </row>
    <row r="2403" spans="1:22" ht="47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 s="8">
        <f t="shared" si="260"/>
        <v>22.333333333333332</v>
      </c>
      <c r="Q2403" s="9" t="str">
        <f t="shared" si="261"/>
        <v>food</v>
      </c>
      <c r="R2403" t="str">
        <f t="shared" si="262"/>
        <v>food trucks</v>
      </c>
      <c r="S2403" s="13">
        <f t="shared" si="263"/>
        <v>42374.614537037036</v>
      </c>
      <c r="T2403" s="13">
        <f t="shared" si="264"/>
        <v>42434.822870370372</v>
      </c>
      <c r="U2403" s="14">
        <f t="shared" si="265"/>
        <v>2016</v>
      </c>
      <c r="V2403" s="15"/>
    </row>
    <row r="2404" spans="1:22" ht="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 s="8">
        <f t="shared" si="260"/>
        <v>52</v>
      </c>
      <c r="Q2404" s="9" t="str">
        <f t="shared" si="261"/>
        <v>food</v>
      </c>
      <c r="R2404" t="str">
        <f t="shared" si="262"/>
        <v>food trucks</v>
      </c>
      <c r="S2404" s="13">
        <f t="shared" si="263"/>
        <v>42107.47142361111</v>
      </c>
      <c r="T2404" s="13">
        <f t="shared" si="264"/>
        <v>42137.679756944446</v>
      </c>
      <c r="U2404" s="14">
        <f t="shared" si="265"/>
        <v>2015</v>
      </c>
      <c r="V2404" s="15"/>
    </row>
    <row r="2405" spans="1:22" ht="47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 s="8">
        <f t="shared" si="260"/>
        <v>16.833333333333332</v>
      </c>
      <c r="Q2405" s="9" t="str">
        <f t="shared" si="261"/>
        <v>food</v>
      </c>
      <c r="R2405" t="str">
        <f t="shared" si="262"/>
        <v>food trucks</v>
      </c>
      <c r="S2405" s="13">
        <f t="shared" si="263"/>
        <v>42399.67428240741</v>
      </c>
      <c r="T2405" s="13">
        <f t="shared" si="264"/>
        <v>42459.840949074074</v>
      </c>
      <c r="U2405" s="14">
        <f t="shared" si="265"/>
        <v>2016</v>
      </c>
      <c r="V2405" s="15"/>
    </row>
    <row r="2406" spans="1:22" ht="47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8" t="e">
        <f t="shared" si="260"/>
        <v>#DIV/0!</v>
      </c>
      <c r="Q2406" s="9" t="str">
        <f t="shared" si="261"/>
        <v>food</v>
      </c>
      <c r="R2406" t="str">
        <f t="shared" si="262"/>
        <v>food trucks</v>
      </c>
      <c r="S2406" s="13">
        <f t="shared" si="263"/>
        <v>42341.831099537034</v>
      </c>
      <c r="T2406" s="13">
        <f t="shared" si="264"/>
        <v>42372.03943287037</v>
      </c>
      <c r="U2406" s="14">
        <f t="shared" si="265"/>
        <v>2015</v>
      </c>
      <c r="V2406" s="15"/>
    </row>
    <row r="2407" spans="1:22" ht="3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 s="8">
        <f t="shared" si="260"/>
        <v>56.3</v>
      </c>
      <c r="Q2407" s="9" t="str">
        <f t="shared" si="261"/>
        <v>food</v>
      </c>
      <c r="R2407" t="str">
        <f t="shared" si="262"/>
        <v>food trucks</v>
      </c>
      <c r="S2407" s="13">
        <f t="shared" si="263"/>
        <v>42595.377025462956</v>
      </c>
      <c r="T2407" s="13">
        <f t="shared" si="264"/>
        <v>42616.585358796292</v>
      </c>
      <c r="U2407" s="14">
        <f t="shared" si="265"/>
        <v>2016</v>
      </c>
      <c r="V2407" s="15"/>
    </row>
    <row r="2408" spans="1:22" ht="47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 s="8">
        <f t="shared" si="260"/>
        <v>84.0625</v>
      </c>
      <c r="Q2408" s="9" t="str">
        <f t="shared" si="261"/>
        <v>food</v>
      </c>
      <c r="R2408" t="str">
        <f t="shared" si="262"/>
        <v>food trucks</v>
      </c>
      <c r="S2408" s="13">
        <f t="shared" si="263"/>
        <v>41982.902662037035</v>
      </c>
      <c r="T2408" s="13">
        <f t="shared" si="264"/>
        <v>42023.110995370371</v>
      </c>
      <c r="U2408" s="14">
        <f t="shared" si="265"/>
        <v>2014</v>
      </c>
      <c r="V2408" s="15"/>
    </row>
    <row r="2409" spans="1:22" ht="6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 s="8">
        <f t="shared" si="260"/>
        <v>168.39393939393941</v>
      </c>
      <c r="Q2409" s="9" t="str">
        <f t="shared" si="261"/>
        <v>food</v>
      </c>
      <c r="R2409" t="str">
        <f t="shared" si="262"/>
        <v>food trucks</v>
      </c>
      <c r="S2409" s="13">
        <f t="shared" si="263"/>
        <v>42082.367222222216</v>
      </c>
      <c r="T2409" s="13">
        <f t="shared" si="264"/>
        <v>42105.25</v>
      </c>
      <c r="U2409" s="14">
        <f t="shared" si="265"/>
        <v>2015</v>
      </c>
      <c r="V2409" s="15"/>
    </row>
    <row r="2410" spans="1:22" ht="3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 s="8">
        <f t="shared" si="260"/>
        <v>15</v>
      </c>
      <c r="Q2410" s="9" t="str">
        <f t="shared" si="261"/>
        <v>food</v>
      </c>
      <c r="R2410" t="str">
        <f t="shared" si="262"/>
        <v>food trucks</v>
      </c>
      <c r="S2410" s="13">
        <f t="shared" si="263"/>
        <v>41918.93237268518</v>
      </c>
      <c r="T2410" s="13">
        <f t="shared" si="264"/>
        <v>41949.182372685187</v>
      </c>
      <c r="U2410" s="14">
        <f t="shared" si="265"/>
        <v>2014</v>
      </c>
      <c r="V2410" s="15"/>
    </row>
    <row r="2411" spans="1:22" ht="3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 s="8">
        <f t="shared" si="260"/>
        <v>76.666666666666671</v>
      </c>
      <c r="Q2411" s="9" t="str">
        <f t="shared" si="261"/>
        <v>food</v>
      </c>
      <c r="R2411" t="str">
        <f t="shared" si="262"/>
        <v>food trucks</v>
      </c>
      <c r="S2411" s="13">
        <f t="shared" si="263"/>
        <v>42204.667534722219</v>
      </c>
      <c r="T2411" s="13">
        <f t="shared" si="264"/>
        <v>42234.875868055555</v>
      </c>
      <c r="U2411" s="14">
        <f t="shared" si="265"/>
        <v>2015</v>
      </c>
      <c r="V2411" s="15"/>
    </row>
    <row r="2412" spans="1:22" ht="62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8" t="e">
        <f t="shared" si="260"/>
        <v>#DIV/0!</v>
      </c>
      <c r="Q2412" s="9" t="str">
        <f t="shared" si="261"/>
        <v>food</v>
      </c>
      <c r="R2412" t="str">
        <f t="shared" si="262"/>
        <v>food trucks</v>
      </c>
      <c r="S2412" s="13">
        <f t="shared" si="263"/>
        <v>42224.199942129628</v>
      </c>
      <c r="T2412" s="13">
        <f t="shared" si="264"/>
        <v>42254.408275462964</v>
      </c>
      <c r="U2412" s="14">
        <f t="shared" si="265"/>
        <v>2015</v>
      </c>
      <c r="V2412" s="15"/>
    </row>
    <row r="2413" spans="1:22" ht="47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 s="8">
        <f t="shared" si="260"/>
        <v>50.333333333333336</v>
      </c>
      <c r="Q2413" s="9" t="str">
        <f t="shared" si="261"/>
        <v>food</v>
      </c>
      <c r="R2413" t="str">
        <f t="shared" si="262"/>
        <v>food trucks</v>
      </c>
      <c r="S2413" s="13">
        <f t="shared" si="263"/>
        <v>42211.524097222216</v>
      </c>
      <c r="T2413" s="13">
        <f t="shared" si="264"/>
        <v>42241.732430555552</v>
      </c>
      <c r="U2413" s="14">
        <f t="shared" si="265"/>
        <v>2015</v>
      </c>
      <c r="V2413" s="15"/>
    </row>
    <row r="2414" spans="1:22" ht="47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8" t="e">
        <f t="shared" si="260"/>
        <v>#DIV/0!</v>
      </c>
      <c r="Q2414" s="9" t="str">
        <f t="shared" si="261"/>
        <v>food</v>
      </c>
      <c r="R2414" t="str">
        <f t="shared" si="262"/>
        <v>food trucks</v>
      </c>
      <c r="S2414" s="13">
        <f t="shared" si="263"/>
        <v>42655.528622685182</v>
      </c>
      <c r="T2414" s="13">
        <f t="shared" si="264"/>
        <v>42700.778622685189</v>
      </c>
      <c r="U2414" s="14">
        <f t="shared" si="265"/>
        <v>2016</v>
      </c>
      <c r="V2414" s="15"/>
    </row>
    <row r="2415" spans="1:22" ht="47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 s="8">
        <f t="shared" si="260"/>
        <v>8.3333333333333339</v>
      </c>
      <c r="Q2415" s="9" t="str">
        <f t="shared" si="261"/>
        <v>food</v>
      </c>
      <c r="R2415" t="str">
        <f t="shared" si="262"/>
        <v>food trucks</v>
      </c>
      <c r="S2415" s="13">
        <f t="shared" si="263"/>
        <v>41759.901412037034</v>
      </c>
      <c r="T2415" s="13">
        <f t="shared" si="264"/>
        <v>41790.979166666664</v>
      </c>
      <c r="U2415" s="14">
        <f t="shared" si="265"/>
        <v>2014</v>
      </c>
      <c r="V2415" s="15"/>
    </row>
    <row r="2416" spans="1:22" ht="47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 s="8">
        <f t="shared" si="260"/>
        <v>35.384615384615387</v>
      </c>
      <c r="Q2416" s="9" t="str">
        <f t="shared" si="261"/>
        <v>food</v>
      </c>
      <c r="R2416" t="str">
        <f t="shared" si="262"/>
        <v>food trucks</v>
      </c>
      <c r="S2416" s="13">
        <f t="shared" si="263"/>
        <v>42198.486805555549</v>
      </c>
      <c r="T2416" s="13">
        <f t="shared" si="264"/>
        <v>42238.165972222225</v>
      </c>
      <c r="U2416" s="14">
        <f t="shared" si="265"/>
        <v>2015</v>
      </c>
      <c r="V2416" s="15"/>
    </row>
    <row r="2417" spans="1:22" ht="47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 s="8">
        <f t="shared" si="260"/>
        <v>55.833333333333336</v>
      </c>
      <c r="Q2417" s="9" t="str">
        <f t="shared" si="261"/>
        <v>food</v>
      </c>
      <c r="R2417" t="str">
        <f t="shared" si="262"/>
        <v>food trucks</v>
      </c>
      <c r="S2417" s="13">
        <f t="shared" si="263"/>
        <v>42536.654467592591</v>
      </c>
      <c r="T2417" s="13">
        <f t="shared" si="264"/>
        <v>42566.862800925926</v>
      </c>
      <c r="U2417" s="14">
        <f t="shared" si="265"/>
        <v>2016</v>
      </c>
      <c r="V2417" s="15"/>
    </row>
    <row r="2418" spans="1:22" ht="47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 s="8">
        <f t="shared" si="260"/>
        <v>5</v>
      </c>
      <c r="Q2418" s="9" t="str">
        <f t="shared" si="261"/>
        <v>food</v>
      </c>
      <c r="R2418" t="str">
        <f t="shared" si="262"/>
        <v>food trucks</v>
      </c>
      <c r="S2418" s="13">
        <f t="shared" si="263"/>
        <v>42019.529432870368</v>
      </c>
      <c r="T2418" s="13">
        <f t="shared" si="264"/>
        <v>42077.625</v>
      </c>
      <c r="U2418" s="14">
        <f t="shared" si="265"/>
        <v>2015</v>
      </c>
      <c r="V2418" s="15"/>
    </row>
    <row r="2419" spans="1:22" ht="47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8" t="e">
        <f t="shared" si="260"/>
        <v>#DIV/0!</v>
      </c>
      <c r="Q2419" s="9" t="str">
        <f t="shared" si="261"/>
        <v>food</v>
      </c>
      <c r="R2419" t="str">
        <f t="shared" si="262"/>
        <v>food trucks</v>
      </c>
      <c r="S2419" s="13">
        <f t="shared" si="263"/>
        <v>41831.675775462958</v>
      </c>
      <c r="T2419" s="13">
        <f t="shared" si="264"/>
        <v>41861.884108796294</v>
      </c>
      <c r="U2419" s="14">
        <f t="shared" si="265"/>
        <v>2014</v>
      </c>
      <c r="V2419" s="15"/>
    </row>
    <row r="2420" spans="1:22" ht="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 s="8">
        <f t="shared" si="260"/>
        <v>1</v>
      </c>
      <c r="Q2420" s="9" t="str">
        <f t="shared" si="261"/>
        <v>food</v>
      </c>
      <c r="R2420" t="str">
        <f t="shared" si="262"/>
        <v>food trucks</v>
      </c>
      <c r="S2420" s="13">
        <f t="shared" si="263"/>
        <v>42027.648657407401</v>
      </c>
      <c r="T2420" s="13">
        <f t="shared" si="264"/>
        <v>42087.815324074079</v>
      </c>
      <c r="U2420" s="14">
        <f t="shared" si="265"/>
        <v>2015</v>
      </c>
      <c r="V2420" s="15"/>
    </row>
    <row r="2421" spans="1:22" ht="47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8" t="e">
        <f t="shared" si="260"/>
        <v>#DIV/0!</v>
      </c>
      <c r="Q2421" s="9" t="str">
        <f t="shared" si="261"/>
        <v>food</v>
      </c>
      <c r="R2421" t="str">
        <f t="shared" si="262"/>
        <v>food trucks</v>
      </c>
      <c r="S2421" s="13">
        <f t="shared" si="263"/>
        <v>41993.529965277776</v>
      </c>
      <c r="T2421" s="13">
        <f t="shared" si="264"/>
        <v>42053.738298611104</v>
      </c>
      <c r="U2421" s="14">
        <f t="shared" si="265"/>
        <v>2014</v>
      </c>
      <c r="V2421" s="15"/>
    </row>
    <row r="2422" spans="1:22" ht="47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 s="8">
        <f t="shared" si="260"/>
        <v>69.472222222222229</v>
      </c>
      <c r="Q2422" s="9" t="str">
        <f t="shared" si="261"/>
        <v>food</v>
      </c>
      <c r="R2422" t="str">
        <f t="shared" si="262"/>
        <v>food trucks</v>
      </c>
      <c r="S2422" s="13">
        <f t="shared" si="263"/>
        <v>41892.820543981477</v>
      </c>
      <c r="T2422" s="13">
        <f t="shared" si="264"/>
        <v>41953.070543981477</v>
      </c>
      <c r="U2422" s="14">
        <f t="shared" si="265"/>
        <v>2014</v>
      </c>
      <c r="V2422" s="15"/>
    </row>
    <row r="2423" spans="1:22" ht="3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 s="8">
        <f t="shared" si="260"/>
        <v>1</v>
      </c>
      <c r="Q2423" s="9" t="str">
        <f t="shared" si="261"/>
        <v>food</v>
      </c>
      <c r="R2423" t="str">
        <f t="shared" si="262"/>
        <v>food trucks</v>
      </c>
      <c r="S2423" s="13">
        <f t="shared" si="263"/>
        <v>42026.479120370372</v>
      </c>
      <c r="T2423" s="13">
        <f t="shared" si="264"/>
        <v>42056.687453703707</v>
      </c>
      <c r="U2423" s="14">
        <f t="shared" si="265"/>
        <v>2015</v>
      </c>
      <c r="V2423" s="15"/>
    </row>
    <row r="2424" spans="1:22" ht="3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 s="8">
        <f t="shared" si="260"/>
        <v>1</v>
      </c>
      <c r="Q2424" s="9" t="str">
        <f t="shared" si="261"/>
        <v>food</v>
      </c>
      <c r="R2424" t="str">
        <f t="shared" si="262"/>
        <v>food trucks</v>
      </c>
      <c r="S2424" s="13">
        <f t="shared" si="263"/>
        <v>42044.516620370363</v>
      </c>
      <c r="T2424" s="13">
        <f t="shared" si="264"/>
        <v>42074.683287037042</v>
      </c>
      <c r="U2424" s="14">
        <f t="shared" si="265"/>
        <v>2015</v>
      </c>
      <c r="V2424" s="15"/>
    </row>
    <row r="2425" spans="1:22" ht="47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 s="8">
        <f t="shared" si="260"/>
        <v>8</v>
      </c>
      <c r="Q2425" s="9" t="str">
        <f t="shared" si="261"/>
        <v>food</v>
      </c>
      <c r="R2425" t="str">
        <f t="shared" si="262"/>
        <v>food trucks</v>
      </c>
      <c r="S2425" s="13">
        <f t="shared" si="263"/>
        <v>41974.496412037035</v>
      </c>
      <c r="T2425" s="13">
        <f t="shared" si="264"/>
        <v>42004.704745370371</v>
      </c>
      <c r="U2425" s="14">
        <f t="shared" si="265"/>
        <v>2014</v>
      </c>
      <c r="V2425" s="15"/>
    </row>
    <row r="2426" spans="1:22" ht="32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 s="8">
        <f t="shared" si="260"/>
        <v>34.444444444444443</v>
      </c>
      <c r="Q2426" s="9" t="str">
        <f t="shared" si="261"/>
        <v>food</v>
      </c>
      <c r="R2426" t="str">
        <f t="shared" si="262"/>
        <v>food trucks</v>
      </c>
      <c r="S2426" s="13">
        <f t="shared" si="263"/>
        <v>41909.684120370366</v>
      </c>
      <c r="T2426" s="13">
        <f t="shared" si="264"/>
        <v>41939.892453703702</v>
      </c>
      <c r="U2426" s="14">
        <f t="shared" si="265"/>
        <v>2014</v>
      </c>
      <c r="V2426" s="15"/>
    </row>
    <row r="2427" spans="1:22" ht="47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 s="8">
        <f t="shared" si="260"/>
        <v>1</v>
      </c>
      <c r="Q2427" s="9" t="str">
        <f t="shared" si="261"/>
        <v>food</v>
      </c>
      <c r="R2427" t="str">
        <f t="shared" si="262"/>
        <v>food trucks</v>
      </c>
      <c r="S2427" s="13">
        <f t="shared" si="263"/>
        <v>42502.705428240741</v>
      </c>
      <c r="T2427" s="13">
        <f t="shared" si="264"/>
        <v>42517.919444444444</v>
      </c>
      <c r="U2427" s="14">
        <f t="shared" si="265"/>
        <v>2016</v>
      </c>
      <c r="V2427" s="15"/>
    </row>
    <row r="2428" spans="1:22" ht="47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8" t="e">
        <f t="shared" si="260"/>
        <v>#DIV/0!</v>
      </c>
      <c r="Q2428" s="9" t="str">
        <f t="shared" si="261"/>
        <v>food</v>
      </c>
      <c r="R2428" t="str">
        <f t="shared" si="262"/>
        <v>food trucks</v>
      </c>
      <c r="S2428" s="13">
        <f t="shared" si="263"/>
        <v>42163.961712962962</v>
      </c>
      <c r="T2428" s="13">
        <f t="shared" si="264"/>
        <v>42224.170046296291</v>
      </c>
      <c r="U2428" s="14">
        <f t="shared" si="265"/>
        <v>2015</v>
      </c>
      <c r="V2428" s="15"/>
    </row>
    <row r="2429" spans="1:22" ht="3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 s="8">
        <f t="shared" si="260"/>
        <v>1</v>
      </c>
      <c r="Q2429" s="9" t="str">
        <f t="shared" si="261"/>
        <v>food</v>
      </c>
      <c r="R2429" t="str">
        <f t="shared" si="262"/>
        <v>food trucks</v>
      </c>
      <c r="S2429" s="13">
        <f t="shared" si="263"/>
        <v>42412.110335648147</v>
      </c>
      <c r="T2429" s="13">
        <f t="shared" si="264"/>
        <v>42452.277002314819</v>
      </c>
      <c r="U2429" s="14">
        <f t="shared" si="265"/>
        <v>2016</v>
      </c>
      <c r="V2429" s="15"/>
    </row>
    <row r="2430" spans="1:22" ht="3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 s="8">
        <f t="shared" si="260"/>
        <v>1</v>
      </c>
      <c r="Q2430" s="9" t="str">
        <f t="shared" si="261"/>
        <v>food</v>
      </c>
      <c r="R2430" t="str">
        <f t="shared" si="262"/>
        <v>food trucks</v>
      </c>
      <c r="S2430" s="13">
        <f t="shared" si="263"/>
        <v>42045.575821759259</v>
      </c>
      <c r="T2430" s="13">
        <f t="shared" si="264"/>
        <v>42075.742488425924</v>
      </c>
      <c r="U2430" s="14">
        <f t="shared" si="265"/>
        <v>2015</v>
      </c>
      <c r="V2430" s="15"/>
    </row>
    <row r="2431" spans="1:22" ht="47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 s="8">
        <f t="shared" si="260"/>
        <v>501.25</v>
      </c>
      <c r="Q2431" s="9" t="str">
        <f t="shared" si="261"/>
        <v>food</v>
      </c>
      <c r="R2431" t="str">
        <f t="shared" si="262"/>
        <v>food trucks</v>
      </c>
      <c r="S2431" s="13">
        <f t="shared" si="263"/>
        <v>42734.670902777776</v>
      </c>
      <c r="T2431" s="13">
        <f t="shared" si="264"/>
        <v>42771.697222222225</v>
      </c>
      <c r="U2431" s="14">
        <f t="shared" si="265"/>
        <v>2016</v>
      </c>
      <c r="V2431" s="15"/>
    </row>
    <row r="2432" spans="1:22" ht="47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 s="8">
        <f t="shared" si="260"/>
        <v>10.5</v>
      </c>
      <c r="Q2432" s="9" t="str">
        <f t="shared" si="261"/>
        <v>food</v>
      </c>
      <c r="R2432" t="str">
        <f t="shared" si="262"/>
        <v>food trucks</v>
      </c>
      <c r="S2432" s="13">
        <f t="shared" si="263"/>
        <v>42381.922499999993</v>
      </c>
      <c r="T2432" s="13">
        <f t="shared" si="264"/>
        <v>42412.130833333329</v>
      </c>
      <c r="U2432" s="14">
        <f t="shared" si="265"/>
        <v>2016</v>
      </c>
      <c r="V2432" s="15"/>
    </row>
    <row r="2433" spans="1:22" ht="3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 s="8">
        <f t="shared" si="260"/>
        <v>1</v>
      </c>
      <c r="Q2433" s="9" t="str">
        <f t="shared" si="261"/>
        <v>food</v>
      </c>
      <c r="R2433" t="str">
        <f t="shared" si="262"/>
        <v>food trucks</v>
      </c>
      <c r="S2433" s="13">
        <f t="shared" si="263"/>
        <v>42488.891354166662</v>
      </c>
      <c r="T2433" s="13">
        <f t="shared" si="264"/>
        <v>42549.099687499998</v>
      </c>
      <c r="U2433" s="14">
        <f t="shared" si="265"/>
        <v>2016</v>
      </c>
      <c r="V2433" s="15"/>
    </row>
    <row r="2434" spans="1:22" ht="47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 s="8">
        <f t="shared" si="260"/>
        <v>1</v>
      </c>
      <c r="Q2434" s="9" t="str">
        <f t="shared" si="261"/>
        <v>food</v>
      </c>
      <c r="R2434" t="str">
        <f t="shared" si="262"/>
        <v>food trucks</v>
      </c>
      <c r="S2434" s="13">
        <f t="shared" si="263"/>
        <v>42041.010381944441</v>
      </c>
      <c r="T2434" s="13">
        <f t="shared" si="264"/>
        <v>42071.218715277777</v>
      </c>
      <c r="U2434" s="14">
        <f t="shared" si="265"/>
        <v>2015</v>
      </c>
      <c r="V2434" s="15"/>
    </row>
    <row r="2435" spans="1:22" ht="47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 s="8" t="e">
        <f t="shared" ref="P2435:P2498" si="267">E2435/L2435</f>
        <v>#DIV/0!</v>
      </c>
      <c r="Q2435" s="9" t="str">
        <f t="shared" ref="Q2435:Q2498" si="268">LEFT(N2435, SEARCH("/", N2435, 1)-1)</f>
        <v>food</v>
      </c>
      <c r="R2435" t="str">
        <f t="shared" ref="R2435:R2498" si="269">RIGHT(N2435,LEN(N2435) -SEARCH("/", N2435, 1))</f>
        <v>food trucks</v>
      </c>
      <c r="S2435" s="13">
        <f t="shared" ref="S2435:S2498" si="270">(J2435/86400)+25569+(-5/24)</f>
        <v>42397.691469907404</v>
      </c>
      <c r="T2435" s="13">
        <f t="shared" ref="T2435:T2498" si="271">(((I2435/60)/60)/24)+DATE(1970,1,1)</f>
        <v>42427.89980324074</v>
      </c>
      <c r="U2435" s="14">
        <f t="shared" ref="U2435:U2498" si="272">YEAR(S2435)</f>
        <v>2016</v>
      </c>
      <c r="V2435" s="15"/>
    </row>
    <row r="2436" spans="1:22" ht="47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 s="8">
        <f t="shared" si="267"/>
        <v>13</v>
      </c>
      <c r="Q2436" s="9" t="str">
        <f t="shared" si="268"/>
        <v>food</v>
      </c>
      <c r="R2436" t="str">
        <f t="shared" si="269"/>
        <v>food trucks</v>
      </c>
      <c r="S2436" s="13">
        <f t="shared" si="270"/>
        <v>42179.977708333332</v>
      </c>
      <c r="T2436" s="13">
        <f t="shared" si="271"/>
        <v>42220.18604166666</v>
      </c>
      <c r="U2436" s="14">
        <f t="shared" si="272"/>
        <v>2015</v>
      </c>
      <c r="V2436" s="15"/>
    </row>
    <row r="2437" spans="1:22" ht="47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 s="8">
        <f t="shared" si="267"/>
        <v>306</v>
      </c>
      <c r="Q2437" s="9" t="str">
        <f t="shared" si="268"/>
        <v>food</v>
      </c>
      <c r="R2437" t="str">
        <f t="shared" si="269"/>
        <v>food trucks</v>
      </c>
      <c r="S2437" s="13">
        <f t="shared" si="270"/>
        <v>42252.069282407407</v>
      </c>
      <c r="T2437" s="13">
        <f t="shared" si="271"/>
        <v>42282.277615740735</v>
      </c>
      <c r="U2437" s="14">
        <f t="shared" si="272"/>
        <v>2015</v>
      </c>
      <c r="V2437" s="15"/>
    </row>
    <row r="2438" spans="1:22" ht="47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 s="8">
        <f t="shared" si="267"/>
        <v>22.5</v>
      </c>
      <c r="Q2438" s="9" t="str">
        <f t="shared" si="268"/>
        <v>food</v>
      </c>
      <c r="R2438" t="str">
        <f t="shared" si="269"/>
        <v>food trucks</v>
      </c>
      <c r="S2438" s="13">
        <f t="shared" si="270"/>
        <v>42338.407060185178</v>
      </c>
      <c r="T2438" s="13">
        <f t="shared" si="271"/>
        <v>42398.615393518514</v>
      </c>
      <c r="U2438" s="14">
        <f t="shared" si="272"/>
        <v>2015</v>
      </c>
      <c r="V2438" s="15"/>
    </row>
    <row r="2439" spans="1:22" ht="47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8" t="e">
        <f t="shared" si="267"/>
        <v>#DIV/0!</v>
      </c>
      <c r="Q2439" s="9" t="str">
        <f t="shared" si="268"/>
        <v>food</v>
      </c>
      <c r="R2439" t="str">
        <f t="shared" si="269"/>
        <v>food trucks</v>
      </c>
      <c r="S2439" s="13">
        <f t="shared" si="270"/>
        <v>42031.756805555553</v>
      </c>
      <c r="T2439" s="13">
        <f t="shared" si="271"/>
        <v>42080.75</v>
      </c>
      <c r="U2439" s="14">
        <f t="shared" si="272"/>
        <v>2015</v>
      </c>
      <c r="V2439" s="15"/>
    </row>
    <row r="2440" spans="1:22" ht="47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 s="8">
        <f t="shared" si="267"/>
        <v>50</v>
      </c>
      <c r="Q2440" s="9" t="str">
        <f t="shared" si="268"/>
        <v>food</v>
      </c>
      <c r="R2440" t="str">
        <f t="shared" si="269"/>
        <v>food trucks</v>
      </c>
      <c r="S2440" s="13">
        <f t="shared" si="270"/>
        <v>42285.706736111104</v>
      </c>
      <c r="T2440" s="13">
        <f t="shared" si="271"/>
        <v>42345.956736111111</v>
      </c>
      <c r="U2440" s="14">
        <f t="shared" si="272"/>
        <v>2015</v>
      </c>
      <c r="V2440" s="15"/>
    </row>
    <row r="2441" spans="1:22" ht="47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8" t="e">
        <f t="shared" si="267"/>
        <v>#DIV/0!</v>
      </c>
      <c r="Q2441" s="9" t="str">
        <f t="shared" si="268"/>
        <v>food</v>
      </c>
      <c r="R2441" t="str">
        <f t="shared" si="269"/>
        <v>food trucks</v>
      </c>
      <c r="S2441" s="13">
        <f t="shared" si="270"/>
        <v>42265.610289351847</v>
      </c>
      <c r="T2441" s="13">
        <f t="shared" si="271"/>
        <v>42295.818622685183</v>
      </c>
      <c r="U2441" s="14">
        <f t="shared" si="272"/>
        <v>2015</v>
      </c>
      <c r="V2441" s="15"/>
    </row>
    <row r="2442" spans="1:22" ht="32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 s="8">
        <f t="shared" si="267"/>
        <v>5</v>
      </c>
      <c r="Q2442" s="9" t="str">
        <f t="shared" si="268"/>
        <v>food</v>
      </c>
      <c r="R2442" t="str">
        <f t="shared" si="269"/>
        <v>food trucks</v>
      </c>
      <c r="S2442" s="13">
        <f t="shared" si="270"/>
        <v>42383.691122685188</v>
      </c>
      <c r="T2442" s="13">
        <f t="shared" si="271"/>
        <v>42413.899456018517</v>
      </c>
      <c r="U2442" s="14">
        <f t="shared" si="272"/>
        <v>2016</v>
      </c>
      <c r="V2442" s="15"/>
    </row>
    <row r="2443" spans="1:22" ht="3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 s="8">
        <f t="shared" si="267"/>
        <v>74.22935779816514</v>
      </c>
      <c r="Q2443" s="9" t="str">
        <f t="shared" si="268"/>
        <v>food</v>
      </c>
      <c r="R2443" t="str">
        <f t="shared" si="269"/>
        <v>small batch</v>
      </c>
      <c r="S2443" s="13">
        <f t="shared" si="270"/>
        <v>42186.917291666665</v>
      </c>
      <c r="T2443" s="13">
        <f t="shared" si="271"/>
        <v>42208.207638888889</v>
      </c>
      <c r="U2443" s="14">
        <f t="shared" si="272"/>
        <v>2015</v>
      </c>
      <c r="V2443" s="15"/>
    </row>
    <row r="2444" spans="1:22" ht="3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 s="8">
        <f t="shared" si="267"/>
        <v>81.252688172043008</v>
      </c>
      <c r="Q2444" s="9" t="str">
        <f t="shared" si="268"/>
        <v>food</v>
      </c>
      <c r="R2444" t="str">
        <f t="shared" si="269"/>
        <v>small batch</v>
      </c>
      <c r="S2444" s="13">
        <f t="shared" si="270"/>
        <v>42052.458657407406</v>
      </c>
      <c r="T2444" s="13">
        <f t="shared" si="271"/>
        <v>42082.625324074077</v>
      </c>
      <c r="U2444" s="14">
        <f t="shared" si="272"/>
        <v>2015</v>
      </c>
      <c r="V2444" s="15"/>
    </row>
    <row r="2445" spans="1:22" ht="47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 s="8">
        <f t="shared" si="267"/>
        <v>130.23469453376205</v>
      </c>
      <c r="Q2445" s="9" t="str">
        <f t="shared" si="268"/>
        <v>food</v>
      </c>
      <c r="R2445" t="str">
        <f t="shared" si="269"/>
        <v>small batch</v>
      </c>
      <c r="S2445" s="13">
        <f t="shared" si="270"/>
        <v>41836.416921296295</v>
      </c>
      <c r="T2445" s="13">
        <f t="shared" si="271"/>
        <v>41866.625254629631</v>
      </c>
      <c r="U2445" s="14">
        <f t="shared" si="272"/>
        <v>2014</v>
      </c>
      <c r="V2445" s="15"/>
    </row>
    <row r="2446" spans="1:22" ht="47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 s="8">
        <f t="shared" si="267"/>
        <v>53.409836065573771</v>
      </c>
      <c r="Q2446" s="9" t="str">
        <f t="shared" si="268"/>
        <v>food</v>
      </c>
      <c r="R2446" t="str">
        <f t="shared" si="269"/>
        <v>small batch</v>
      </c>
      <c r="S2446" s="13">
        <f t="shared" si="270"/>
        <v>42485.54619212963</v>
      </c>
      <c r="T2446" s="13">
        <f t="shared" si="271"/>
        <v>42515.754525462966</v>
      </c>
      <c r="U2446" s="14">
        <f t="shared" si="272"/>
        <v>2016</v>
      </c>
      <c r="V2446" s="15"/>
    </row>
    <row r="2447" spans="1:22" ht="6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 s="8">
        <f t="shared" si="267"/>
        <v>75.130434782608702</v>
      </c>
      <c r="Q2447" s="9" t="str">
        <f t="shared" si="268"/>
        <v>food</v>
      </c>
      <c r="R2447" t="str">
        <f t="shared" si="269"/>
        <v>small batch</v>
      </c>
      <c r="S2447" s="13">
        <f t="shared" si="270"/>
        <v>42242.981724537036</v>
      </c>
      <c r="T2447" s="13">
        <f t="shared" si="271"/>
        <v>42273.190057870372</v>
      </c>
      <c r="U2447" s="14">
        <f t="shared" si="272"/>
        <v>2015</v>
      </c>
      <c r="V2447" s="15"/>
    </row>
    <row r="2448" spans="1:22" ht="47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 s="8">
        <f t="shared" si="267"/>
        <v>75.666666666666671</v>
      </c>
      <c r="Q2448" s="9" t="str">
        <f t="shared" si="268"/>
        <v>food</v>
      </c>
      <c r="R2448" t="str">
        <f t="shared" si="269"/>
        <v>small batch</v>
      </c>
      <c r="S2448" s="13">
        <f t="shared" si="270"/>
        <v>42670.394340277773</v>
      </c>
      <c r="T2448" s="13">
        <f t="shared" si="271"/>
        <v>42700.64434027778</v>
      </c>
      <c r="U2448" s="14">
        <f t="shared" si="272"/>
        <v>2016</v>
      </c>
      <c r="V2448" s="15"/>
    </row>
    <row r="2449" spans="1:22" ht="47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 s="8">
        <f t="shared" si="267"/>
        <v>31.691394658753708</v>
      </c>
      <c r="Q2449" s="9" t="str">
        <f t="shared" si="268"/>
        <v>food</v>
      </c>
      <c r="R2449" t="str">
        <f t="shared" si="269"/>
        <v>small batch</v>
      </c>
      <c r="S2449" s="13">
        <f t="shared" si="270"/>
        <v>42654.26149305555</v>
      </c>
      <c r="T2449" s="13">
        <f t="shared" si="271"/>
        <v>42686.166666666672</v>
      </c>
      <c r="U2449" s="14">
        <f t="shared" si="272"/>
        <v>2016</v>
      </c>
      <c r="V2449" s="15"/>
    </row>
    <row r="2450" spans="1:22" ht="47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 s="8">
        <f t="shared" si="267"/>
        <v>47.777777777777779</v>
      </c>
      <c r="Q2450" s="9" t="str">
        <f t="shared" si="268"/>
        <v>food</v>
      </c>
      <c r="R2450" t="str">
        <f t="shared" si="269"/>
        <v>small batch</v>
      </c>
      <c r="S2450" s="13">
        <f t="shared" si="270"/>
        <v>42607.107789351845</v>
      </c>
      <c r="T2450" s="13">
        <f t="shared" si="271"/>
        <v>42613.233333333337</v>
      </c>
      <c r="U2450" s="14">
        <f t="shared" si="272"/>
        <v>2016</v>
      </c>
      <c r="V2450" s="15"/>
    </row>
    <row r="2451" spans="1:22" ht="47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 s="8">
        <f t="shared" si="267"/>
        <v>90</v>
      </c>
      <c r="Q2451" s="9" t="str">
        <f t="shared" si="268"/>
        <v>food</v>
      </c>
      <c r="R2451" t="str">
        <f t="shared" si="269"/>
        <v>small batch</v>
      </c>
      <c r="S2451" s="13">
        <f t="shared" si="270"/>
        <v>41942.934201388889</v>
      </c>
      <c r="T2451" s="13">
        <f t="shared" si="271"/>
        <v>41973.184201388889</v>
      </c>
      <c r="U2451" s="14">
        <f t="shared" si="272"/>
        <v>2014</v>
      </c>
      <c r="V2451" s="15"/>
    </row>
    <row r="2452" spans="1:22" ht="47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 s="8">
        <f t="shared" si="267"/>
        <v>149.31401960784314</v>
      </c>
      <c r="Q2452" s="9" t="str">
        <f t="shared" si="268"/>
        <v>food</v>
      </c>
      <c r="R2452" t="str">
        <f t="shared" si="269"/>
        <v>small batch</v>
      </c>
      <c r="S2452" s="13">
        <f t="shared" si="270"/>
        <v>41901.864074074074</v>
      </c>
      <c r="T2452" s="13">
        <f t="shared" si="271"/>
        <v>41940.132638888892</v>
      </c>
      <c r="U2452" s="14">
        <f t="shared" si="272"/>
        <v>2014</v>
      </c>
      <c r="V2452" s="15"/>
    </row>
    <row r="2453" spans="1:22" ht="47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 s="8">
        <f t="shared" si="267"/>
        <v>62.06989247311828</v>
      </c>
      <c r="Q2453" s="9" t="str">
        <f t="shared" si="268"/>
        <v>food</v>
      </c>
      <c r="R2453" t="str">
        <f t="shared" si="269"/>
        <v>small batch</v>
      </c>
      <c r="S2453" s="13">
        <f t="shared" si="270"/>
        <v>42779.700115740743</v>
      </c>
      <c r="T2453" s="13">
        <f t="shared" si="271"/>
        <v>42799.908449074079</v>
      </c>
      <c r="U2453" s="14">
        <f t="shared" si="272"/>
        <v>2017</v>
      </c>
      <c r="V2453" s="15"/>
    </row>
    <row r="2454" spans="1:22" ht="47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 s="8">
        <f t="shared" si="267"/>
        <v>53.4</v>
      </c>
      <c r="Q2454" s="9" t="str">
        <f t="shared" si="268"/>
        <v>food</v>
      </c>
      <c r="R2454" t="str">
        <f t="shared" si="269"/>
        <v>small batch</v>
      </c>
      <c r="S2454" s="13">
        <f t="shared" si="270"/>
        <v>42338.635416666664</v>
      </c>
      <c r="T2454" s="13">
        <f t="shared" si="271"/>
        <v>42367.958333333328</v>
      </c>
      <c r="U2454" s="14">
        <f t="shared" si="272"/>
        <v>2015</v>
      </c>
      <c r="V2454" s="15"/>
    </row>
    <row r="2455" spans="1:22" ht="47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 s="8">
        <f t="shared" si="267"/>
        <v>69.268656716417908</v>
      </c>
      <c r="Q2455" s="9" t="str">
        <f t="shared" si="268"/>
        <v>food</v>
      </c>
      <c r="R2455" t="str">
        <f t="shared" si="269"/>
        <v>small batch</v>
      </c>
      <c r="S2455" s="13">
        <f t="shared" si="270"/>
        <v>42738.483900462961</v>
      </c>
      <c r="T2455" s="13">
        <f t="shared" si="271"/>
        <v>42768.692233796297</v>
      </c>
      <c r="U2455" s="14">
        <f t="shared" si="272"/>
        <v>2017</v>
      </c>
      <c r="V2455" s="15"/>
    </row>
    <row r="2456" spans="1:22" ht="47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 s="8">
        <f t="shared" si="267"/>
        <v>271.50769230769231</v>
      </c>
      <c r="Q2456" s="9" t="str">
        <f t="shared" si="268"/>
        <v>food</v>
      </c>
      <c r="R2456" t="str">
        <f t="shared" si="269"/>
        <v>small batch</v>
      </c>
      <c r="S2456" s="13">
        <f t="shared" si="270"/>
        <v>42769.993148148147</v>
      </c>
      <c r="T2456" s="13">
        <f t="shared" si="271"/>
        <v>42805.201481481476</v>
      </c>
      <c r="U2456" s="14">
        <f t="shared" si="272"/>
        <v>2017</v>
      </c>
      <c r="V2456" s="15"/>
    </row>
    <row r="2457" spans="1:22" ht="47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 s="8">
        <f t="shared" si="267"/>
        <v>34.125</v>
      </c>
      <c r="Q2457" s="9" t="str">
        <f t="shared" si="268"/>
        <v>food</v>
      </c>
      <c r="R2457" t="str">
        <f t="shared" si="269"/>
        <v>small batch</v>
      </c>
      <c r="S2457" s="13">
        <f t="shared" si="270"/>
        <v>42452.573495370372</v>
      </c>
      <c r="T2457" s="13">
        <f t="shared" si="271"/>
        <v>42480.781828703708</v>
      </c>
      <c r="U2457" s="14">
        <f t="shared" si="272"/>
        <v>2016</v>
      </c>
      <c r="V2457" s="15"/>
    </row>
    <row r="2458" spans="1:22" ht="47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 s="8">
        <f t="shared" si="267"/>
        <v>40.492537313432834</v>
      </c>
      <c r="Q2458" s="9" t="str">
        <f t="shared" si="268"/>
        <v>food</v>
      </c>
      <c r="R2458" t="str">
        <f t="shared" si="269"/>
        <v>small batch</v>
      </c>
      <c r="S2458" s="13">
        <f t="shared" si="270"/>
        <v>42761.752766203703</v>
      </c>
      <c r="T2458" s="13">
        <f t="shared" si="271"/>
        <v>42791.961099537039</v>
      </c>
      <c r="U2458" s="14">
        <f t="shared" si="272"/>
        <v>2017</v>
      </c>
      <c r="V2458" s="15"/>
    </row>
    <row r="2459" spans="1:22" ht="47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 s="8">
        <f t="shared" si="267"/>
        <v>189.75806451612902</v>
      </c>
      <c r="Q2459" s="9" t="str">
        <f t="shared" si="268"/>
        <v>food</v>
      </c>
      <c r="R2459" t="str">
        <f t="shared" si="269"/>
        <v>small batch</v>
      </c>
      <c r="S2459" s="13">
        <f t="shared" si="270"/>
        <v>42423.394166666665</v>
      </c>
      <c r="T2459" s="13">
        <f t="shared" si="271"/>
        <v>42453.560833333337</v>
      </c>
      <c r="U2459" s="14">
        <f t="shared" si="272"/>
        <v>2016</v>
      </c>
      <c r="V2459" s="15"/>
    </row>
    <row r="2460" spans="1:22" ht="47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 s="8">
        <f t="shared" si="267"/>
        <v>68.862499999999997</v>
      </c>
      <c r="Q2460" s="9" t="str">
        <f t="shared" si="268"/>
        <v>food</v>
      </c>
      <c r="R2460" t="str">
        <f t="shared" si="269"/>
        <v>small batch</v>
      </c>
      <c r="S2460" s="13">
        <f t="shared" si="270"/>
        <v>42495.663402777776</v>
      </c>
      <c r="T2460" s="13">
        <f t="shared" si="271"/>
        <v>42530.791666666672</v>
      </c>
      <c r="U2460" s="14">
        <f t="shared" si="272"/>
        <v>2016</v>
      </c>
      <c r="V2460" s="15"/>
    </row>
    <row r="2461" spans="1:22" ht="47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 s="8">
        <f t="shared" si="267"/>
        <v>108.77659574468085</v>
      </c>
      <c r="Q2461" s="9" t="str">
        <f t="shared" si="268"/>
        <v>food</v>
      </c>
      <c r="R2461" t="str">
        <f t="shared" si="269"/>
        <v>small batch</v>
      </c>
      <c r="S2461" s="13">
        <f t="shared" si="270"/>
        <v>42407.429224537038</v>
      </c>
      <c r="T2461" s="13">
        <f t="shared" si="271"/>
        <v>42452.595891203702</v>
      </c>
      <c r="U2461" s="14">
        <f t="shared" si="272"/>
        <v>2016</v>
      </c>
      <c r="V2461" s="15"/>
    </row>
    <row r="2462" spans="1:22" ht="47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 s="8">
        <f t="shared" si="267"/>
        <v>125.98529411764706</v>
      </c>
      <c r="Q2462" s="9" t="str">
        <f t="shared" si="268"/>
        <v>food</v>
      </c>
      <c r="R2462" t="str">
        <f t="shared" si="269"/>
        <v>small batch</v>
      </c>
      <c r="S2462" s="13">
        <f t="shared" si="270"/>
        <v>42703.978784722225</v>
      </c>
      <c r="T2462" s="13">
        <f t="shared" si="271"/>
        <v>42738.178472222222</v>
      </c>
      <c r="U2462" s="14">
        <f t="shared" si="272"/>
        <v>2016</v>
      </c>
      <c r="V2462" s="15"/>
    </row>
    <row r="2463" spans="1:22" ht="47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 s="8">
        <f t="shared" si="267"/>
        <v>90.523255813953483</v>
      </c>
      <c r="Q2463" s="9" t="str">
        <f t="shared" si="268"/>
        <v>music</v>
      </c>
      <c r="R2463" t="str">
        <f t="shared" si="269"/>
        <v>indie rock</v>
      </c>
      <c r="S2463" s="13">
        <f t="shared" si="270"/>
        <v>40783.804363425923</v>
      </c>
      <c r="T2463" s="13">
        <f t="shared" si="271"/>
        <v>40817.125</v>
      </c>
      <c r="U2463" s="14">
        <f t="shared" si="272"/>
        <v>2011</v>
      </c>
      <c r="V2463" s="15"/>
    </row>
    <row r="2464" spans="1:22" ht="47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 s="8">
        <f t="shared" si="267"/>
        <v>28.880434782608695</v>
      </c>
      <c r="Q2464" s="9" t="str">
        <f t="shared" si="268"/>
        <v>music</v>
      </c>
      <c r="R2464" t="str">
        <f t="shared" si="269"/>
        <v>indie rock</v>
      </c>
      <c r="S2464" s="13">
        <f t="shared" si="270"/>
        <v>41088.977962962963</v>
      </c>
      <c r="T2464" s="13">
        <f t="shared" si="271"/>
        <v>41109.186296296299</v>
      </c>
      <c r="U2464" s="14">
        <f t="shared" si="272"/>
        <v>2012</v>
      </c>
      <c r="V2464" s="15"/>
    </row>
    <row r="2465" spans="1:22" ht="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 s="8">
        <f t="shared" si="267"/>
        <v>31</v>
      </c>
      <c r="Q2465" s="9" t="str">
        <f t="shared" si="268"/>
        <v>music</v>
      </c>
      <c r="R2465" t="str">
        <f t="shared" si="269"/>
        <v>indie rock</v>
      </c>
      <c r="S2465" s="13">
        <f t="shared" si="270"/>
        <v>41340.903067129628</v>
      </c>
      <c r="T2465" s="13">
        <f t="shared" si="271"/>
        <v>41380.791666666664</v>
      </c>
      <c r="U2465" s="14">
        <f t="shared" si="272"/>
        <v>2013</v>
      </c>
      <c r="V2465" s="15"/>
    </row>
    <row r="2466" spans="1:22" ht="47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 s="8">
        <f t="shared" si="267"/>
        <v>51.674418604651166</v>
      </c>
      <c r="Q2466" s="9" t="str">
        <f t="shared" si="268"/>
        <v>music</v>
      </c>
      <c r="R2466" t="str">
        <f t="shared" si="269"/>
        <v>indie rock</v>
      </c>
      <c r="S2466" s="13">
        <f t="shared" si="270"/>
        <v>42248.692094907405</v>
      </c>
      <c r="T2466" s="13">
        <f t="shared" si="271"/>
        <v>42277.811805555553</v>
      </c>
      <c r="U2466" s="14">
        <f t="shared" si="272"/>
        <v>2015</v>
      </c>
      <c r="V2466" s="15"/>
    </row>
    <row r="2467" spans="1:22" ht="3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 s="8">
        <f t="shared" si="267"/>
        <v>26.270833333333332</v>
      </c>
      <c r="Q2467" s="9" t="str">
        <f t="shared" si="268"/>
        <v>music</v>
      </c>
      <c r="R2467" t="str">
        <f t="shared" si="269"/>
        <v>indie rock</v>
      </c>
      <c r="S2467" s="13">
        <f t="shared" si="270"/>
        <v>41145.510972222219</v>
      </c>
      <c r="T2467" s="13">
        <f t="shared" si="271"/>
        <v>41175.719305555554</v>
      </c>
      <c r="U2467" s="14">
        <f t="shared" si="272"/>
        <v>2012</v>
      </c>
      <c r="V2467" s="15"/>
    </row>
    <row r="2468" spans="1:22" ht="47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 s="8">
        <f t="shared" si="267"/>
        <v>48.07692307692308</v>
      </c>
      <c r="Q2468" s="9" t="str">
        <f t="shared" si="268"/>
        <v>music</v>
      </c>
      <c r="R2468" t="str">
        <f t="shared" si="269"/>
        <v>indie rock</v>
      </c>
      <c r="S2468" s="13">
        <f t="shared" si="270"/>
        <v>41372.894131944442</v>
      </c>
      <c r="T2468" s="13">
        <f t="shared" si="271"/>
        <v>41403.102465277778</v>
      </c>
      <c r="U2468" s="14">
        <f t="shared" si="272"/>
        <v>2013</v>
      </c>
      <c r="V2468" s="15"/>
    </row>
    <row r="2469" spans="1:22" ht="47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 s="8">
        <f t="shared" si="267"/>
        <v>27.558139534883722</v>
      </c>
      <c r="Q2469" s="9" t="str">
        <f t="shared" si="268"/>
        <v>music</v>
      </c>
      <c r="R2469" t="str">
        <f t="shared" si="269"/>
        <v>indie rock</v>
      </c>
      <c r="S2469" s="13">
        <f t="shared" si="270"/>
        <v>41025.665868055556</v>
      </c>
      <c r="T2469" s="13">
        <f t="shared" si="271"/>
        <v>41039.708333333336</v>
      </c>
      <c r="U2469" s="14">
        <f t="shared" si="272"/>
        <v>2012</v>
      </c>
      <c r="V2469" s="15"/>
    </row>
    <row r="2470" spans="1:22" ht="3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 s="8">
        <f t="shared" si="267"/>
        <v>36.97137931034483</v>
      </c>
      <c r="Q2470" s="9" t="str">
        <f t="shared" si="268"/>
        <v>music</v>
      </c>
      <c r="R2470" t="str">
        <f t="shared" si="269"/>
        <v>indie rock</v>
      </c>
      <c r="S2470" s="13">
        <f t="shared" si="270"/>
        <v>41173.945844907408</v>
      </c>
      <c r="T2470" s="13">
        <f t="shared" si="271"/>
        <v>41210.208333333336</v>
      </c>
      <c r="U2470" s="14">
        <f t="shared" si="272"/>
        <v>2012</v>
      </c>
      <c r="V2470" s="15"/>
    </row>
    <row r="2471" spans="1:22" ht="47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 s="8">
        <f t="shared" si="267"/>
        <v>29.021276595744681</v>
      </c>
      <c r="Q2471" s="9" t="str">
        <f t="shared" si="268"/>
        <v>music</v>
      </c>
      <c r="R2471" t="str">
        <f t="shared" si="269"/>
        <v>indie rock</v>
      </c>
      <c r="S2471" s="13">
        <f t="shared" si="270"/>
        <v>40557.221400462957</v>
      </c>
      <c r="T2471" s="13">
        <f t="shared" si="271"/>
        <v>40582.429733796293</v>
      </c>
      <c r="U2471" s="14">
        <f t="shared" si="272"/>
        <v>2011</v>
      </c>
      <c r="V2471" s="15"/>
    </row>
    <row r="2472" spans="1:22" ht="47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 s="8">
        <f t="shared" si="267"/>
        <v>28.65666666666667</v>
      </c>
      <c r="Q2472" s="9" t="str">
        <f t="shared" si="268"/>
        <v>music</v>
      </c>
      <c r="R2472" t="str">
        <f t="shared" si="269"/>
        <v>indie rock</v>
      </c>
      <c r="S2472" s="13">
        <f t="shared" si="270"/>
        <v>41022.866377314815</v>
      </c>
      <c r="T2472" s="13">
        <f t="shared" si="271"/>
        <v>41053.07471064815</v>
      </c>
      <c r="U2472" s="14">
        <f t="shared" si="272"/>
        <v>2012</v>
      </c>
      <c r="V2472" s="15"/>
    </row>
    <row r="2473" spans="1:22" ht="47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 s="8">
        <f t="shared" si="267"/>
        <v>37.647058823529413</v>
      </c>
      <c r="Q2473" s="9" t="str">
        <f t="shared" si="268"/>
        <v>music</v>
      </c>
      <c r="R2473" t="str">
        <f t="shared" si="269"/>
        <v>indie rock</v>
      </c>
      <c r="S2473" s="13">
        <f t="shared" si="270"/>
        <v>40893.784629629627</v>
      </c>
      <c r="T2473" s="13">
        <f t="shared" si="271"/>
        <v>40933.992962962962</v>
      </c>
      <c r="U2473" s="14">
        <f t="shared" si="272"/>
        <v>2011</v>
      </c>
      <c r="V2473" s="15"/>
    </row>
    <row r="2474" spans="1:22" ht="47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 s="8">
        <f t="shared" si="267"/>
        <v>97.904038461538462</v>
      </c>
      <c r="Q2474" s="9" t="str">
        <f t="shared" si="268"/>
        <v>music</v>
      </c>
      <c r="R2474" t="str">
        <f t="shared" si="269"/>
        <v>indie rock</v>
      </c>
      <c r="S2474" s="13">
        <f t="shared" si="270"/>
        <v>40353.907175925924</v>
      </c>
      <c r="T2474" s="13">
        <f t="shared" si="271"/>
        <v>40425.043749999997</v>
      </c>
      <c r="U2474" s="14">
        <f t="shared" si="272"/>
        <v>2010</v>
      </c>
      <c r="V2474" s="15"/>
    </row>
    <row r="2475" spans="1:22" ht="47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 s="8">
        <f t="shared" si="267"/>
        <v>42.553191489361701</v>
      </c>
      <c r="Q2475" s="9" t="str">
        <f t="shared" si="268"/>
        <v>music</v>
      </c>
      <c r="R2475" t="str">
        <f t="shared" si="269"/>
        <v>indie rock</v>
      </c>
      <c r="S2475" s="13">
        <f t="shared" si="270"/>
        <v>41193.540150462963</v>
      </c>
      <c r="T2475" s="13">
        <f t="shared" si="271"/>
        <v>41223.790150462963</v>
      </c>
      <c r="U2475" s="14">
        <f t="shared" si="272"/>
        <v>2012</v>
      </c>
      <c r="V2475" s="15"/>
    </row>
    <row r="2476" spans="1:22" ht="47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 s="8">
        <f t="shared" si="267"/>
        <v>131.58368421052631</v>
      </c>
      <c r="Q2476" s="9" t="str">
        <f t="shared" si="268"/>
        <v>music</v>
      </c>
      <c r="R2476" t="str">
        <f t="shared" si="269"/>
        <v>indie rock</v>
      </c>
      <c r="S2476" s="13">
        <f t="shared" si="270"/>
        <v>40416.80296296296</v>
      </c>
      <c r="T2476" s="13">
        <f t="shared" si="271"/>
        <v>40462.011296296296</v>
      </c>
      <c r="U2476" s="14">
        <f t="shared" si="272"/>
        <v>2010</v>
      </c>
      <c r="V2476" s="15"/>
    </row>
    <row r="2477" spans="1:22" ht="32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 s="8">
        <f t="shared" si="267"/>
        <v>32.320987654320987</v>
      </c>
      <c r="Q2477" s="9" t="str">
        <f t="shared" si="268"/>
        <v>music</v>
      </c>
      <c r="R2477" t="str">
        <f t="shared" si="269"/>
        <v>indie rock</v>
      </c>
      <c r="S2477" s="13">
        <f t="shared" si="270"/>
        <v>40310.079340277771</v>
      </c>
      <c r="T2477" s="13">
        <f t="shared" si="271"/>
        <v>40369.916666666664</v>
      </c>
      <c r="U2477" s="14">
        <f t="shared" si="272"/>
        <v>2010</v>
      </c>
      <c r="V2477" s="15"/>
    </row>
    <row r="2478" spans="1:22" ht="47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 s="8">
        <f t="shared" si="267"/>
        <v>61.103999999999999</v>
      </c>
      <c r="Q2478" s="9" t="str">
        <f t="shared" si="268"/>
        <v>music</v>
      </c>
      <c r="R2478" t="str">
        <f t="shared" si="269"/>
        <v>indie rock</v>
      </c>
      <c r="S2478" s="13">
        <f t="shared" si="270"/>
        <v>41913.120023148142</v>
      </c>
      <c r="T2478" s="13">
        <f t="shared" si="271"/>
        <v>41946.370023148149</v>
      </c>
      <c r="U2478" s="14">
        <f t="shared" si="272"/>
        <v>2014</v>
      </c>
      <c r="V2478" s="15"/>
    </row>
    <row r="2479" spans="1:22" ht="3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 s="8">
        <f t="shared" si="267"/>
        <v>31.341463414634145</v>
      </c>
      <c r="Q2479" s="9" t="str">
        <f t="shared" si="268"/>
        <v>music</v>
      </c>
      <c r="R2479" t="str">
        <f t="shared" si="269"/>
        <v>indie rock</v>
      </c>
      <c r="S2479" s="13">
        <f t="shared" si="270"/>
        <v>41088.483159722222</v>
      </c>
      <c r="T2479" s="13">
        <f t="shared" si="271"/>
        <v>41133.691493055558</v>
      </c>
      <c r="U2479" s="14">
        <f t="shared" si="272"/>
        <v>2012</v>
      </c>
      <c r="V2479" s="15"/>
    </row>
    <row r="2480" spans="1:22" ht="47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 s="8">
        <f t="shared" si="267"/>
        <v>129.1139240506329</v>
      </c>
      <c r="Q2480" s="9" t="str">
        <f t="shared" si="268"/>
        <v>music</v>
      </c>
      <c r="R2480" t="str">
        <f t="shared" si="269"/>
        <v>indie rock</v>
      </c>
      <c r="S2480" s="13">
        <f t="shared" si="270"/>
        <v>41257.742048611108</v>
      </c>
      <c r="T2480" s="13">
        <f t="shared" si="271"/>
        <v>41287.950381944444</v>
      </c>
      <c r="U2480" s="14">
        <f t="shared" si="272"/>
        <v>2012</v>
      </c>
      <c r="V2480" s="15"/>
    </row>
    <row r="2481" spans="1:22" ht="3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 s="8">
        <f t="shared" si="267"/>
        <v>25.020624999999999</v>
      </c>
      <c r="Q2481" s="9" t="str">
        <f t="shared" si="268"/>
        <v>music</v>
      </c>
      <c r="R2481" t="str">
        <f t="shared" si="269"/>
        <v>indie rock</v>
      </c>
      <c r="S2481" s="13">
        <f t="shared" si="270"/>
        <v>41107.518449074072</v>
      </c>
      <c r="T2481" s="13">
        <f t="shared" si="271"/>
        <v>41118.083333333336</v>
      </c>
      <c r="U2481" s="14">
        <f t="shared" si="272"/>
        <v>2012</v>
      </c>
      <c r="V2481" s="15"/>
    </row>
    <row r="2482" spans="1:22" ht="47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 s="8">
        <f t="shared" si="267"/>
        <v>250</v>
      </c>
      <c r="Q2482" s="9" t="str">
        <f t="shared" si="268"/>
        <v>music</v>
      </c>
      <c r="R2482" t="str">
        <f t="shared" si="269"/>
        <v>indie rock</v>
      </c>
      <c r="S2482" s="13">
        <f t="shared" si="270"/>
        <v>42227.727824074071</v>
      </c>
      <c r="T2482" s="13">
        <f t="shared" si="271"/>
        <v>42287.936157407406</v>
      </c>
      <c r="U2482" s="14">
        <f t="shared" si="272"/>
        <v>2015</v>
      </c>
      <c r="V2482" s="15"/>
    </row>
    <row r="2483" spans="1:22" ht="47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 s="8">
        <f t="shared" si="267"/>
        <v>47.541473684210523</v>
      </c>
      <c r="Q2483" s="9" t="str">
        <f t="shared" si="268"/>
        <v>music</v>
      </c>
      <c r="R2483" t="str">
        <f t="shared" si="269"/>
        <v>indie rock</v>
      </c>
      <c r="S2483" s="13">
        <f t="shared" si="270"/>
        <v>40999.437592592592</v>
      </c>
      <c r="T2483" s="13">
        <f t="shared" si="271"/>
        <v>41029.645925925928</v>
      </c>
      <c r="U2483" s="14">
        <f t="shared" si="272"/>
        <v>2012</v>
      </c>
      <c r="V2483" s="15"/>
    </row>
    <row r="2484" spans="1:22" ht="47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 s="8">
        <f t="shared" si="267"/>
        <v>40.04</v>
      </c>
      <c r="Q2484" s="9" t="str">
        <f t="shared" si="268"/>
        <v>music</v>
      </c>
      <c r="R2484" t="str">
        <f t="shared" si="269"/>
        <v>indie rock</v>
      </c>
      <c r="S2484" s="13">
        <f t="shared" si="270"/>
        <v>40711.573877314811</v>
      </c>
      <c r="T2484" s="13">
        <f t="shared" si="271"/>
        <v>40756.782210648147</v>
      </c>
      <c r="U2484" s="14">
        <f t="shared" si="272"/>
        <v>2011</v>
      </c>
      <c r="V2484" s="15"/>
    </row>
    <row r="2485" spans="1:22" ht="3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 s="8">
        <f t="shared" si="267"/>
        <v>65.84210526315789</v>
      </c>
      <c r="Q2485" s="9" t="str">
        <f t="shared" si="268"/>
        <v>music</v>
      </c>
      <c r="R2485" t="str">
        <f t="shared" si="269"/>
        <v>indie rock</v>
      </c>
      <c r="S2485" s="13">
        <f t="shared" si="270"/>
        <v>40970.541701388887</v>
      </c>
      <c r="T2485" s="13">
        <f t="shared" si="271"/>
        <v>41030.708368055559</v>
      </c>
      <c r="U2485" s="14">
        <f t="shared" si="272"/>
        <v>2012</v>
      </c>
      <c r="V2485" s="15"/>
    </row>
    <row r="2486" spans="1:22" ht="47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 s="8">
        <f t="shared" si="267"/>
        <v>46.401222222222216</v>
      </c>
      <c r="Q2486" s="9" t="str">
        <f t="shared" si="268"/>
        <v>music</v>
      </c>
      <c r="R2486" t="str">
        <f t="shared" si="269"/>
        <v>indie rock</v>
      </c>
      <c r="S2486" s="13">
        <f t="shared" si="270"/>
        <v>40771.708368055552</v>
      </c>
      <c r="T2486" s="13">
        <f t="shared" si="271"/>
        <v>40801.916701388887</v>
      </c>
      <c r="U2486" s="14">
        <f t="shared" si="272"/>
        <v>2011</v>
      </c>
      <c r="V2486" s="15"/>
    </row>
    <row r="2487" spans="1:22" ht="47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 s="8">
        <f t="shared" si="267"/>
        <v>50.365853658536587</v>
      </c>
      <c r="Q2487" s="9" t="str">
        <f t="shared" si="268"/>
        <v>music</v>
      </c>
      <c r="R2487" t="str">
        <f t="shared" si="269"/>
        <v>indie rock</v>
      </c>
      <c r="S2487" s="13">
        <f t="shared" si="270"/>
        <v>40793.790266203701</v>
      </c>
      <c r="T2487" s="13">
        <f t="shared" si="271"/>
        <v>40828.998599537037</v>
      </c>
      <c r="U2487" s="14">
        <f t="shared" si="272"/>
        <v>2011</v>
      </c>
      <c r="V2487" s="15"/>
    </row>
    <row r="2488" spans="1:22" ht="47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 s="8">
        <f t="shared" si="267"/>
        <v>26.566666666666666</v>
      </c>
      <c r="Q2488" s="9" t="str">
        <f t="shared" si="268"/>
        <v>music</v>
      </c>
      <c r="R2488" t="str">
        <f t="shared" si="269"/>
        <v>indie rock</v>
      </c>
      <c r="S2488" s="13">
        <f t="shared" si="270"/>
        <v>40991.499722222223</v>
      </c>
      <c r="T2488" s="13">
        <f t="shared" si="271"/>
        <v>41021.708055555559</v>
      </c>
      <c r="U2488" s="14">
        <f t="shared" si="272"/>
        <v>2012</v>
      </c>
      <c r="V2488" s="15"/>
    </row>
    <row r="2489" spans="1:22" ht="47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 s="8">
        <f t="shared" si="267"/>
        <v>39.493684210526318</v>
      </c>
      <c r="Q2489" s="9" t="str">
        <f t="shared" si="268"/>
        <v>music</v>
      </c>
      <c r="R2489" t="str">
        <f t="shared" si="269"/>
        <v>indie rock</v>
      </c>
      <c r="S2489" s="13">
        <f t="shared" si="270"/>
        <v>41025.874965277777</v>
      </c>
      <c r="T2489" s="13">
        <f t="shared" si="271"/>
        <v>41056.083298611113</v>
      </c>
      <c r="U2489" s="14">
        <f t="shared" si="272"/>
        <v>2012</v>
      </c>
      <c r="V2489" s="15"/>
    </row>
    <row r="2490" spans="1:22" ht="47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 s="8">
        <f t="shared" si="267"/>
        <v>49.246153846153845</v>
      </c>
      <c r="Q2490" s="9" t="str">
        <f t="shared" si="268"/>
        <v>music</v>
      </c>
      <c r="R2490" t="str">
        <f t="shared" si="269"/>
        <v>indie rock</v>
      </c>
      <c r="S2490" s="13">
        <f t="shared" si="270"/>
        <v>40833.424861111111</v>
      </c>
      <c r="T2490" s="13">
        <f t="shared" si="271"/>
        <v>40863.674861111111</v>
      </c>
      <c r="U2490" s="14">
        <f t="shared" si="272"/>
        <v>2011</v>
      </c>
      <c r="V2490" s="15"/>
    </row>
    <row r="2491" spans="1:22" ht="47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 s="8">
        <f t="shared" si="267"/>
        <v>62.38</v>
      </c>
      <c r="Q2491" s="9" t="str">
        <f t="shared" si="268"/>
        <v>music</v>
      </c>
      <c r="R2491" t="str">
        <f t="shared" si="269"/>
        <v>indie rock</v>
      </c>
      <c r="S2491" s="13">
        <f t="shared" si="270"/>
        <v>41373.481932870367</v>
      </c>
      <c r="T2491" s="13">
        <f t="shared" si="271"/>
        <v>41403.690266203703</v>
      </c>
      <c r="U2491" s="14">
        <f t="shared" si="272"/>
        <v>2013</v>
      </c>
      <c r="V2491" s="15"/>
    </row>
    <row r="2492" spans="1:22" ht="47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 s="8">
        <f t="shared" si="267"/>
        <v>37.9375</v>
      </c>
      <c r="Q2492" s="9" t="str">
        <f t="shared" si="268"/>
        <v>music</v>
      </c>
      <c r="R2492" t="str">
        <f t="shared" si="269"/>
        <v>indie rock</v>
      </c>
      <c r="S2492" s="13">
        <f t="shared" si="270"/>
        <v>41023.01939814815</v>
      </c>
      <c r="T2492" s="13">
        <f t="shared" si="271"/>
        <v>41083.227731481478</v>
      </c>
      <c r="U2492" s="14">
        <f t="shared" si="272"/>
        <v>2012</v>
      </c>
      <c r="V2492" s="15"/>
    </row>
    <row r="2493" spans="1:22" ht="47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 s="8">
        <f t="shared" si="267"/>
        <v>51.6</v>
      </c>
      <c r="Q2493" s="9" t="str">
        <f t="shared" si="268"/>
        <v>music</v>
      </c>
      <c r="R2493" t="str">
        <f t="shared" si="269"/>
        <v>indie rock</v>
      </c>
      <c r="S2493" s="13">
        <f t="shared" si="270"/>
        <v>40542.630949074075</v>
      </c>
      <c r="T2493" s="13">
        <f t="shared" si="271"/>
        <v>40559.07708333333</v>
      </c>
      <c r="U2493" s="14">
        <f t="shared" si="272"/>
        <v>2010</v>
      </c>
      <c r="V2493" s="15"/>
    </row>
    <row r="2494" spans="1:22" ht="3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 s="8">
        <f t="shared" si="267"/>
        <v>27.777777777777779</v>
      </c>
      <c r="Q2494" s="9" t="str">
        <f t="shared" si="268"/>
        <v>music</v>
      </c>
      <c r="R2494" t="str">
        <f t="shared" si="269"/>
        <v>indie rock</v>
      </c>
      <c r="S2494" s="13">
        <f t="shared" si="270"/>
        <v>41024.777638888889</v>
      </c>
      <c r="T2494" s="13">
        <f t="shared" si="271"/>
        <v>41076.415972222225</v>
      </c>
      <c r="U2494" s="14">
        <f t="shared" si="272"/>
        <v>2012</v>
      </c>
      <c r="V2494" s="15"/>
    </row>
    <row r="2495" spans="1:22" ht="47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 s="8">
        <f t="shared" si="267"/>
        <v>99.382239382239376</v>
      </c>
      <c r="Q2495" s="9" t="str">
        <f t="shared" si="268"/>
        <v>music</v>
      </c>
      <c r="R2495" t="str">
        <f t="shared" si="269"/>
        <v>indie rock</v>
      </c>
      <c r="S2495" s="13">
        <f t="shared" si="270"/>
        <v>41347.959953703699</v>
      </c>
      <c r="T2495" s="13">
        <f t="shared" si="271"/>
        <v>41393.168287037035</v>
      </c>
      <c r="U2495" s="14">
        <f t="shared" si="272"/>
        <v>2013</v>
      </c>
      <c r="V2495" s="15"/>
    </row>
    <row r="2496" spans="1:22" ht="47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 s="8">
        <f t="shared" si="267"/>
        <v>38.848205128205123</v>
      </c>
      <c r="Q2496" s="9" t="str">
        <f t="shared" si="268"/>
        <v>music</v>
      </c>
      <c r="R2496" t="str">
        <f t="shared" si="269"/>
        <v>indie rock</v>
      </c>
      <c r="S2496" s="13">
        <f t="shared" si="270"/>
        <v>41022.436851851853</v>
      </c>
      <c r="T2496" s="13">
        <f t="shared" si="271"/>
        <v>41052.645185185182</v>
      </c>
      <c r="U2496" s="14">
        <f t="shared" si="272"/>
        <v>2012</v>
      </c>
      <c r="V2496" s="15"/>
    </row>
    <row r="2497" spans="1:22" ht="47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 s="8">
        <f t="shared" si="267"/>
        <v>45.548809523809524</v>
      </c>
      <c r="Q2497" s="9" t="str">
        <f t="shared" si="268"/>
        <v>music</v>
      </c>
      <c r="R2497" t="str">
        <f t="shared" si="269"/>
        <v>indie rock</v>
      </c>
      <c r="S2497" s="13">
        <f t="shared" si="270"/>
        <v>41036.738136574073</v>
      </c>
      <c r="T2497" s="13">
        <f t="shared" si="271"/>
        <v>41066.946469907409</v>
      </c>
      <c r="U2497" s="14">
        <f t="shared" si="272"/>
        <v>2012</v>
      </c>
      <c r="V2497" s="15"/>
    </row>
    <row r="2498" spans="1:22" ht="32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 s="8">
        <f t="shared" si="267"/>
        <v>600</v>
      </c>
      <c r="Q2498" s="9" t="str">
        <f t="shared" si="268"/>
        <v>music</v>
      </c>
      <c r="R2498" t="str">
        <f t="shared" si="269"/>
        <v>indie rock</v>
      </c>
      <c r="S2498" s="13">
        <f t="shared" si="270"/>
        <v>41327.788101851846</v>
      </c>
      <c r="T2498" s="13">
        <f t="shared" si="271"/>
        <v>41362.954768518517</v>
      </c>
      <c r="U2498" s="14">
        <f t="shared" si="272"/>
        <v>2013</v>
      </c>
      <c r="V2498" s="15"/>
    </row>
    <row r="2499" spans="1:22" ht="47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 s="8">
        <f t="shared" ref="P2499:P2562" si="274">E2499/L2499</f>
        <v>80.551071428571419</v>
      </c>
      <c r="Q2499" s="9" t="str">
        <f t="shared" ref="Q2499:Q2562" si="275">LEFT(N2499, SEARCH("/", N2499, 1)-1)</f>
        <v>music</v>
      </c>
      <c r="R2499" t="str">
        <f t="shared" ref="R2499:R2562" si="276">RIGHT(N2499,LEN(N2499) -SEARCH("/", N2499, 1))</f>
        <v>indie rock</v>
      </c>
      <c r="S2499" s="13">
        <f t="shared" ref="S2499:S2562" si="277">(J2499/86400)+25569+(-5/24)</f>
        <v>40730.670578703699</v>
      </c>
      <c r="T2499" s="13">
        <f t="shared" ref="T2499:T2562" si="278">(((I2499/60)/60)/24)+DATE(1970,1,1)</f>
        <v>40760.878912037035</v>
      </c>
      <c r="U2499" s="14">
        <f t="shared" ref="U2499:U2562" si="279">YEAR(S2499)</f>
        <v>2011</v>
      </c>
      <c r="V2499" s="15"/>
    </row>
    <row r="2500" spans="1:22" ht="47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 s="8">
        <f t="shared" si="274"/>
        <v>52.8</v>
      </c>
      <c r="Q2500" s="9" t="str">
        <f t="shared" si="275"/>
        <v>music</v>
      </c>
      <c r="R2500" t="str">
        <f t="shared" si="276"/>
        <v>indie rock</v>
      </c>
      <c r="S2500" s="13">
        <f t="shared" si="277"/>
        <v>42017.759108796294</v>
      </c>
      <c r="T2500" s="13">
        <f t="shared" si="278"/>
        <v>42031.967442129629</v>
      </c>
      <c r="U2500" s="14">
        <f t="shared" si="279"/>
        <v>2015</v>
      </c>
      <c r="V2500" s="15"/>
    </row>
    <row r="2501" spans="1:22" ht="47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 s="8">
        <f t="shared" si="274"/>
        <v>47.676470588235297</v>
      </c>
      <c r="Q2501" s="9" t="str">
        <f t="shared" si="275"/>
        <v>music</v>
      </c>
      <c r="R2501" t="str">
        <f t="shared" si="276"/>
        <v>indie rock</v>
      </c>
      <c r="S2501" s="13">
        <f t="shared" si="277"/>
        <v>41226.440243055556</v>
      </c>
      <c r="T2501" s="13">
        <f t="shared" si="278"/>
        <v>41274.75</v>
      </c>
      <c r="U2501" s="14">
        <f t="shared" si="279"/>
        <v>2012</v>
      </c>
      <c r="V2501" s="15"/>
    </row>
    <row r="2502" spans="1:22" ht="47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 s="8">
        <f t="shared" si="274"/>
        <v>23.448275862068964</v>
      </c>
      <c r="Q2502" s="9" t="str">
        <f t="shared" si="275"/>
        <v>music</v>
      </c>
      <c r="R2502" t="str">
        <f t="shared" si="276"/>
        <v>indie rock</v>
      </c>
      <c r="S2502" s="13">
        <f t="shared" si="277"/>
        <v>41053.564525462956</v>
      </c>
      <c r="T2502" s="13">
        <f t="shared" si="278"/>
        <v>41083.772858796299</v>
      </c>
      <c r="U2502" s="14">
        <f t="shared" si="279"/>
        <v>2012</v>
      </c>
      <c r="V2502" s="15"/>
    </row>
    <row r="2503" spans="1:22" ht="47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 s="8">
        <f t="shared" si="274"/>
        <v>40.142857142857146</v>
      </c>
      <c r="Q2503" s="9" t="str">
        <f t="shared" si="275"/>
        <v>food</v>
      </c>
      <c r="R2503" t="str">
        <f t="shared" si="276"/>
        <v>restaurants</v>
      </c>
      <c r="S2503" s="13">
        <f t="shared" si="277"/>
        <v>42244.568333333336</v>
      </c>
      <c r="T2503" s="13">
        <f t="shared" si="278"/>
        <v>42274.776666666665</v>
      </c>
      <c r="U2503" s="14">
        <f t="shared" si="279"/>
        <v>2015</v>
      </c>
      <c r="V2503" s="15"/>
    </row>
    <row r="2504" spans="1:22" ht="47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 s="8">
        <f t="shared" si="274"/>
        <v>17.2</v>
      </c>
      <c r="Q2504" s="9" t="str">
        <f t="shared" si="275"/>
        <v>food</v>
      </c>
      <c r="R2504" t="str">
        <f t="shared" si="276"/>
        <v>restaurants</v>
      </c>
      <c r="S2504" s="13">
        <f t="shared" si="277"/>
        <v>41858.617106481477</v>
      </c>
      <c r="T2504" s="13">
        <f t="shared" si="278"/>
        <v>41903.825439814813</v>
      </c>
      <c r="U2504" s="14">
        <f t="shared" si="279"/>
        <v>2014</v>
      </c>
      <c r="V2504" s="15"/>
    </row>
    <row r="2505" spans="1:22" ht="47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8" t="e">
        <f t="shared" si="274"/>
        <v>#DIV/0!</v>
      </c>
      <c r="Q2505" s="9" t="str">
        <f t="shared" si="275"/>
        <v>food</v>
      </c>
      <c r="R2505" t="str">
        <f t="shared" si="276"/>
        <v>restaurants</v>
      </c>
      <c r="S2505" s="13">
        <f t="shared" si="277"/>
        <v>42498.691064814811</v>
      </c>
      <c r="T2505" s="13">
        <f t="shared" si="278"/>
        <v>42528.879166666666</v>
      </c>
      <c r="U2505" s="14">
        <f t="shared" si="279"/>
        <v>2016</v>
      </c>
      <c r="V2505" s="15"/>
    </row>
    <row r="2506" spans="1:22" ht="3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8" t="e">
        <f t="shared" si="274"/>
        <v>#DIV/0!</v>
      </c>
      <c r="Q2506" s="9" t="str">
        <f t="shared" si="275"/>
        <v>food</v>
      </c>
      <c r="R2506" t="str">
        <f t="shared" si="276"/>
        <v>restaurants</v>
      </c>
      <c r="S2506" s="13">
        <f t="shared" si="277"/>
        <v>41927.807106481479</v>
      </c>
      <c r="T2506" s="13">
        <f t="shared" si="278"/>
        <v>41958.057106481487</v>
      </c>
      <c r="U2506" s="14">
        <f t="shared" si="279"/>
        <v>2014</v>
      </c>
      <c r="V2506" s="15"/>
    </row>
    <row r="2507" spans="1:22" ht="6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8" t="e">
        <f t="shared" si="274"/>
        <v>#DIV/0!</v>
      </c>
      <c r="Q2507" s="9" t="str">
        <f t="shared" si="275"/>
        <v>food</v>
      </c>
      <c r="R2507" t="str">
        <f t="shared" si="276"/>
        <v>restaurants</v>
      </c>
      <c r="S2507" s="13">
        <f t="shared" si="277"/>
        <v>42046.847407407404</v>
      </c>
      <c r="T2507" s="13">
        <f t="shared" si="278"/>
        <v>42077.014074074075</v>
      </c>
      <c r="U2507" s="14">
        <f t="shared" si="279"/>
        <v>2015</v>
      </c>
      <c r="V2507" s="15"/>
    </row>
    <row r="2508" spans="1:22" ht="47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 s="8">
        <f t="shared" si="274"/>
        <v>15</v>
      </c>
      <c r="Q2508" s="9" t="str">
        <f t="shared" si="275"/>
        <v>food</v>
      </c>
      <c r="R2508" t="str">
        <f t="shared" si="276"/>
        <v>restaurants</v>
      </c>
      <c r="S2508" s="13">
        <f t="shared" si="277"/>
        <v>42258.088761574072</v>
      </c>
      <c r="T2508" s="13">
        <f t="shared" si="278"/>
        <v>42280.875</v>
      </c>
      <c r="U2508" s="14">
        <f t="shared" si="279"/>
        <v>2015</v>
      </c>
      <c r="V2508" s="15"/>
    </row>
    <row r="2509" spans="1:22" ht="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8" t="e">
        <f t="shared" si="274"/>
        <v>#DIV/0!</v>
      </c>
      <c r="Q2509" s="9" t="str">
        <f t="shared" si="275"/>
        <v>food</v>
      </c>
      <c r="R2509" t="str">
        <f t="shared" si="276"/>
        <v>restaurants</v>
      </c>
      <c r="S2509" s="13">
        <f t="shared" si="277"/>
        <v>42104.864629629628</v>
      </c>
      <c r="T2509" s="13">
        <f t="shared" si="278"/>
        <v>42135.072962962964</v>
      </c>
      <c r="U2509" s="14">
        <f t="shared" si="279"/>
        <v>2015</v>
      </c>
      <c r="V2509" s="15"/>
    </row>
    <row r="2510" spans="1:22" ht="47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8" t="e">
        <f t="shared" si="274"/>
        <v>#DIV/0!</v>
      </c>
      <c r="Q2510" s="9" t="str">
        <f t="shared" si="275"/>
        <v>food</v>
      </c>
      <c r="R2510" t="str">
        <f t="shared" si="276"/>
        <v>restaurants</v>
      </c>
      <c r="S2510" s="13">
        <f t="shared" si="277"/>
        <v>41835.743449074071</v>
      </c>
      <c r="T2510" s="13">
        <f t="shared" si="278"/>
        <v>41865.951782407406</v>
      </c>
      <c r="U2510" s="14">
        <f t="shared" si="279"/>
        <v>2014</v>
      </c>
      <c r="V2510" s="15"/>
    </row>
    <row r="2511" spans="1:22" ht="47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 s="8">
        <f t="shared" si="274"/>
        <v>35.714285714285715</v>
      </c>
      <c r="Q2511" s="9" t="str">
        <f t="shared" si="275"/>
        <v>food</v>
      </c>
      <c r="R2511" t="str">
        <f t="shared" si="276"/>
        <v>restaurants</v>
      </c>
      <c r="S2511" s="13">
        <f t="shared" si="277"/>
        <v>42058.601261574069</v>
      </c>
      <c r="T2511" s="13">
        <f t="shared" si="278"/>
        <v>42114.767928240741</v>
      </c>
      <c r="U2511" s="14">
        <f t="shared" si="279"/>
        <v>2015</v>
      </c>
      <c r="V2511" s="15"/>
    </row>
    <row r="2512" spans="1:22" ht="47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 s="8">
        <f t="shared" si="274"/>
        <v>37.5</v>
      </c>
      <c r="Q2512" s="9" t="str">
        <f t="shared" si="275"/>
        <v>food</v>
      </c>
      <c r="R2512" t="str">
        <f t="shared" si="276"/>
        <v>restaurants</v>
      </c>
      <c r="S2512" s="13">
        <f t="shared" si="277"/>
        <v>42078.789027777777</v>
      </c>
      <c r="T2512" s="13">
        <f t="shared" si="278"/>
        <v>42138.997361111105</v>
      </c>
      <c r="U2512" s="14">
        <f t="shared" si="279"/>
        <v>2015</v>
      </c>
      <c r="V2512" s="15"/>
    </row>
    <row r="2513" spans="1:22" ht="47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8" t="e">
        <f t="shared" si="274"/>
        <v>#DIV/0!</v>
      </c>
      <c r="Q2513" s="9" t="str">
        <f t="shared" si="275"/>
        <v>food</v>
      </c>
      <c r="R2513" t="str">
        <f t="shared" si="276"/>
        <v>restaurants</v>
      </c>
      <c r="S2513" s="13">
        <f t="shared" si="277"/>
        <v>42371.238576388881</v>
      </c>
      <c r="T2513" s="13">
        <f t="shared" si="278"/>
        <v>42401.446909722217</v>
      </c>
      <c r="U2513" s="14">
        <f t="shared" si="279"/>
        <v>2016</v>
      </c>
      <c r="V2513" s="15"/>
    </row>
    <row r="2514" spans="1:22" ht="47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8" t="e">
        <f t="shared" si="274"/>
        <v>#DIV/0!</v>
      </c>
      <c r="Q2514" s="9" t="str">
        <f t="shared" si="275"/>
        <v>food</v>
      </c>
      <c r="R2514" t="str">
        <f t="shared" si="276"/>
        <v>restaurants</v>
      </c>
      <c r="S2514" s="13">
        <f t="shared" si="277"/>
        <v>41971.668530092589</v>
      </c>
      <c r="T2514" s="13">
        <f t="shared" si="278"/>
        <v>41986.876863425925</v>
      </c>
      <c r="U2514" s="14">
        <f t="shared" si="279"/>
        <v>2014</v>
      </c>
      <c r="V2514" s="15"/>
    </row>
    <row r="2515" spans="1:22" ht="47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8" t="e">
        <f t="shared" si="274"/>
        <v>#DIV/0!</v>
      </c>
      <c r="Q2515" s="9" t="str">
        <f t="shared" si="275"/>
        <v>food</v>
      </c>
      <c r="R2515" t="str">
        <f t="shared" si="276"/>
        <v>restaurants</v>
      </c>
      <c r="S2515" s="13">
        <f t="shared" si="277"/>
        <v>42731.798483796294</v>
      </c>
      <c r="T2515" s="13">
        <f t="shared" si="278"/>
        <v>42792.00681712963</v>
      </c>
      <c r="U2515" s="14">
        <f t="shared" si="279"/>
        <v>2016</v>
      </c>
      <c r="V2515" s="15"/>
    </row>
    <row r="2516" spans="1:22" ht="47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 s="8">
        <f t="shared" si="274"/>
        <v>52.5</v>
      </c>
      <c r="Q2516" s="9" t="str">
        <f t="shared" si="275"/>
        <v>food</v>
      </c>
      <c r="R2516" t="str">
        <f t="shared" si="276"/>
        <v>restaurants</v>
      </c>
      <c r="S2516" s="13">
        <f t="shared" si="277"/>
        <v>41854.181446759256</v>
      </c>
      <c r="T2516" s="13">
        <f t="shared" si="278"/>
        <v>41871.389780092592</v>
      </c>
      <c r="U2516" s="14">
        <f t="shared" si="279"/>
        <v>2014</v>
      </c>
      <c r="V2516" s="15"/>
    </row>
    <row r="2517" spans="1:22" ht="47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 s="8">
        <f t="shared" si="274"/>
        <v>77.5</v>
      </c>
      <c r="Q2517" s="9" t="str">
        <f t="shared" si="275"/>
        <v>food</v>
      </c>
      <c r="R2517" t="str">
        <f t="shared" si="276"/>
        <v>restaurants</v>
      </c>
      <c r="S2517" s="13">
        <f t="shared" si="277"/>
        <v>42027.63140046296</v>
      </c>
      <c r="T2517" s="13">
        <f t="shared" si="278"/>
        <v>42057.839733796296</v>
      </c>
      <c r="U2517" s="14">
        <f t="shared" si="279"/>
        <v>2015</v>
      </c>
      <c r="V2517" s="15"/>
    </row>
    <row r="2518" spans="1:22" ht="47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8" t="e">
        <f t="shared" si="274"/>
        <v>#DIV/0!</v>
      </c>
      <c r="Q2518" s="9" t="str">
        <f t="shared" si="275"/>
        <v>food</v>
      </c>
      <c r="R2518" t="str">
        <f t="shared" si="276"/>
        <v>restaurants</v>
      </c>
      <c r="S2518" s="13">
        <f t="shared" si="277"/>
        <v>41942.445046296292</v>
      </c>
      <c r="T2518" s="13">
        <f t="shared" si="278"/>
        <v>41972.6950462963</v>
      </c>
      <c r="U2518" s="14">
        <f t="shared" si="279"/>
        <v>2014</v>
      </c>
      <c r="V2518" s="15"/>
    </row>
    <row r="2519" spans="1:22" ht="47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 s="8">
        <f t="shared" si="274"/>
        <v>53.545454545454547</v>
      </c>
      <c r="Q2519" s="9" t="str">
        <f t="shared" si="275"/>
        <v>food</v>
      </c>
      <c r="R2519" t="str">
        <f t="shared" si="276"/>
        <v>restaurants</v>
      </c>
      <c r="S2519" s="13">
        <f t="shared" si="277"/>
        <v>42052.594097222223</v>
      </c>
      <c r="T2519" s="13">
        <f t="shared" si="278"/>
        <v>42082.760763888888</v>
      </c>
      <c r="U2519" s="14">
        <f t="shared" si="279"/>
        <v>2015</v>
      </c>
      <c r="V2519" s="15"/>
    </row>
    <row r="2520" spans="1:22" ht="47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8" t="e">
        <f t="shared" si="274"/>
        <v>#DIV/0!</v>
      </c>
      <c r="Q2520" s="9" t="str">
        <f t="shared" si="275"/>
        <v>food</v>
      </c>
      <c r="R2520" t="str">
        <f t="shared" si="276"/>
        <v>restaurants</v>
      </c>
      <c r="S2520" s="13">
        <f t="shared" si="277"/>
        <v>41926.472546296296</v>
      </c>
      <c r="T2520" s="13">
        <f t="shared" si="278"/>
        <v>41956.722546296296</v>
      </c>
      <c r="U2520" s="14">
        <f t="shared" si="279"/>
        <v>2014</v>
      </c>
      <c r="V2520" s="15"/>
    </row>
    <row r="2521" spans="1:22" ht="3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 s="8">
        <f t="shared" si="274"/>
        <v>16.25</v>
      </c>
      <c r="Q2521" s="9" t="str">
        <f t="shared" si="275"/>
        <v>food</v>
      </c>
      <c r="R2521" t="str">
        <f t="shared" si="276"/>
        <v>restaurants</v>
      </c>
      <c r="S2521" s="13">
        <f t="shared" si="277"/>
        <v>41808.946805555555</v>
      </c>
      <c r="T2521" s="13">
        <f t="shared" si="278"/>
        <v>41839.155138888891</v>
      </c>
      <c r="U2521" s="14">
        <f t="shared" si="279"/>
        <v>2014</v>
      </c>
      <c r="V2521" s="15"/>
    </row>
    <row r="2522" spans="1:22" ht="47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8" t="e">
        <f t="shared" si="274"/>
        <v>#DIV/0!</v>
      </c>
      <c r="Q2522" s="9" t="str">
        <f t="shared" si="275"/>
        <v>food</v>
      </c>
      <c r="R2522" t="str">
        <f t="shared" si="276"/>
        <v>restaurants</v>
      </c>
      <c r="S2522" s="13">
        <f t="shared" si="277"/>
        <v>42612.392187500001</v>
      </c>
      <c r="T2522" s="13">
        <f t="shared" si="278"/>
        <v>42658.806249999994</v>
      </c>
      <c r="U2522" s="14">
        <f t="shared" si="279"/>
        <v>2016</v>
      </c>
      <c r="V2522" s="15"/>
    </row>
    <row r="2523" spans="1:22" ht="47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 s="8">
        <f t="shared" si="274"/>
        <v>103.68174242424243</v>
      </c>
      <c r="Q2523" s="9" t="str">
        <f t="shared" si="275"/>
        <v>music</v>
      </c>
      <c r="R2523" t="str">
        <f t="shared" si="276"/>
        <v>classical music</v>
      </c>
      <c r="S2523" s="13">
        <f t="shared" si="277"/>
        <v>42269.75950231481</v>
      </c>
      <c r="T2523" s="13">
        <f t="shared" si="278"/>
        <v>42290.967835648145</v>
      </c>
      <c r="U2523" s="14">
        <f t="shared" si="279"/>
        <v>2015</v>
      </c>
      <c r="V2523" s="15"/>
    </row>
    <row r="2524" spans="1:22" ht="47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 s="8">
        <f t="shared" si="274"/>
        <v>185.18518518518519</v>
      </c>
      <c r="Q2524" s="9" t="str">
        <f t="shared" si="275"/>
        <v>music</v>
      </c>
      <c r="R2524" t="str">
        <f t="shared" si="276"/>
        <v>classical music</v>
      </c>
      <c r="S2524" s="13">
        <f t="shared" si="277"/>
        <v>42460.365277777775</v>
      </c>
      <c r="T2524" s="13">
        <f t="shared" si="278"/>
        <v>42482.619444444441</v>
      </c>
      <c r="U2524" s="14">
        <f t="shared" si="279"/>
        <v>2016</v>
      </c>
      <c r="V2524" s="15"/>
    </row>
    <row r="2525" spans="1:22" ht="47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 s="8">
        <f t="shared" si="274"/>
        <v>54.153846153846153</v>
      </c>
      <c r="Q2525" s="9" t="str">
        <f t="shared" si="275"/>
        <v>music</v>
      </c>
      <c r="R2525" t="str">
        <f t="shared" si="276"/>
        <v>classical music</v>
      </c>
      <c r="S2525" s="13">
        <f t="shared" si="277"/>
        <v>41930.767268518517</v>
      </c>
      <c r="T2525" s="13">
        <f t="shared" si="278"/>
        <v>41961.017268518524</v>
      </c>
      <c r="U2525" s="14">
        <f t="shared" si="279"/>
        <v>2014</v>
      </c>
      <c r="V2525" s="15"/>
    </row>
    <row r="2526" spans="1:22" ht="3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 s="8">
        <f t="shared" si="274"/>
        <v>177.2093023255814</v>
      </c>
      <c r="Q2526" s="9" t="str">
        <f t="shared" si="275"/>
        <v>music</v>
      </c>
      <c r="R2526" t="str">
        <f t="shared" si="276"/>
        <v>classical music</v>
      </c>
      <c r="S2526" s="13">
        <f t="shared" si="277"/>
        <v>41961.599039351851</v>
      </c>
      <c r="T2526" s="13">
        <f t="shared" si="278"/>
        <v>41994.1875</v>
      </c>
      <c r="U2526" s="14">
        <f t="shared" si="279"/>
        <v>2014</v>
      </c>
      <c r="V2526" s="15"/>
    </row>
    <row r="2527" spans="1:22" ht="47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 s="8">
        <f t="shared" si="274"/>
        <v>100.325</v>
      </c>
      <c r="Q2527" s="9" t="str">
        <f t="shared" si="275"/>
        <v>music</v>
      </c>
      <c r="R2527" t="str">
        <f t="shared" si="276"/>
        <v>classical music</v>
      </c>
      <c r="S2527" s="13">
        <f t="shared" si="277"/>
        <v>41058.636238425919</v>
      </c>
      <c r="T2527" s="13">
        <f t="shared" si="278"/>
        <v>41088.844571759262</v>
      </c>
      <c r="U2527" s="14">
        <f t="shared" si="279"/>
        <v>2012</v>
      </c>
      <c r="V2527" s="15"/>
    </row>
    <row r="2528" spans="1:22" ht="47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 s="8">
        <f t="shared" si="274"/>
        <v>136.90909090909091</v>
      </c>
      <c r="Q2528" s="9" t="str">
        <f t="shared" si="275"/>
        <v>music</v>
      </c>
      <c r="R2528" t="str">
        <f t="shared" si="276"/>
        <v>classical music</v>
      </c>
      <c r="S2528" s="13">
        <f t="shared" si="277"/>
        <v>41952.882800925923</v>
      </c>
      <c r="T2528" s="13">
        <f t="shared" si="278"/>
        <v>41981.207638888889</v>
      </c>
      <c r="U2528" s="14">
        <f t="shared" si="279"/>
        <v>2014</v>
      </c>
      <c r="V2528" s="15"/>
    </row>
    <row r="2529" spans="1:22" ht="47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 s="8">
        <f t="shared" si="274"/>
        <v>57.535211267605632</v>
      </c>
      <c r="Q2529" s="9" t="str">
        <f t="shared" si="275"/>
        <v>music</v>
      </c>
      <c r="R2529" t="str">
        <f t="shared" si="276"/>
        <v>classical music</v>
      </c>
      <c r="S2529" s="13">
        <f t="shared" si="277"/>
        <v>41546.542719907404</v>
      </c>
      <c r="T2529" s="13">
        <f t="shared" si="278"/>
        <v>41565.165972222225</v>
      </c>
      <c r="U2529" s="14">
        <f t="shared" si="279"/>
        <v>2013</v>
      </c>
      <c r="V2529" s="15"/>
    </row>
    <row r="2530" spans="1:22" ht="47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 s="8">
        <f t="shared" si="274"/>
        <v>52.962839506172834</v>
      </c>
      <c r="Q2530" s="9" t="str">
        <f t="shared" si="275"/>
        <v>music</v>
      </c>
      <c r="R2530" t="str">
        <f t="shared" si="276"/>
        <v>classical music</v>
      </c>
      <c r="S2530" s="13">
        <f t="shared" si="277"/>
        <v>42217.626192129632</v>
      </c>
      <c r="T2530" s="13">
        <f t="shared" si="278"/>
        <v>42236.458333333328</v>
      </c>
      <c r="U2530" s="14">
        <f t="shared" si="279"/>
        <v>2015</v>
      </c>
      <c r="V2530" s="15"/>
    </row>
    <row r="2531" spans="1:22" ht="3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 s="8">
        <f t="shared" si="274"/>
        <v>82.328947368421055</v>
      </c>
      <c r="Q2531" s="9" t="str">
        <f t="shared" si="275"/>
        <v>music</v>
      </c>
      <c r="R2531" t="str">
        <f t="shared" si="276"/>
        <v>classical music</v>
      </c>
      <c r="S2531" s="13">
        <f t="shared" si="277"/>
        <v>40947.872395833328</v>
      </c>
      <c r="T2531" s="13">
        <f t="shared" si="278"/>
        <v>40993.0390625</v>
      </c>
      <c r="U2531" s="14">
        <f t="shared" si="279"/>
        <v>2012</v>
      </c>
      <c r="V2531" s="15"/>
    </row>
    <row r="2532" spans="1:22" ht="47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 s="8">
        <f t="shared" si="274"/>
        <v>135.41666666666666</v>
      </c>
      <c r="Q2532" s="9" t="str">
        <f t="shared" si="275"/>
        <v>music</v>
      </c>
      <c r="R2532" t="str">
        <f t="shared" si="276"/>
        <v>classical music</v>
      </c>
      <c r="S2532" s="13">
        <f t="shared" si="277"/>
        <v>42081.656307870369</v>
      </c>
      <c r="T2532" s="13">
        <f t="shared" si="278"/>
        <v>42114.201388888891</v>
      </c>
      <c r="U2532" s="14">
        <f t="shared" si="279"/>
        <v>2015</v>
      </c>
      <c r="V2532" s="15"/>
    </row>
    <row r="2533" spans="1:22" ht="47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 s="8">
        <f t="shared" si="274"/>
        <v>74.06557377049181</v>
      </c>
      <c r="Q2533" s="9" t="str">
        <f t="shared" si="275"/>
        <v>music</v>
      </c>
      <c r="R2533" t="str">
        <f t="shared" si="276"/>
        <v>classical music</v>
      </c>
      <c r="S2533" s="13">
        <f t="shared" si="277"/>
        <v>42208.471689814811</v>
      </c>
      <c r="T2533" s="13">
        <f t="shared" si="278"/>
        <v>42231.165972222225</v>
      </c>
      <c r="U2533" s="14">
        <f t="shared" si="279"/>
        <v>2015</v>
      </c>
      <c r="V2533" s="15"/>
    </row>
    <row r="2534" spans="1:22" ht="47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 s="8">
        <f t="shared" si="274"/>
        <v>84.083333333333329</v>
      </c>
      <c r="Q2534" s="9" t="str">
        <f t="shared" si="275"/>
        <v>music</v>
      </c>
      <c r="R2534" t="str">
        <f t="shared" si="276"/>
        <v>classical music</v>
      </c>
      <c r="S2534" s="13">
        <f t="shared" si="277"/>
        <v>41107.640810185185</v>
      </c>
      <c r="T2534" s="13">
        <f t="shared" si="278"/>
        <v>41137.849143518521</v>
      </c>
      <c r="U2534" s="14">
        <f t="shared" si="279"/>
        <v>2012</v>
      </c>
      <c r="V2534" s="15"/>
    </row>
    <row r="2535" spans="1:22" ht="47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 s="8">
        <f t="shared" si="274"/>
        <v>61.029411764705884</v>
      </c>
      <c r="Q2535" s="9" t="str">
        <f t="shared" si="275"/>
        <v>music</v>
      </c>
      <c r="R2535" t="str">
        <f t="shared" si="276"/>
        <v>classical music</v>
      </c>
      <c r="S2535" s="13">
        <f t="shared" si="277"/>
        <v>41304.542951388888</v>
      </c>
      <c r="T2535" s="13">
        <f t="shared" si="278"/>
        <v>41334.750787037039</v>
      </c>
      <c r="U2535" s="14">
        <f t="shared" si="279"/>
        <v>2013</v>
      </c>
      <c r="V2535" s="15"/>
    </row>
    <row r="2536" spans="1:22" ht="6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 s="8">
        <f t="shared" si="274"/>
        <v>150</v>
      </c>
      <c r="Q2536" s="9" t="str">
        <f t="shared" si="275"/>
        <v>music</v>
      </c>
      <c r="R2536" t="str">
        <f t="shared" si="276"/>
        <v>classical music</v>
      </c>
      <c r="S2536" s="13">
        <f t="shared" si="277"/>
        <v>40127.492037037031</v>
      </c>
      <c r="T2536" s="13">
        <f t="shared" si="278"/>
        <v>40179.25</v>
      </c>
      <c r="U2536" s="14">
        <f t="shared" si="279"/>
        <v>2009</v>
      </c>
      <c r="V2536" s="15"/>
    </row>
    <row r="2537" spans="1:22" ht="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 s="8">
        <f t="shared" si="274"/>
        <v>266.08974358974359</v>
      </c>
      <c r="Q2537" s="9" t="str">
        <f t="shared" si="275"/>
        <v>music</v>
      </c>
      <c r="R2537" t="str">
        <f t="shared" si="276"/>
        <v>classical music</v>
      </c>
      <c r="S2537" s="13">
        <f t="shared" si="277"/>
        <v>41943.582696759258</v>
      </c>
      <c r="T2537" s="13">
        <f t="shared" si="278"/>
        <v>41974.832696759258</v>
      </c>
      <c r="U2537" s="14">
        <f t="shared" si="279"/>
        <v>2014</v>
      </c>
      <c r="V2537" s="15"/>
    </row>
    <row r="2538" spans="1:22" ht="47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 s="8">
        <f t="shared" si="274"/>
        <v>7.25</v>
      </c>
      <c r="Q2538" s="9" t="str">
        <f t="shared" si="275"/>
        <v>music</v>
      </c>
      <c r="R2538" t="str">
        <f t="shared" si="276"/>
        <v>classical music</v>
      </c>
      <c r="S2538" s="13">
        <f t="shared" si="277"/>
        <v>41463.89775462963</v>
      </c>
      <c r="T2538" s="13">
        <f t="shared" si="278"/>
        <v>41485.106087962966</v>
      </c>
      <c r="U2538" s="14">
        <f t="shared" si="279"/>
        <v>2013</v>
      </c>
      <c r="V2538" s="15"/>
    </row>
    <row r="2539" spans="1:22" ht="47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 s="8">
        <f t="shared" si="274"/>
        <v>100</v>
      </c>
      <c r="Q2539" s="9" t="str">
        <f t="shared" si="275"/>
        <v>music</v>
      </c>
      <c r="R2539" t="str">
        <f t="shared" si="276"/>
        <v>classical music</v>
      </c>
      <c r="S2539" s="13">
        <f t="shared" si="277"/>
        <v>40696.440451388888</v>
      </c>
      <c r="T2539" s="13">
        <f t="shared" si="278"/>
        <v>40756.648784722223</v>
      </c>
      <c r="U2539" s="14">
        <f t="shared" si="279"/>
        <v>2011</v>
      </c>
      <c r="V2539" s="15"/>
    </row>
    <row r="2540" spans="1:22" ht="3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 s="8">
        <f t="shared" si="274"/>
        <v>109.96308108108107</v>
      </c>
      <c r="Q2540" s="9" t="str">
        <f t="shared" si="275"/>
        <v>music</v>
      </c>
      <c r="R2540" t="str">
        <f t="shared" si="276"/>
        <v>classical music</v>
      </c>
      <c r="S2540" s="13">
        <f t="shared" si="277"/>
        <v>41298.301631944443</v>
      </c>
      <c r="T2540" s="13">
        <f t="shared" si="278"/>
        <v>41329.207638888889</v>
      </c>
      <c r="U2540" s="14">
        <f t="shared" si="279"/>
        <v>2013</v>
      </c>
      <c r="V2540" s="15"/>
    </row>
    <row r="2541" spans="1:22" ht="47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 s="8">
        <f t="shared" si="274"/>
        <v>169.91525423728814</v>
      </c>
      <c r="Q2541" s="9" t="str">
        <f t="shared" si="275"/>
        <v>music</v>
      </c>
      <c r="R2541" t="str">
        <f t="shared" si="276"/>
        <v>classical music</v>
      </c>
      <c r="S2541" s="13">
        <f t="shared" si="277"/>
        <v>41977.693888888891</v>
      </c>
      <c r="T2541" s="13">
        <f t="shared" si="278"/>
        <v>42037.902222222227</v>
      </c>
      <c r="U2541" s="14">
        <f t="shared" si="279"/>
        <v>2014</v>
      </c>
      <c r="V2541" s="15"/>
    </row>
    <row r="2542" spans="1:22" ht="47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 s="8">
        <f t="shared" si="274"/>
        <v>95.740740740740748</v>
      </c>
      <c r="Q2542" s="9" t="str">
        <f t="shared" si="275"/>
        <v>music</v>
      </c>
      <c r="R2542" t="str">
        <f t="shared" si="276"/>
        <v>classical music</v>
      </c>
      <c r="S2542" s="13">
        <f t="shared" si="277"/>
        <v>40785.466678240737</v>
      </c>
      <c r="T2542" s="13">
        <f t="shared" si="278"/>
        <v>40845.675011574072</v>
      </c>
      <c r="U2542" s="14">
        <f t="shared" si="279"/>
        <v>2011</v>
      </c>
      <c r="V2542" s="15"/>
    </row>
    <row r="2543" spans="1:22" ht="47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 s="8">
        <f t="shared" si="274"/>
        <v>59.460317460317462</v>
      </c>
      <c r="Q2543" s="9" t="str">
        <f t="shared" si="275"/>
        <v>music</v>
      </c>
      <c r="R2543" t="str">
        <f t="shared" si="276"/>
        <v>classical music</v>
      </c>
      <c r="S2543" s="13">
        <f t="shared" si="277"/>
        <v>41483.240949074076</v>
      </c>
      <c r="T2543" s="13">
        <f t="shared" si="278"/>
        <v>41543.449282407404</v>
      </c>
      <c r="U2543" s="14">
        <f t="shared" si="279"/>
        <v>2013</v>
      </c>
      <c r="V2543" s="15"/>
    </row>
    <row r="2544" spans="1:22" ht="47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 s="8">
        <f t="shared" si="274"/>
        <v>55.769230769230766</v>
      </c>
      <c r="Q2544" s="9" t="str">
        <f t="shared" si="275"/>
        <v>music</v>
      </c>
      <c r="R2544" t="str">
        <f t="shared" si="276"/>
        <v>classical music</v>
      </c>
      <c r="S2544" s="13">
        <f t="shared" si="277"/>
        <v>41509.218252314815</v>
      </c>
      <c r="T2544" s="13">
        <f t="shared" si="278"/>
        <v>41548.165972222225</v>
      </c>
      <c r="U2544" s="14">
        <f t="shared" si="279"/>
        <v>2013</v>
      </c>
      <c r="V2544" s="15"/>
    </row>
    <row r="2545" spans="1:22" ht="47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 s="8">
        <f t="shared" si="274"/>
        <v>30.076923076923077</v>
      </c>
      <c r="Q2545" s="9" t="str">
        <f t="shared" si="275"/>
        <v>music</v>
      </c>
      <c r="R2545" t="str">
        <f t="shared" si="276"/>
        <v>classical music</v>
      </c>
      <c r="S2545" s="13">
        <f t="shared" si="277"/>
        <v>40513.899282407401</v>
      </c>
      <c r="T2545" s="13">
        <f t="shared" si="278"/>
        <v>40545.125</v>
      </c>
      <c r="U2545" s="14">
        <f t="shared" si="279"/>
        <v>2010</v>
      </c>
      <c r="V2545" s="15"/>
    </row>
    <row r="2546" spans="1:22" ht="47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 s="8">
        <f t="shared" si="274"/>
        <v>88.438596491228068</v>
      </c>
      <c r="Q2546" s="9" t="str">
        <f t="shared" si="275"/>
        <v>music</v>
      </c>
      <c r="R2546" t="str">
        <f t="shared" si="276"/>
        <v>classical music</v>
      </c>
      <c r="S2546" s="13">
        <f t="shared" si="277"/>
        <v>41068.3121412037</v>
      </c>
      <c r="T2546" s="13">
        <f t="shared" si="278"/>
        <v>41098.520474537036</v>
      </c>
      <c r="U2546" s="14">
        <f t="shared" si="279"/>
        <v>2012</v>
      </c>
      <c r="V2546" s="15"/>
    </row>
    <row r="2547" spans="1:22" ht="47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 s="8">
        <f t="shared" si="274"/>
        <v>64.032786885245898</v>
      </c>
      <c r="Q2547" s="9" t="str">
        <f t="shared" si="275"/>
        <v>music</v>
      </c>
      <c r="R2547" t="str">
        <f t="shared" si="276"/>
        <v>classical music</v>
      </c>
      <c r="S2547" s="13">
        <f t="shared" si="277"/>
        <v>42026.929837962962</v>
      </c>
      <c r="T2547" s="13">
        <f t="shared" si="278"/>
        <v>42062.020833333328</v>
      </c>
      <c r="U2547" s="14">
        <f t="shared" si="279"/>
        <v>2015</v>
      </c>
      <c r="V2547" s="15"/>
    </row>
    <row r="2548" spans="1:22" ht="47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 s="8">
        <f t="shared" si="274"/>
        <v>60.153846153846153</v>
      </c>
      <c r="Q2548" s="9" t="str">
        <f t="shared" si="275"/>
        <v>music</v>
      </c>
      <c r="R2548" t="str">
        <f t="shared" si="276"/>
        <v>classical music</v>
      </c>
      <c r="S2548" s="13">
        <f t="shared" si="277"/>
        <v>41524.650219907409</v>
      </c>
      <c r="T2548" s="13">
        <f t="shared" si="278"/>
        <v>41552.208333333336</v>
      </c>
      <c r="U2548" s="14">
        <f t="shared" si="279"/>
        <v>2013</v>
      </c>
      <c r="V2548" s="15"/>
    </row>
    <row r="2549" spans="1:22" ht="47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 s="8">
        <f t="shared" si="274"/>
        <v>49.194029850746269</v>
      </c>
      <c r="Q2549" s="9" t="str">
        <f t="shared" si="275"/>
        <v>music</v>
      </c>
      <c r="R2549" t="str">
        <f t="shared" si="276"/>
        <v>classical music</v>
      </c>
      <c r="S2549" s="13">
        <f t="shared" si="277"/>
        <v>40973.564849537033</v>
      </c>
      <c r="T2549" s="13">
        <f t="shared" si="278"/>
        <v>41003.731516203705</v>
      </c>
      <c r="U2549" s="14">
        <f t="shared" si="279"/>
        <v>2012</v>
      </c>
      <c r="V2549" s="15"/>
    </row>
    <row r="2550" spans="1:22" ht="47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 s="8">
        <f t="shared" si="274"/>
        <v>165.16216216216216</v>
      </c>
      <c r="Q2550" s="9" t="str">
        <f t="shared" si="275"/>
        <v>music</v>
      </c>
      <c r="R2550" t="str">
        <f t="shared" si="276"/>
        <v>classical music</v>
      </c>
      <c r="S2550" s="13">
        <f t="shared" si="277"/>
        <v>42618.417094907403</v>
      </c>
      <c r="T2550" s="13">
        <f t="shared" si="278"/>
        <v>42643.185416666667</v>
      </c>
      <c r="U2550" s="14">
        <f t="shared" si="279"/>
        <v>2016</v>
      </c>
      <c r="V2550" s="15"/>
    </row>
    <row r="2551" spans="1:22" ht="47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 s="8">
        <f t="shared" si="274"/>
        <v>43.621621621621621</v>
      </c>
      <c r="Q2551" s="9" t="str">
        <f t="shared" si="275"/>
        <v>music</v>
      </c>
      <c r="R2551" t="str">
        <f t="shared" si="276"/>
        <v>classical music</v>
      </c>
      <c r="S2551" s="13">
        <f t="shared" si="277"/>
        <v>41390.549421296295</v>
      </c>
      <c r="T2551" s="13">
        <f t="shared" si="278"/>
        <v>41425.708333333336</v>
      </c>
      <c r="U2551" s="14">
        <f t="shared" si="279"/>
        <v>2013</v>
      </c>
      <c r="V2551" s="15"/>
    </row>
    <row r="2552" spans="1:22" ht="47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 s="8">
        <f t="shared" si="274"/>
        <v>43.7</v>
      </c>
      <c r="Q2552" s="9" t="str">
        <f t="shared" si="275"/>
        <v>music</v>
      </c>
      <c r="R2552" t="str">
        <f t="shared" si="276"/>
        <v>classical music</v>
      </c>
      <c r="S2552" s="13">
        <f t="shared" si="277"/>
        <v>42228.425995370366</v>
      </c>
      <c r="T2552" s="13">
        <f t="shared" si="278"/>
        <v>42285.165972222225</v>
      </c>
      <c r="U2552" s="14">
        <f t="shared" si="279"/>
        <v>2015</v>
      </c>
      <c r="V2552" s="15"/>
    </row>
    <row r="2553" spans="1:22" ht="47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 s="8">
        <f t="shared" si="274"/>
        <v>67.419642857142861</v>
      </c>
      <c r="Q2553" s="9" t="str">
        <f t="shared" si="275"/>
        <v>music</v>
      </c>
      <c r="R2553" t="str">
        <f t="shared" si="276"/>
        <v>classical music</v>
      </c>
      <c r="S2553" s="13">
        <f t="shared" si="277"/>
        <v>40961.043807870366</v>
      </c>
      <c r="T2553" s="13">
        <f t="shared" si="278"/>
        <v>40989.866666666669</v>
      </c>
      <c r="U2553" s="14">
        <f t="shared" si="279"/>
        <v>2012</v>
      </c>
      <c r="V2553" s="15"/>
    </row>
    <row r="2554" spans="1:22" ht="47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 s="8">
        <f t="shared" si="274"/>
        <v>177.5</v>
      </c>
      <c r="Q2554" s="9" t="str">
        <f t="shared" si="275"/>
        <v>music</v>
      </c>
      <c r="R2554" t="str">
        <f t="shared" si="276"/>
        <v>classical music</v>
      </c>
      <c r="S2554" s="13">
        <f t="shared" si="277"/>
        <v>42769.601631944439</v>
      </c>
      <c r="T2554" s="13">
        <f t="shared" si="278"/>
        <v>42799.809965277775</v>
      </c>
      <c r="U2554" s="14">
        <f t="shared" si="279"/>
        <v>2017</v>
      </c>
      <c r="V2554" s="15"/>
    </row>
    <row r="2555" spans="1:22" ht="47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 s="8">
        <f t="shared" si="274"/>
        <v>38.883333333333333</v>
      </c>
      <c r="Q2555" s="9" t="str">
        <f t="shared" si="275"/>
        <v>music</v>
      </c>
      <c r="R2555" t="str">
        <f t="shared" si="276"/>
        <v>classical music</v>
      </c>
      <c r="S2555" s="13">
        <f t="shared" si="277"/>
        <v>41112.990821759253</v>
      </c>
      <c r="T2555" s="13">
        <f t="shared" si="278"/>
        <v>41173.199155092596</v>
      </c>
      <c r="U2555" s="14">
        <f t="shared" si="279"/>
        <v>2012</v>
      </c>
      <c r="V2555" s="15"/>
    </row>
    <row r="2556" spans="1:22" ht="47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 s="8">
        <f t="shared" si="274"/>
        <v>54.985074626865675</v>
      </c>
      <c r="Q2556" s="9" t="str">
        <f t="shared" si="275"/>
        <v>music</v>
      </c>
      <c r="R2556" t="str">
        <f t="shared" si="276"/>
        <v>classical music</v>
      </c>
      <c r="S2556" s="13">
        <f t="shared" si="277"/>
        <v>42124.869942129626</v>
      </c>
      <c r="T2556" s="13">
        <f t="shared" si="278"/>
        <v>42156.165972222225</v>
      </c>
      <c r="U2556" s="14">
        <f t="shared" si="279"/>
        <v>2015</v>
      </c>
      <c r="V2556" s="15"/>
    </row>
    <row r="2557" spans="1:22" ht="47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 s="8">
        <f t="shared" si="274"/>
        <v>61.342857142857142</v>
      </c>
      <c r="Q2557" s="9" t="str">
        <f t="shared" si="275"/>
        <v>music</v>
      </c>
      <c r="R2557" t="str">
        <f t="shared" si="276"/>
        <v>classical music</v>
      </c>
      <c r="S2557" s="13">
        <f t="shared" si="277"/>
        <v>41026.44667824074</v>
      </c>
      <c r="T2557" s="13">
        <f t="shared" si="278"/>
        <v>41057.655011574076</v>
      </c>
      <c r="U2557" s="14">
        <f t="shared" si="279"/>
        <v>2012</v>
      </c>
      <c r="V2557" s="15"/>
    </row>
    <row r="2558" spans="1:22" ht="47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 s="8">
        <f t="shared" si="274"/>
        <v>23.117647058823529</v>
      </c>
      <c r="Q2558" s="9" t="str">
        <f t="shared" si="275"/>
        <v>music</v>
      </c>
      <c r="R2558" t="str">
        <f t="shared" si="276"/>
        <v>classical music</v>
      </c>
      <c r="S2558" s="13">
        <f t="shared" si="277"/>
        <v>41222.783067129625</v>
      </c>
      <c r="T2558" s="13">
        <f t="shared" si="278"/>
        <v>41267.991400462961</v>
      </c>
      <c r="U2558" s="14">
        <f t="shared" si="279"/>
        <v>2012</v>
      </c>
      <c r="V2558" s="15"/>
    </row>
    <row r="2559" spans="1:22" ht="3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 s="8">
        <f t="shared" si="274"/>
        <v>29.611111111111111</v>
      </c>
      <c r="Q2559" s="9" t="str">
        <f t="shared" si="275"/>
        <v>music</v>
      </c>
      <c r="R2559" t="str">
        <f t="shared" si="276"/>
        <v>classical music</v>
      </c>
      <c r="S2559" s="13">
        <f t="shared" si="277"/>
        <v>41744.536874999998</v>
      </c>
      <c r="T2559" s="13">
        <f t="shared" si="278"/>
        <v>41774.745208333334</v>
      </c>
      <c r="U2559" s="14">
        <f t="shared" si="279"/>
        <v>2014</v>
      </c>
      <c r="V2559" s="15"/>
    </row>
    <row r="2560" spans="1:22" ht="3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 s="8">
        <f t="shared" si="274"/>
        <v>75.611111111111114</v>
      </c>
      <c r="Q2560" s="9" t="str">
        <f t="shared" si="275"/>
        <v>music</v>
      </c>
      <c r="R2560" t="str">
        <f t="shared" si="276"/>
        <v>classical music</v>
      </c>
      <c r="S2560" s="13">
        <f t="shared" si="277"/>
        <v>42093.651689814811</v>
      </c>
      <c r="T2560" s="13">
        <f t="shared" si="278"/>
        <v>42125.582638888889</v>
      </c>
      <c r="U2560" s="14">
        <f t="shared" si="279"/>
        <v>2015</v>
      </c>
      <c r="V2560" s="15"/>
    </row>
    <row r="2561" spans="1:22" ht="47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 s="8">
        <f t="shared" si="274"/>
        <v>35.6</v>
      </c>
      <c r="Q2561" s="9" t="str">
        <f t="shared" si="275"/>
        <v>music</v>
      </c>
      <c r="R2561" t="str">
        <f t="shared" si="276"/>
        <v>classical music</v>
      </c>
      <c r="S2561" s="13">
        <f t="shared" si="277"/>
        <v>40829.665324074071</v>
      </c>
      <c r="T2561" s="13">
        <f t="shared" si="278"/>
        <v>40862.817361111112</v>
      </c>
      <c r="U2561" s="14">
        <f t="shared" si="279"/>
        <v>2011</v>
      </c>
      <c r="V2561" s="15"/>
    </row>
    <row r="2562" spans="1:22" ht="47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 s="8">
        <f t="shared" si="274"/>
        <v>143</v>
      </c>
      <c r="Q2562" s="9" t="str">
        <f t="shared" si="275"/>
        <v>music</v>
      </c>
      <c r="R2562" t="str">
        <f t="shared" si="276"/>
        <v>classical music</v>
      </c>
      <c r="S2562" s="13">
        <f t="shared" si="277"/>
        <v>42039.742754629631</v>
      </c>
      <c r="T2562" s="13">
        <f t="shared" si="278"/>
        <v>42069.951087962967</v>
      </c>
      <c r="U2562" s="14">
        <f t="shared" si="279"/>
        <v>2015</v>
      </c>
      <c r="V2562" s="15"/>
    </row>
    <row r="2563" spans="1:22" ht="47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 s="8" t="e">
        <f t="shared" ref="P2563:P2626" si="281">E2563/L2563</f>
        <v>#DIV/0!</v>
      </c>
      <c r="Q2563" s="9" t="str">
        <f t="shared" ref="Q2563:Q2626" si="282">LEFT(N2563, SEARCH("/", N2563, 1)-1)</f>
        <v>food</v>
      </c>
      <c r="R2563" t="str">
        <f t="shared" ref="R2563:R2626" si="283">RIGHT(N2563,LEN(N2563) -SEARCH("/", N2563, 1))</f>
        <v>food trucks</v>
      </c>
      <c r="S2563" s="13">
        <f t="shared" ref="S2563:S2626" si="284">(J2563/86400)+25569+(-5/24)</f>
        <v>42260.320474537039</v>
      </c>
      <c r="T2563" s="13">
        <f t="shared" ref="T2563:T2626" si="285">(((I2563/60)/60)/24)+DATE(1970,1,1)</f>
        <v>42290.528807870374</v>
      </c>
      <c r="U2563" s="14">
        <f t="shared" ref="U2563:U2626" si="286">YEAR(S2563)</f>
        <v>2015</v>
      </c>
      <c r="V2563" s="15"/>
    </row>
    <row r="2564" spans="1:22" ht="47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 s="8">
        <f t="shared" si="281"/>
        <v>25</v>
      </c>
      <c r="Q2564" s="9" t="str">
        <f t="shared" si="282"/>
        <v>food</v>
      </c>
      <c r="R2564" t="str">
        <f t="shared" si="283"/>
        <v>food trucks</v>
      </c>
      <c r="S2564" s="13">
        <f t="shared" si="284"/>
        <v>42594.316423611112</v>
      </c>
      <c r="T2564" s="13">
        <f t="shared" si="285"/>
        <v>42654.524756944447</v>
      </c>
      <c r="U2564" s="14">
        <f t="shared" si="286"/>
        <v>2016</v>
      </c>
      <c r="V2564" s="15"/>
    </row>
    <row r="2565" spans="1:22" ht="3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8" t="e">
        <f t="shared" si="281"/>
        <v>#DIV/0!</v>
      </c>
      <c r="Q2565" s="9" t="str">
        <f t="shared" si="282"/>
        <v>food</v>
      </c>
      <c r="R2565" t="str">
        <f t="shared" si="283"/>
        <v>food trucks</v>
      </c>
      <c r="S2565" s="13">
        <f t="shared" si="284"/>
        <v>42154.931145833332</v>
      </c>
      <c r="T2565" s="13">
        <f t="shared" si="285"/>
        <v>42215.139479166668</v>
      </c>
      <c r="U2565" s="14">
        <f t="shared" si="286"/>
        <v>2015</v>
      </c>
      <c r="V2565" s="15"/>
    </row>
    <row r="2566" spans="1:22" ht="47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8" t="e">
        <f t="shared" si="281"/>
        <v>#DIV/0!</v>
      </c>
      <c r="Q2566" s="9" t="str">
        <f t="shared" si="282"/>
        <v>food</v>
      </c>
      <c r="R2566" t="str">
        <f t="shared" si="283"/>
        <v>food trucks</v>
      </c>
      <c r="S2566" s="13">
        <f t="shared" si="284"/>
        <v>41821.83216435185</v>
      </c>
      <c r="T2566" s="13">
        <f t="shared" si="285"/>
        <v>41852.040497685186</v>
      </c>
      <c r="U2566" s="14">
        <f t="shared" si="286"/>
        <v>2014</v>
      </c>
      <c r="V2566" s="15"/>
    </row>
    <row r="2567" spans="1:22" ht="47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 s="8">
        <f t="shared" si="281"/>
        <v>100</v>
      </c>
      <c r="Q2567" s="9" t="str">
        <f t="shared" si="282"/>
        <v>food</v>
      </c>
      <c r="R2567" t="str">
        <f t="shared" si="283"/>
        <v>food trucks</v>
      </c>
      <c r="S2567" s="13">
        <f t="shared" si="284"/>
        <v>42440.442002314812</v>
      </c>
      <c r="T2567" s="13">
        <f t="shared" si="285"/>
        <v>42499.868055555555</v>
      </c>
      <c r="U2567" s="14">
        <f t="shared" si="286"/>
        <v>2016</v>
      </c>
      <c r="V2567" s="15"/>
    </row>
    <row r="2568" spans="1:22" ht="47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8" t="e">
        <f t="shared" si="281"/>
        <v>#DIV/0!</v>
      </c>
      <c r="Q2568" s="9" t="str">
        <f t="shared" si="282"/>
        <v>food</v>
      </c>
      <c r="R2568" t="str">
        <f t="shared" si="283"/>
        <v>food trucks</v>
      </c>
      <c r="S2568" s="13">
        <f t="shared" si="284"/>
        <v>41842.772546296292</v>
      </c>
      <c r="T2568" s="13">
        <f t="shared" si="285"/>
        <v>41872.980879629627</v>
      </c>
      <c r="U2568" s="14">
        <f t="shared" si="286"/>
        <v>2014</v>
      </c>
      <c r="V2568" s="15"/>
    </row>
    <row r="2569" spans="1:22" ht="47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 s="8">
        <f t="shared" si="281"/>
        <v>60</v>
      </c>
      <c r="Q2569" s="9" t="str">
        <f t="shared" si="282"/>
        <v>food</v>
      </c>
      <c r="R2569" t="str">
        <f t="shared" si="283"/>
        <v>food trucks</v>
      </c>
      <c r="S2569" s="13">
        <f t="shared" si="284"/>
        <v>42087.670578703699</v>
      </c>
      <c r="T2569" s="13">
        <f t="shared" si="285"/>
        <v>42117.878912037035</v>
      </c>
      <c r="U2569" s="14">
        <f t="shared" si="286"/>
        <v>2015</v>
      </c>
      <c r="V2569" s="15"/>
    </row>
    <row r="2570" spans="1:22" ht="47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 s="8">
        <f t="shared" si="281"/>
        <v>50</v>
      </c>
      <c r="Q2570" s="9" t="str">
        <f t="shared" si="282"/>
        <v>food</v>
      </c>
      <c r="R2570" t="str">
        <f t="shared" si="283"/>
        <v>food trucks</v>
      </c>
      <c r="S2570" s="13">
        <f t="shared" si="284"/>
        <v>42584.45826388889</v>
      </c>
      <c r="T2570" s="13">
        <f t="shared" si="285"/>
        <v>42614.666597222225</v>
      </c>
      <c r="U2570" s="14">
        <f t="shared" si="286"/>
        <v>2016</v>
      </c>
      <c r="V2570" s="15"/>
    </row>
    <row r="2571" spans="1:22" ht="47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 s="8">
        <f t="shared" si="281"/>
        <v>72.5</v>
      </c>
      <c r="Q2571" s="9" t="str">
        <f t="shared" si="282"/>
        <v>food</v>
      </c>
      <c r="R2571" t="str">
        <f t="shared" si="283"/>
        <v>food trucks</v>
      </c>
      <c r="S2571" s="13">
        <f t="shared" si="284"/>
        <v>42233.897129629629</v>
      </c>
      <c r="T2571" s="13">
        <f t="shared" si="285"/>
        <v>42264.105462962965</v>
      </c>
      <c r="U2571" s="14">
        <f t="shared" si="286"/>
        <v>2015</v>
      </c>
      <c r="V2571" s="15"/>
    </row>
    <row r="2572" spans="1:22" ht="47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 s="8">
        <f t="shared" si="281"/>
        <v>29.5</v>
      </c>
      <c r="Q2572" s="9" t="str">
        <f t="shared" si="282"/>
        <v>food</v>
      </c>
      <c r="R2572" t="str">
        <f t="shared" si="283"/>
        <v>food trucks</v>
      </c>
      <c r="S2572" s="13">
        <f t="shared" si="284"/>
        <v>42744.694849537038</v>
      </c>
      <c r="T2572" s="13">
        <f t="shared" si="285"/>
        <v>42774.903182870374</v>
      </c>
      <c r="U2572" s="14">
        <f t="shared" si="286"/>
        <v>2017</v>
      </c>
      <c r="V2572" s="15"/>
    </row>
    <row r="2573" spans="1:22" ht="47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 s="8">
        <f t="shared" si="281"/>
        <v>62.5</v>
      </c>
      <c r="Q2573" s="9" t="str">
        <f t="shared" si="282"/>
        <v>food</v>
      </c>
      <c r="R2573" t="str">
        <f t="shared" si="283"/>
        <v>food trucks</v>
      </c>
      <c r="S2573" s="13">
        <f t="shared" si="284"/>
        <v>42449.133344907408</v>
      </c>
      <c r="T2573" s="13">
        <f t="shared" si="285"/>
        <v>42509.341678240744</v>
      </c>
      <c r="U2573" s="14">
        <f t="shared" si="286"/>
        <v>2016</v>
      </c>
      <c r="V2573" s="15"/>
    </row>
    <row r="2574" spans="1:22" ht="47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8" t="e">
        <f t="shared" si="281"/>
        <v>#DIV/0!</v>
      </c>
      <c r="Q2574" s="9" t="str">
        <f t="shared" si="282"/>
        <v>food</v>
      </c>
      <c r="R2574" t="str">
        <f t="shared" si="283"/>
        <v>food trucks</v>
      </c>
      <c r="S2574" s="13">
        <f t="shared" si="284"/>
        <v>42076.911076388882</v>
      </c>
      <c r="T2574" s="13">
        <f t="shared" si="285"/>
        <v>42107.119409722218</v>
      </c>
      <c r="U2574" s="14">
        <f t="shared" si="286"/>
        <v>2015</v>
      </c>
      <c r="V2574" s="15"/>
    </row>
    <row r="2575" spans="1:22" ht="47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8" t="e">
        <f t="shared" si="281"/>
        <v>#DIV/0!</v>
      </c>
      <c r="Q2575" s="9" t="str">
        <f t="shared" si="282"/>
        <v>food</v>
      </c>
      <c r="R2575" t="str">
        <f t="shared" si="283"/>
        <v>food trucks</v>
      </c>
      <c r="S2575" s="13">
        <f t="shared" si="284"/>
        <v>41829.383668981478</v>
      </c>
      <c r="T2575" s="13">
        <f t="shared" si="285"/>
        <v>41874.592002314814</v>
      </c>
      <c r="U2575" s="14">
        <f t="shared" si="286"/>
        <v>2014</v>
      </c>
      <c r="V2575" s="15"/>
    </row>
    <row r="2576" spans="1:22" ht="47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8" t="e">
        <f t="shared" si="281"/>
        <v>#DIV/0!</v>
      </c>
      <c r="Q2576" s="9" t="str">
        <f t="shared" si="282"/>
        <v>food</v>
      </c>
      <c r="R2576" t="str">
        <f t="shared" si="283"/>
        <v>food trucks</v>
      </c>
      <c r="S2576" s="13">
        <f t="shared" si="284"/>
        <v>42487.617418981477</v>
      </c>
      <c r="T2576" s="13">
        <f t="shared" si="285"/>
        <v>42508.825752314813</v>
      </c>
      <c r="U2576" s="14">
        <f t="shared" si="286"/>
        <v>2016</v>
      </c>
      <c r="V2576" s="15"/>
    </row>
    <row r="2577" spans="1:22" ht="47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8" t="e">
        <f t="shared" si="281"/>
        <v>#DIV/0!</v>
      </c>
      <c r="Q2577" s="9" t="str">
        <f t="shared" si="282"/>
        <v>food</v>
      </c>
      <c r="R2577" t="str">
        <f t="shared" si="283"/>
        <v>food trucks</v>
      </c>
      <c r="S2577" s="13">
        <f t="shared" si="284"/>
        <v>41985.900393518517</v>
      </c>
      <c r="T2577" s="13">
        <f t="shared" si="285"/>
        <v>42016.108726851846</v>
      </c>
      <c r="U2577" s="14">
        <f t="shared" si="286"/>
        <v>2014</v>
      </c>
      <c r="V2577" s="15"/>
    </row>
    <row r="2578" spans="1:22" ht="3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8" t="e">
        <f t="shared" si="281"/>
        <v>#DIV/0!</v>
      </c>
      <c r="Q2578" s="9" t="str">
        <f t="shared" si="282"/>
        <v>food</v>
      </c>
      <c r="R2578" t="str">
        <f t="shared" si="283"/>
        <v>food trucks</v>
      </c>
      <c r="S2578" s="13">
        <f t="shared" si="284"/>
        <v>42059.801469907405</v>
      </c>
      <c r="T2578" s="13">
        <f t="shared" si="285"/>
        <v>42104.968136574069</v>
      </c>
      <c r="U2578" s="14">
        <f t="shared" si="286"/>
        <v>2015</v>
      </c>
      <c r="V2578" s="15"/>
    </row>
    <row r="2579" spans="1:22" ht="47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8" t="e">
        <f t="shared" si="281"/>
        <v>#DIV/0!</v>
      </c>
      <c r="Q2579" s="9" t="str">
        <f t="shared" si="282"/>
        <v>food</v>
      </c>
      <c r="R2579" t="str">
        <f t="shared" si="283"/>
        <v>food trucks</v>
      </c>
      <c r="S2579" s="13">
        <f t="shared" si="284"/>
        <v>41830.612233796295</v>
      </c>
      <c r="T2579" s="13">
        <f t="shared" si="285"/>
        <v>41855.820567129631</v>
      </c>
      <c r="U2579" s="14">
        <f t="shared" si="286"/>
        <v>2014</v>
      </c>
      <c r="V2579" s="15"/>
    </row>
    <row r="2580" spans="1:22" ht="47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8" t="e">
        <f t="shared" si="281"/>
        <v>#DIV/0!</v>
      </c>
      <c r="Q2580" s="9" t="str">
        <f t="shared" si="282"/>
        <v>food</v>
      </c>
      <c r="R2580" t="str">
        <f t="shared" si="283"/>
        <v>food trucks</v>
      </c>
      <c r="S2580" s="13">
        <f t="shared" si="284"/>
        <v>42237.814571759256</v>
      </c>
      <c r="T2580" s="13">
        <f t="shared" si="285"/>
        <v>42286.708333333328</v>
      </c>
      <c r="U2580" s="14">
        <f t="shared" si="286"/>
        <v>2015</v>
      </c>
      <c r="V2580" s="15"/>
    </row>
    <row r="2581" spans="1:22" ht="47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 s="8">
        <f t="shared" si="281"/>
        <v>23.083333333333332</v>
      </c>
      <c r="Q2581" s="9" t="str">
        <f t="shared" si="282"/>
        <v>food</v>
      </c>
      <c r="R2581" t="str">
        <f t="shared" si="283"/>
        <v>food trucks</v>
      </c>
      <c r="S2581" s="13">
        <f t="shared" si="284"/>
        <v>41837.621562499997</v>
      </c>
      <c r="T2581" s="13">
        <f t="shared" si="285"/>
        <v>41897.829895833333</v>
      </c>
      <c r="U2581" s="14">
        <f t="shared" si="286"/>
        <v>2014</v>
      </c>
      <c r="V2581" s="15"/>
    </row>
    <row r="2582" spans="1:22" ht="47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 s="8">
        <f t="shared" si="281"/>
        <v>25.5</v>
      </c>
      <c r="Q2582" s="9" t="str">
        <f t="shared" si="282"/>
        <v>food</v>
      </c>
      <c r="R2582" t="str">
        <f t="shared" si="283"/>
        <v>food trucks</v>
      </c>
      <c r="S2582" s="13">
        <f t="shared" si="284"/>
        <v>42110.118090277778</v>
      </c>
      <c r="T2582" s="13">
        <f t="shared" si="285"/>
        <v>42140.125</v>
      </c>
      <c r="U2582" s="14">
        <f t="shared" si="286"/>
        <v>2015</v>
      </c>
      <c r="V2582" s="15"/>
    </row>
    <row r="2583" spans="1:22" ht="47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 s="8">
        <f t="shared" si="281"/>
        <v>48.18181818181818</v>
      </c>
      <c r="Q2583" s="9" t="str">
        <f t="shared" si="282"/>
        <v>food</v>
      </c>
      <c r="R2583" t="str">
        <f t="shared" si="283"/>
        <v>food trucks</v>
      </c>
      <c r="S2583" s="13">
        <f t="shared" si="284"/>
        <v>42294.420115740737</v>
      </c>
      <c r="T2583" s="13">
        <f t="shared" si="285"/>
        <v>42324.670115740737</v>
      </c>
      <c r="U2583" s="14">
        <f t="shared" si="286"/>
        <v>2015</v>
      </c>
      <c r="V2583" s="15"/>
    </row>
    <row r="2584" spans="1:22" ht="3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 s="8">
        <f t="shared" si="281"/>
        <v>1</v>
      </c>
      <c r="Q2584" s="9" t="str">
        <f t="shared" si="282"/>
        <v>food</v>
      </c>
      <c r="R2584" t="str">
        <f t="shared" si="283"/>
        <v>food trucks</v>
      </c>
      <c r="S2584" s="13">
        <f t="shared" si="284"/>
        <v>42642.780486111107</v>
      </c>
      <c r="T2584" s="13">
        <f t="shared" si="285"/>
        <v>42672.988819444443</v>
      </c>
      <c r="U2584" s="14">
        <f t="shared" si="286"/>
        <v>2016</v>
      </c>
      <c r="V2584" s="15"/>
    </row>
    <row r="2585" spans="1:22" ht="3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 s="8">
        <f t="shared" si="281"/>
        <v>1</v>
      </c>
      <c r="Q2585" s="9" t="str">
        <f t="shared" si="282"/>
        <v>food</v>
      </c>
      <c r="R2585" t="str">
        <f t="shared" si="283"/>
        <v>food trucks</v>
      </c>
      <c r="S2585" s="13">
        <f t="shared" si="284"/>
        <v>42019.561111111114</v>
      </c>
      <c r="T2585" s="13">
        <f t="shared" si="285"/>
        <v>42079.727777777778</v>
      </c>
      <c r="U2585" s="14">
        <f t="shared" si="286"/>
        <v>2015</v>
      </c>
      <c r="V2585" s="15"/>
    </row>
    <row r="2586" spans="1:22" ht="3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8" t="e">
        <f t="shared" si="281"/>
        <v>#DIV/0!</v>
      </c>
      <c r="Q2586" s="9" t="str">
        <f t="shared" si="282"/>
        <v>food</v>
      </c>
      <c r="R2586" t="str">
        <f t="shared" si="283"/>
        <v>food trucks</v>
      </c>
      <c r="S2586" s="13">
        <f t="shared" si="284"/>
        <v>42139.964918981474</v>
      </c>
      <c r="T2586" s="13">
        <f t="shared" si="285"/>
        <v>42170.173252314817</v>
      </c>
      <c r="U2586" s="14">
        <f t="shared" si="286"/>
        <v>2015</v>
      </c>
      <c r="V2586" s="15"/>
    </row>
    <row r="2587" spans="1:22" ht="47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 s="8">
        <f t="shared" si="281"/>
        <v>50</v>
      </c>
      <c r="Q2587" s="9" t="str">
        <f t="shared" si="282"/>
        <v>food</v>
      </c>
      <c r="R2587" t="str">
        <f t="shared" si="283"/>
        <v>food trucks</v>
      </c>
      <c r="S2587" s="13">
        <f t="shared" si="284"/>
        <v>41795.754999999997</v>
      </c>
      <c r="T2587" s="13">
        <f t="shared" si="285"/>
        <v>41825.963333333333</v>
      </c>
      <c r="U2587" s="14">
        <f t="shared" si="286"/>
        <v>2014</v>
      </c>
      <c r="V2587" s="15"/>
    </row>
    <row r="2588" spans="1:22" ht="3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8">
        <f t="shared" si="281"/>
        <v>5</v>
      </c>
      <c r="Q2588" s="9" t="str">
        <f t="shared" si="282"/>
        <v>food</v>
      </c>
      <c r="R2588" t="str">
        <f t="shared" si="283"/>
        <v>food trucks</v>
      </c>
      <c r="S2588" s="13">
        <f t="shared" si="284"/>
        <v>42333.121944444443</v>
      </c>
      <c r="T2588" s="13">
        <f t="shared" si="285"/>
        <v>42363.330277777779</v>
      </c>
      <c r="U2588" s="14">
        <f t="shared" si="286"/>
        <v>2015</v>
      </c>
      <c r="V2588" s="15"/>
    </row>
    <row r="2589" spans="1:22" ht="47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 s="8">
        <f t="shared" si="281"/>
        <v>202.83333333333334</v>
      </c>
      <c r="Q2589" s="9" t="str">
        <f t="shared" si="282"/>
        <v>food</v>
      </c>
      <c r="R2589" t="str">
        <f t="shared" si="283"/>
        <v>food trucks</v>
      </c>
      <c r="S2589" s="13">
        <f t="shared" si="284"/>
        <v>42338.467048611106</v>
      </c>
      <c r="T2589" s="13">
        <f t="shared" si="285"/>
        <v>42368.675381944442</v>
      </c>
      <c r="U2589" s="14">
        <f t="shared" si="286"/>
        <v>2015</v>
      </c>
      <c r="V2589" s="15"/>
    </row>
    <row r="2590" spans="1:22" ht="47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 s="8">
        <f t="shared" si="281"/>
        <v>29.125</v>
      </c>
      <c r="Q2590" s="9" t="str">
        <f t="shared" si="282"/>
        <v>food</v>
      </c>
      <c r="R2590" t="str">
        <f t="shared" si="283"/>
        <v>food trucks</v>
      </c>
      <c r="S2590" s="13">
        <f t="shared" si="284"/>
        <v>42042.467893518515</v>
      </c>
      <c r="T2590" s="13">
        <f t="shared" si="285"/>
        <v>42094.551388888889</v>
      </c>
      <c r="U2590" s="14">
        <f t="shared" si="286"/>
        <v>2015</v>
      </c>
      <c r="V2590" s="15"/>
    </row>
    <row r="2591" spans="1:22" ht="47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 s="8">
        <f t="shared" si="281"/>
        <v>5</v>
      </c>
      <c r="Q2591" s="9" t="str">
        <f t="shared" si="282"/>
        <v>food</v>
      </c>
      <c r="R2591" t="str">
        <f t="shared" si="283"/>
        <v>food trucks</v>
      </c>
      <c r="S2591" s="13">
        <f t="shared" si="284"/>
        <v>42422.327858796292</v>
      </c>
      <c r="T2591" s="13">
        <f t="shared" si="285"/>
        <v>42452.494525462964</v>
      </c>
      <c r="U2591" s="14">
        <f t="shared" si="286"/>
        <v>2016</v>
      </c>
      <c r="V2591" s="15"/>
    </row>
    <row r="2592" spans="1:22" ht="47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8" t="e">
        <f t="shared" si="281"/>
        <v>#DIV/0!</v>
      </c>
      <c r="Q2592" s="9" t="str">
        <f t="shared" si="282"/>
        <v>food</v>
      </c>
      <c r="R2592" t="str">
        <f t="shared" si="283"/>
        <v>food trucks</v>
      </c>
      <c r="S2592" s="13">
        <f t="shared" si="284"/>
        <v>42388.380752314813</v>
      </c>
      <c r="T2592" s="13">
        <f t="shared" si="285"/>
        <v>42395.589085648149</v>
      </c>
      <c r="U2592" s="14">
        <f t="shared" si="286"/>
        <v>2016</v>
      </c>
      <c r="V2592" s="15"/>
    </row>
    <row r="2593" spans="1:22" ht="47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 s="8">
        <f t="shared" si="281"/>
        <v>13</v>
      </c>
      <c r="Q2593" s="9" t="str">
        <f t="shared" si="282"/>
        <v>food</v>
      </c>
      <c r="R2593" t="str">
        <f t="shared" si="283"/>
        <v>food trucks</v>
      </c>
      <c r="S2593" s="13">
        <f t="shared" si="284"/>
        <v>42382.698194444441</v>
      </c>
      <c r="T2593" s="13">
        <f t="shared" si="285"/>
        <v>42442.864861111113</v>
      </c>
      <c r="U2593" s="14">
        <f t="shared" si="286"/>
        <v>2016</v>
      </c>
      <c r="V2593" s="15"/>
    </row>
    <row r="2594" spans="1:22" ht="47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 s="8">
        <f t="shared" si="281"/>
        <v>50</v>
      </c>
      <c r="Q2594" s="9" t="str">
        <f t="shared" si="282"/>
        <v>food</v>
      </c>
      <c r="R2594" t="str">
        <f t="shared" si="283"/>
        <v>food trucks</v>
      </c>
      <c r="S2594" s="13">
        <f t="shared" si="284"/>
        <v>41887.592835648145</v>
      </c>
      <c r="T2594" s="13">
        <f t="shared" si="285"/>
        <v>41917.801168981481</v>
      </c>
      <c r="U2594" s="14">
        <f t="shared" si="286"/>
        <v>2014</v>
      </c>
      <c r="V2594" s="15"/>
    </row>
    <row r="2595" spans="1:22" ht="47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8" t="e">
        <f t="shared" si="281"/>
        <v>#DIV/0!</v>
      </c>
      <c r="Q2595" s="9" t="str">
        <f t="shared" si="282"/>
        <v>food</v>
      </c>
      <c r="R2595" t="str">
        <f t="shared" si="283"/>
        <v>food trucks</v>
      </c>
      <c r="S2595" s="13">
        <f t="shared" si="284"/>
        <v>42089.636874999997</v>
      </c>
      <c r="T2595" s="13">
        <f t="shared" si="285"/>
        <v>42119.84520833334</v>
      </c>
      <c r="U2595" s="14">
        <f t="shared" si="286"/>
        <v>2015</v>
      </c>
      <c r="V2595" s="15"/>
    </row>
    <row r="2596" spans="1:22" ht="47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 s="8">
        <f t="shared" si="281"/>
        <v>1</v>
      </c>
      <c r="Q2596" s="9" t="str">
        <f t="shared" si="282"/>
        <v>food</v>
      </c>
      <c r="R2596" t="str">
        <f t="shared" si="283"/>
        <v>food trucks</v>
      </c>
      <c r="S2596" s="13">
        <f t="shared" si="284"/>
        <v>41828.759583333333</v>
      </c>
      <c r="T2596" s="13">
        <f t="shared" si="285"/>
        <v>41858.967916666668</v>
      </c>
      <c r="U2596" s="14">
        <f t="shared" si="286"/>
        <v>2014</v>
      </c>
      <c r="V2596" s="15"/>
    </row>
    <row r="2597" spans="1:22" ht="3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 s="8">
        <f t="shared" si="281"/>
        <v>96.05263157894737</v>
      </c>
      <c r="Q2597" s="9" t="str">
        <f t="shared" si="282"/>
        <v>food</v>
      </c>
      <c r="R2597" t="str">
        <f t="shared" si="283"/>
        <v>food trucks</v>
      </c>
      <c r="S2597" s="13">
        <f t="shared" si="284"/>
        <v>42760.035879629628</v>
      </c>
      <c r="T2597" s="13">
        <f t="shared" si="285"/>
        <v>42790.244212962964</v>
      </c>
      <c r="U2597" s="14">
        <f t="shared" si="286"/>
        <v>2017</v>
      </c>
      <c r="V2597" s="15"/>
    </row>
    <row r="2598" spans="1:22" ht="47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 s="8">
        <f t="shared" si="281"/>
        <v>305.77777777777777</v>
      </c>
      <c r="Q2598" s="9" t="str">
        <f t="shared" si="282"/>
        <v>food</v>
      </c>
      <c r="R2598" t="str">
        <f t="shared" si="283"/>
        <v>food trucks</v>
      </c>
      <c r="S2598" s="13">
        <f t="shared" si="284"/>
        <v>41828.45612268518</v>
      </c>
      <c r="T2598" s="13">
        <f t="shared" si="285"/>
        <v>41858.664456018516</v>
      </c>
      <c r="U2598" s="14">
        <f t="shared" si="286"/>
        <v>2014</v>
      </c>
      <c r="V2598" s="15"/>
    </row>
    <row r="2599" spans="1:22" ht="47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 s="8">
        <f t="shared" si="281"/>
        <v>12.142857142857142</v>
      </c>
      <c r="Q2599" s="9" t="str">
        <f t="shared" si="282"/>
        <v>food</v>
      </c>
      <c r="R2599" t="str">
        <f t="shared" si="283"/>
        <v>food trucks</v>
      </c>
      <c r="S2599" s="13">
        <f t="shared" si="284"/>
        <v>42510.133298611108</v>
      </c>
      <c r="T2599" s="13">
        <f t="shared" si="285"/>
        <v>42540.341631944444</v>
      </c>
      <c r="U2599" s="14">
        <f t="shared" si="286"/>
        <v>2016</v>
      </c>
      <c r="V2599" s="15"/>
    </row>
    <row r="2600" spans="1:22" ht="3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 s="8">
        <f t="shared" si="281"/>
        <v>83.571428571428569</v>
      </c>
      <c r="Q2600" s="9" t="str">
        <f t="shared" si="282"/>
        <v>food</v>
      </c>
      <c r="R2600" t="str">
        <f t="shared" si="283"/>
        <v>food trucks</v>
      </c>
      <c r="S2600" s="13">
        <f t="shared" si="284"/>
        <v>42240.631956018515</v>
      </c>
      <c r="T2600" s="13">
        <f t="shared" si="285"/>
        <v>42270.840289351851</v>
      </c>
      <c r="U2600" s="14">
        <f t="shared" si="286"/>
        <v>2015</v>
      </c>
      <c r="V2600" s="15"/>
    </row>
    <row r="2601" spans="1:22" ht="3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 s="8">
        <f t="shared" si="281"/>
        <v>18</v>
      </c>
      <c r="Q2601" s="9" t="str">
        <f t="shared" si="282"/>
        <v>food</v>
      </c>
      <c r="R2601" t="str">
        <f t="shared" si="283"/>
        <v>food trucks</v>
      </c>
      <c r="S2601" s="13">
        <f t="shared" si="284"/>
        <v>41809.545682870368</v>
      </c>
      <c r="T2601" s="13">
        <f t="shared" si="285"/>
        <v>41854.754016203704</v>
      </c>
      <c r="U2601" s="14">
        <f t="shared" si="286"/>
        <v>2014</v>
      </c>
      <c r="V2601" s="15"/>
    </row>
    <row r="2602" spans="1:22" ht="3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 s="8">
        <f t="shared" si="281"/>
        <v>115.53333333333333</v>
      </c>
      <c r="Q2602" s="9" t="str">
        <f t="shared" si="282"/>
        <v>food</v>
      </c>
      <c r="R2602" t="str">
        <f t="shared" si="283"/>
        <v>food trucks</v>
      </c>
      <c r="S2602" s="13">
        <f t="shared" si="284"/>
        <v>42394.692129629628</v>
      </c>
      <c r="T2602" s="13">
        <f t="shared" si="285"/>
        <v>42454.858796296292</v>
      </c>
      <c r="U2602" s="14">
        <f t="shared" si="286"/>
        <v>2016</v>
      </c>
      <c r="V2602" s="15"/>
    </row>
    <row r="2603" spans="1:22" ht="47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 s="8">
        <f t="shared" si="281"/>
        <v>21.900662251655628</v>
      </c>
      <c r="Q2603" s="9" t="str">
        <f t="shared" si="282"/>
        <v>technology</v>
      </c>
      <c r="R2603" t="str">
        <f t="shared" si="283"/>
        <v>space exploration</v>
      </c>
      <c r="S2603" s="13">
        <f t="shared" si="284"/>
        <v>41150.693854166668</v>
      </c>
      <c r="T2603" s="13">
        <f t="shared" si="285"/>
        <v>41165.165972222225</v>
      </c>
      <c r="U2603" s="14">
        <f t="shared" si="286"/>
        <v>2012</v>
      </c>
      <c r="V2603" s="15"/>
    </row>
    <row r="2604" spans="1:22" ht="47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 s="8">
        <f t="shared" si="281"/>
        <v>80.022494887525568</v>
      </c>
      <c r="Q2604" s="9" t="str">
        <f t="shared" si="282"/>
        <v>technology</v>
      </c>
      <c r="R2604" t="str">
        <f t="shared" si="283"/>
        <v>space exploration</v>
      </c>
      <c r="S2604" s="13">
        <f t="shared" si="284"/>
        <v>41915.538981481477</v>
      </c>
      <c r="T2604" s="13">
        <f t="shared" si="285"/>
        <v>41955.888888888891</v>
      </c>
      <c r="U2604" s="14">
        <f t="shared" si="286"/>
        <v>2014</v>
      </c>
      <c r="V2604" s="15"/>
    </row>
    <row r="2605" spans="1:22" ht="32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 s="8">
        <f t="shared" si="281"/>
        <v>35.520000000000003</v>
      </c>
      <c r="Q2605" s="9" t="str">
        <f t="shared" si="282"/>
        <v>technology</v>
      </c>
      <c r="R2605" t="str">
        <f t="shared" si="283"/>
        <v>space exploration</v>
      </c>
      <c r="S2605" s="13">
        <f t="shared" si="284"/>
        <v>41617.704328703701</v>
      </c>
      <c r="T2605" s="13">
        <f t="shared" si="285"/>
        <v>41631.912662037037</v>
      </c>
      <c r="U2605" s="14">
        <f t="shared" si="286"/>
        <v>2013</v>
      </c>
      <c r="V2605" s="15"/>
    </row>
    <row r="2606" spans="1:22" ht="47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 s="8">
        <f t="shared" si="281"/>
        <v>64.933333333333323</v>
      </c>
      <c r="Q2606" s="9" t="str">
        <f t="shared" si="282"/>
        <v>technology</v>
      </c>
      <c r="R2606" t="str">
        <f t="shared" si="283"/>
        <v>space exploration</v>
      </c>
      <c r="S2606" s="13">
        <f t="shared" si="284"/>
        <v>40997.842858796292</v>
      </c>
      <c r="T2606" s="13">
        <f t="shared" si="285"/>
        <v>41028.051192129627</v>
      </c>
      <c r="U2606" s="14">
        <f t="shared" si="286"/>
        <v>2012</v>
      </c>
      <c r="V2606" s="15"/>
    </row>
    <row r="2607" spans="1:22" ht="47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 s="8">
        <f t="shared" si="281"/>
        <v>60.965703745743475</v>
      </c>
      <c r="Q2607" s="9" t="str">
        <f t="shared" si="282"/>
        <v>technology</v>
      </c>
      <c r="R2607" t="str">
        <f t="shared" si="283"/>
        <v>space exploration</v>
      </c>
      <c r="S2607" s="13">
        <f t="shared" si="284"/>
        <v>42508.33321759259</v>
      </c>
      <c r="T2607" s="13">
        <f t="shared" si="285"/>
        <v>42538.541550925926</v>
      </c>
      <c r="U2607" s="14">
        <f t="shared" si="286"/>
        <v>2016</v>
      </c>
      <c r="V2607" s="15"/>
    </row>
    <row r="2608" spans="1:22" ht="6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 s="8">
        <f t="shared" si="281"/>
        <v>31.444155844155844</v>
      </c>
      <c r="Q2608" s="9" t="str">
        <f t="shared" si="282"/>
        <v>technology</v>
      </c>
      <c r="R2608" t="str">
        <f t="shared" si="283"/>
        <v>space exploration</v>
      </c>
      <c r="S2608" s="13">
        <f t="shared" si="284"/>
        <v>41726.504421296289</v>
      </c>
      <c r="T2608" s="13">
        <f t="shared" si="285"/>
        <v>41758.712754629632</v>
      </c>
      <c r="U2608" s="14">
        <f t="shared" si="286"/>
        <v>2014</v>
      </c>
      <c r="V2608" s="15"/>
    </row>
    <row r="2609" spans="1:22" ht="47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 s="8">
        <f t="shared" si="281"/>
        <v>81.949748743718587</v>
      </c>
      <c r="Q2609" s="9" t="str">
        <f t="shared" si="282"/>
        <v>technology</v>
      </c>
      <c r="R2609" t="str">
        <f t="shared" si="283"/>
        <v>space exploration</v>
      </c>
      <c r="S2609" s="13">
        <f t="shared" si="284"/>
        <v>42184.666342592587</v>
      </c>
      <c r="T2609" s="13">
        <f t="shared" si="285"/>
        <v>42228.083333333328</v>
      </c>
      <c r="U2609" s="14">
        <f t="shared" si="286"/>
        <v>2015</v>
      </c>
      <c r="V2609" s="15"/>
    </row>
    <row r="2610" spans="1:22" ht="47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 s="8">
        <f t="shared" si="281"/>
        <v>58.92763157894737</v>
      </c>
      <c r="Q2610" s="9" t="str">
        <f t="shared" si="282"/>
        <v>technology</v>
      </c>
      <c r="R2610" t="str">
        <f t="shared" si="283"/>
        <v>space exploration</v>
      </c>
      <c r="S2610" s="13">
        <f t="shared" si="284"/>
        <v>42767.593379629623</v>
      </c>
      <c r="T2610" s="13">
        <f t="shared" si="285"/>
        <v>42809</v>
      </c>
      <c r="U2610" s="14">
        <f t="shared" si="286"/>
        <v>2017</v>
      </c>
      <c r="V2610" s="15"/>
    </row>
    <row r="2611" spans="1:22" ht="47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 s="8">
        <f t="shared" si="281"/>
        <v>157.29347633136095</v>
      </c>
      <c r="Q2611" s="9" t="str">
        <f t="shared" si="282"/>
        <v>technology</v>
      </c>
      <c r="R2611" t="str">
        <f t="shared" si="283"/>
        <v>space exploration</v>
      </c>
      <c r="S2611" s="13">
        <f t="shared" si="284"/>
        <v>41075.02952546296</v>
      </c>
      <c r="T2611" s="13">
        <f t="shared" si="285"/>
        <v>41105.237858796296</v>
      </c>
      <c r="U2611" s="14">
        <f t="shared" si="286"/>
        <v>2012</v>
      </c>
      <c r="V2611" s="15"/>
    </row>
    <row r="2612" spans="1:22" ht="3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 s="8">
        <f t="shared" si="281"/>
        <v>55.758509532062391</v>
      </c>
      <c r="Q2612" s="9" t="str">
        <f t="shared" si="282"/>
        <v>technology</v>
      </c>
      <c r="R2612" t="str">
        <f t="shared" si="283"/>
        <v>space exploration</v>
      </c>
      <c r="S2612" s="13">
        <f t="shared" si="284"/>
        <v>42564.672743055555</v>
      </c>
      <c r="T2612" s="13">
        <f t="shared" si="285"/>
        <v>42604.290972222225</v>
      </c>
      <c r="U2612" s="14">
        <f t="shared" si="286"/>
        <v>2016</v>
      </c>
      <c r="V2612" s="15"/>
    </row>
    <row r="2613" spans="1:22" ht="47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 s="8">
        <f t="shared" si="281"/>
        <v>83.802893802893806</v>
      </c>
      <c r="Q2613" s="9" t="str">
        <f t="shared" si="282"/>
        <v>technology</v>
      </c>
      <c r="R2613" t="str">
        <f t="shared" si="283"/>
        <v>space exploration</v>
      </c>
      <c r="S2613" s="13">
        <f t="shared" si="284"/>
        <v>42704.127476851849</v>
      </c>
      <c r="T2613" s="13">
        <f t="shared" si="285"/>
        <v>42737.957638888889</v>
      </c>
      <c r="U2613" s="14">
        <f t="shared" si="286"/>
        <v>2016</v>
      </c>
      <c r="V2613" s="15"/>
    </row>
    <row r="2614" spans="1:22" ht="47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 s="8">
        <f t="shared" si="281"/>
        <v>58.422210884353746</v>
      </c>
      <c r="Q2614" s="9" t="str">
        <f t="shared" si="282"/>
        <v>technology</v>
      </c>
      <c r="R2614" t="str">
        <f t="shared" si="283"/>
        <v>space exploration</v>
      </c>
      <c r="S2614" s="13">
        <f t="shared" si="284"/>
        <v>41981.934837962959</v>
      </c>
      <c r="T2614" s="13">
        <f t="shared" si="285"/>
        <v>42013.143171296295</v>
      </c>
      <c r="U2614" s="14">
        <f t="shared" si="286"/>
        <v>2014</v>
      </c>
      <c r="V2614" s="15"/>
    </row>
    <row r="2615" spans="1:22" ht="47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 s="8">
        <f t="shared" si="281"/>
        <v>270.57142857142856</v>
      </c>
      <c r="Q2615" s="9" t="str">
        <f t="shared" si="282"/>
        <v>technology</v>
      </c>
      <c r="R2615" t="str">
        <f t="shared" si="283"/>
        <v>space exploration</v>
      </c>
      <c r="S2615" s="13">
        <f t="shared" si="284"/>
        <v>41143.609884259255</v>
      </c>
      <c r="T2615" s="13">
        <f t="shared" si="285"/>
        <v>41173.81821759259</v>
      </c>
      <c r="U2615" s="14">
        <f t="shared" si="286"/>
        <v>2012</v>
      </c>
      <c r="V2615" s="15"/>
    </row>
    <row r="2616" spans="1:22" ht="47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 s="8">
        <f t="shared" si="281"/>
        <v>107.1</v>
      </c>
      <c r="Q2616" s="9" t="str">
        <f t="shared" si="282"/>
        <v>technology</v>
      </c>
      <c r="R2616" t="str">
        <f t="shared" si="283"/>
        <v>space exploration</v>
      </c>
      <c r="S2616" s="13">
        <f t="shared" si="284"/>
        <v>41730.500138888885</v>
      </c>
      <c r="T2616" s="13">
        <f t="shared" si="285"/>
        <v>41759.208333333336</v>
      </c>
      <c r="U2616" s="14">
        <f t="shared" si="286"/>
        <v>2014</v>
      </c>
      <c r="V2616" s="15"/>
    </row>
    <row r="2617" spans="1:22" ht="47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 s="8">
        <f t="shared" si="281"/>
        <v>47.180555555555557</v>
      </c>
      <c r="Q2617" s="9" t="str">
        <f t="shared" si="282"/>
        <v>technology</v>
      </c>
      <c r="R2617" t="str">
        <f t="shared" si="283"/>
        <v>space exploration</v>
      </c>
      <c r="S2617" s="13">
        <f t="shared" si="284"/>
        <v>42453.288935185185</v>
      </c>
      <c r="T2617" s="13">
        <f t="shared" si="285"/>
        <v>42490.5</v>
      </c>
      <c r="U2617" s="14">
        <f t="shared" si="286"/>
        <v>2016</v>
      </c>
      <c r="V2617" s="15"/>
    </row>
    <row r="2618" spans="1:22" ht="47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 s="8">
        <f t="shared" si="281"/>
        <v>120.30882352941177</v>
      </c>
      <c r="Q2618" s="9" t="str">
        <f t="shared" si="282"/>
        <v>technology</v>
      </c>
      <c r="R2618" t="str">
        <f t="shared" si="283"/>
        <v>space exploration</v>
      </c>
      <c r="S2618" s="13">
        <f t="shared" si="284"/>
        <v>42211.786215277774</v>
      </c>
      <c r="T2618" s="13">
        <f t="shared" si="285"/>
        <v>42241.99454861111</v>
      </c>
      <c r="U2618" s="14">
        <f t="shared" si="286"/>
        <v>2015</v>
      </c>
      <c r="V2618" s="15"/>
    </row>
    <row r="2619" spans="1:22" ht="47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 s="8">
        <f t="shared" si="281"/>
        <v>27.59748427672956</v>
      </c>
      <c r="Q2619" s="9" t="str">
        <f t="shared" si="282"/>
        <v>technology</v>
      </c>
      <c r="R2619" t="str">
        <f t="shared" si="283"/>
        <v>space exploration</v>
      </c>
      <c r="S2619" s="13">
        <f t="shared" si="284"/>
        <v>41902.666099537033</v>
      </c>
      <c r="T2619" s="13">
        <f t="shared" si="285"/>
        <v>41932.874432870369</v>
      </c>
      <c r="U2619" s="14">
        <f t="shared" si="286"/>
        <v>2014</v>
      </c>
      <c r="V2619" s="15"/>
    </row>
    <row r="2620" spans="1:22" ht="3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 s="8">
        <f t="shared" si="281"/>
        <v>205.2987012987013</v>
      </c>
      <c r="Q2620" s="9" t="str">
        <f t="shared" si="282"/>
        <v>technology</v>
      </c>
      <c r="R2620" t="str">
        <f t="shared" si="283"/>
        <v>space exploration</v>
      </c>
      <c r="S2620" s="13">
        <f t="shared" si="284"/>
        <v>42279.584039351852</v>
      </c>
      <c r="T2620" s="13">
        <f t="shared" si="285"/>
        <v>42339.834039351852</v>
      </c>
      <c r="U2620" s="14">
        <f t="shared" si="286"/>
        <v>2015</v>
      </c>
      <c r="V2620" s="15"/>
    </row>
    <row r="2621" spans="1:22" ht="47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 s="8">
        <f t="shared" si="281"/>
        <v>35.547169811320757</v>
      </c>
      <c r="Q2621" s="9" t="str">
        <f t="shared" si="282"/>
        <v>technology</v>
      </c>
      <c r="R2621" t="str">
        <f t="shared" si="283"/>
        <v>space exploration</v>
      </c>
      <c r="S2621" s="13">
        <f t="shared" si="284"/>
        <v>42273.67597222222</v>
      </c>
      <c r="T2621" s="13">
        <f t="shared" si="285"/>
        <v>42300.458333333328</v>
      </c>
      <c r="U2621" s="14">
        <f t="shared" si="286"/>
        <v>2015</v>
      </c>
      <c r="V2621" s="15"/>
    </row>
    <row r="2622" spans="1:22" ht="47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 s="8">
        <f t="shared" si="281"/>
        <v>74.639488409272587</v>
      </c>
      <c r="Q2622" s="9" t="str">
        <f t="shared" si="282"/>
        <v>technology</v>
      </c>
      <c r="R2622" t="str">
        <f t="shared" si="283"/>
        <v>space exploration</v>
      </c>
      <c r="S2622" s="13">
        <f t="shared" si="284"/>
        <v>42250.958819444444</v>
      </c>
      <c r="T2622" s="13">
        <f t="shared" si="285"/>
        <v>42288.041666666672</v>
      </c>
      <c r="U2622" s="14">
        <f t="shared" si="286"/>
        <v>2015</v>
      </c>
      <c r="V2622" s="15"/>
    </row>
    <row r="2623" spans="1:22" ht="47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 s="8">
        <f t="shared" si="281"/>
        <v>47.058064516129029</v>
      </c>
      <c r="Q2623" s="9" t="str">
        <f t="shared" si="282"/>
        <v>technology</v>
      </c>
      <c r="R2623" t="str">
        <f t="shared" si="283"/>
        <v>space exploration</v>
      </c>
      <c r="S2623" s="13">
        <f t="shared" si="284"/>
        <v>42115.539212962962</v>
      </c>
      <c r="T2623" s="13">
        <f t="shared" si="285"/>
        <v>42145.74754629629</v>
      </c>
      <c r="U2623" s="14">
        <f t="shared" si="286"/>
        <v>2015</v>
      </c>
      <c r="V2623" s="15"/>
    </row>
    <row r="2624" spans="1:22" ht="47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 s="8">
        <f t="shared" si="281"/>
        <v>26.591351351351353</v>
      </c>
      <c r="Q2624" s="9" t="str">
        <f t="shared" si="282"/>
        <v>technology</v>
      </c>
      <c r="R2624" t="str">
        <f t="shared" si="283"/>
        <v>space exploration</v>
      </c>
      <c r="S2624" s="13">
        <f t="shared" si="284"/>
        <v>42689.534907407404</v>
      </c>
      <c r="T2624" s="13">
        <f t="shared" si="285"/>
        <v>42734.74324074074</v>
      </c>
      <c r="U2624" s="14">
        <f t="shared" si="286"/>
        <v>2016</v>
      </c>
      <c r="V2624" s="15"/>
    </row>
    <row r="2625" spans="1:22" ht="47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 s="8">
        <f t="shared" si="281"/>
        <v>36.774193548387096</v>
      </c>
      <c r="Q2625" s="9" t="str">
        <f t="shared" si="282"/>
        <v>technology</v>
      </c>
      <c r="R2625" t="str">
        <f t="shared" si="283"/>
        <v>space exploration</v>
      </c>
      <c r="S2625" s="13">
        <f t="shared" si="284"/>
        <v>42692.048217592594</v>
      </c>
      <c r="T2625" s="13">
        <f t="shared" si="285"/>
        <v>42706.256550925929</v>
      </c>
      <c r="U2625" s="14">
        <f t="shared" si="286"/>
        <v>2016</v>
      </c>
      <c r="V2625" s="15"/>
    </row>
    <row r="2626" spans="1:22" ht="47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 s="8">
        <f t="shared" si="281"/>
        <v>31.820544982698959</v>
      </c>
      <c r="Q2626" s="9" t="str">
        <f t="shared" si="282"/>
        <v>technology</v>
      </c>
      <c r="R2626" t="str">
        <f t="shared" si="283"/>
        <v>space exploration</v>
      </c>
      <c r="S2626" s="13">
        <f t="shared" si="284"/>
        <v>41144.213217592587</v>
      </c>
      <c r="T2626" s="13">
        <f t="shared" si="285"/>
        <v>41165.42155092593</v>
      </c>
      <c r="U2626" s="14">
        <f t="shared" si="286"/>
        <v>2012</v>
      </c>
      <c r="V2626" s="15"/>
    </row>
    <row r="2627" spans="1:22" ht="47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 s="8">
        <f t="shared" ref="P2627:P2690" si="288">E2627/L2627</f>
        <v>27.576923076923077</v>
      </c>
      <c r="Q2627" s="9" t="str">
        <f t="shared" ref="Q2627:Q2690" si="289">LEFT(N2627, SEARCH("/", N2627, 1)-1)</f>
        <v>technology</v>
      </c>
      <c r="R2627" t="str">
        <f t="shared" ref="R2627:R2690" si="290">RIGHT(N2627,LEN(N2627) -SEARCH("/", N2627, 1))</f>
        <v>space exploration</v>
      </c>
      <c r="S2627" s="13">
        <f t="shared" ref="S2627:S2690" si="291">(J2627/86400)+25569+(-5/24)</f>
        <v>42658.601944444446</v>
      </c>
      <c r="T2627" s="13">
        <f t="shared" ref="T2627:T2690" si="292">(((I2627/60)/60)/24)+DATE(1970,1,1)</f>
        <v>42683.851944444439</v>
      </c>
      <c r="U2627" s="14">
        <f t="shared" ref="U2627:U2690" si="293">YEAR(S2627)</f>
        <v>2016</v>
      </c>
      <c r="V2627" s="15"/>
    </row>
    <row r="2628" spans="1:22" ht="47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 s="8">
        <f t="shared" si="288"/>
        <v>56</v>
      </c>
      <c r="Q2628" s="9" t="str">
        <f t="shared" si="289"/>
        <v>technology</v>
      </c>
      <c r="R2628" t="str">
        <f t="shared" si="290"/>
        <v>space exploration</v>
      </c>
      <c r="S2628" s="13">
        <f t="shared" si="291"/>
        <v>42128.41978009259</v>
      </c>
      <c r="T2628" s="13">
        <f t="shared" si="292"/>
        <v>42158.628113425926</v>
      </c>
      <c r="U2628" s="14">
        <f t="shared" si="293"/>
        <v>2015</v>
      </c>
      <c r="V2628" s="15"/>
    </row>
    <row r="2629" spans="1:22" ht="47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 s="8">
        <f t="shared" si="288"/>
        <v>21.555555555555557</v>
      </c>
      <c r="Q2629" s="9" t="str">
        <f t="shared" si="289"/>
        <v>technology</v>
      </c>
      <c r="R2629" t="str">
        <f t="shared" si="290"/>
        <v>space exploration</v>
      </c>
      <c r="S2629" s="13">
        <f t="shared" si="291"/>
        <v>42304.621076388888</v>
      </c>
      <c r="T2629" s="13">
        <f t="shared" si="292"/>
        <v>42334.871076388896</v>
      </c>
      <c r="U2629" s="14">
        <f t="shared" si="293"/>
        <v>2015</v>
      </c>
      <c r="V2629" s="15"/>
    </row>
    <row r="2630" spans="1:22" ht="3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 s="8">
        <f t="shared" si="288"/>
        <v>44.095238095238095</v>
      </c>
      <c r="Q2630" s="9" t="str">
        <f t="shared" si="289"/>
        <v>technology</v>
      </c>
      <c r="R2630" t="str">
        <f t="shared" si="290"/>
        <v>space exploration</v>
      </c>
      <c r="S2630" s="13">
        <f t="shared" si="291"/>
        <v>41953.757719907408</v>
      </c>
      <c r="T2630" s="13">
        <f t="shared" si="292"/>
        <v>41973.966053240743</v>
      </c>
      <c r="U2630" s="14">
        <f t="shared" si="293"/>
        <v>2014</v>
      </c>
      <c r="V2630" s="15"/>
    </row>
    <row r="2631" spans="1:22" ht="3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 s="8">
        <f t="shared" si="288"/>
        <v>63.87</v>
      </c>
      <c r="Q2631" s="9" t="str">
        <f t="shared" si="289"/>
        <v>technology</v>
      </c>
      <c r="R2631" t="str">
        <f t="shared" si="290"/>
        <v>space exploration</v>
      </c>
      <c r="S2631" s="13">
        <f t="shared" si="291"/>
        <v>42108.330115740733</v>
      </c>
      <c r="T2631" s="13">
        <f t="shared" si="292"/>
        <v>42138.538449074069</v>
      </c>
      <c r="U2631" s="14">
        <f t="shared" si="293"/>
        <v>2015</v>
      </c>
      <c r="V2631" s="15"/>
    </row>
    <row r="2632" spans="1:22" ht="47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 s="8">
        <f t="shared" si="288"/>
        <v>38.987654320987652</v>
      </c>
      <c r="Q2632" s="9" t="str">
        <f t="shared" si="289"/>
        <v>technology</v>
      </c>
      <c r="R2632" t="str">
        <f t="shared" si="290"/>
        <v>space exploration</v>
      </c>
      <c r="S2632" s="13">
        <f t="shared" si="291"/>
        <v>42523.897129629629</v>
      </c>
      <c r="T2632" s="13">
        <f t="shared" si="292"/>
        <v>42551.416666666672</v>
      </c>
      <c r="U2632" s="14">
        <f t="shared" si="293"/>
        <v>2016</v>
      </c>
      <c r="V2632" s="15"/>
    </row>
    <row r="2633" spans="1:22" ht="47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 s="8">
        <f t="shared" si="288"/>
        <v>80.185489510489504</v>
      </c>
      <c r="Q2633" s="9" t="str">
        <f t="shared" si="289"/>
        <v>technology</v>
      </c>
      <c r="R2633" t="str">
        <f t="shared" si="290"/>
        <v>space exploration</v>
      </c>
      <c r="S2633" s="13">
        <f t="shared" si="291"/>
        <v>42217.960960648146</v>
      </c>
      <c r="T2633" s="13">
        <f t="shared" si="292"/>
        <v>42246.169293981482</v>
      </c>
      <c r="U2633" s="14">
        <f t="shared" si="293"/>
        <v>2015</v>
      </c>
      <c r="V2633" s="15"/>
    </row>
    <row r="2634" spans="1:22" ht="47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 s="8">
        <f t="shared" si="288"/>
        <v>34.904761904761905</v>
      </c>
      <c r="Q2634" s="9" t="str">
        <f t="shared" si="289"/>
        <v>technology</v>
      </c>
      <c r="R2634" t="str">
        <f t="shared" si="290"/>
        <v>space exploration</v>
      </c>
      <c r="S2634" s="13">
        <f t="shared" si="291"/>
        <v>42493.853460648148</v>
      </c>
      <c r="T2634" s="13">
        <f t="shared" si="292"/>
        <v>42519.061793981484</v>
      </c>
      <c r="U2634" s="14">
        <f t="shared" si="293"/>
        <v>2016</v>
      </c>
      <c r="V2634" s="15"/>
    </row>
    <row r="2635" spans="1:22" ht="47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 s="8">
        <f t="shared" si="288"/>
        <v>89.100502512562812</v>
      </c>
      <c r="Q2635" s="9" t="str">
        <f t="shared" si="289"/>
        <v>technology</v>
      </c>
      <c r="R2635" t="str">
        <f t="shared" si="290"/>
        <v>space exploration</v>
      </c>
      <c r="S2635" s="13">
        <f t="shared" si="291"/>
        <v>41667.614953703705</v>
      </c>
      <c r="T2635" s="13">
        <f t="shared" si="292"/>
        <v>41697.958333333336</v>
      </c>
      <c r="U2635" s="14">
        <f t="shared" si="293"/>
        <v>2014</v>
      </c>
      <c r="V2635" s="15"/>
    </row>
    <row r="2636" spans="1:22" ht="47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 s="8">
        <f t="shared" si="288"/>
        <v>39.44</v>
      </c>
      <c r="Q2636" s="9" t="str">
        <f t="shared" si="289"/>
        <v>technology</v>
      </c>
      <c r="R2636" t="str">
        <f t="shared" si="290"/>
        <v>space exploration</v>
      </c>
      <c r="S2636" s="13">
        <f t="shared" si="291"/>
        <v>42612.448159722218</v>
      </c>
      <c r="T2636" s="13">
        <f t="shared" si="292"/>
        <v>42642.656493055561</v>
      </c>
      <c r="U2636" s="14">
        <f t="shared" si="293"/>
        <v>2016</v>
      </c>
      <c r="V2636" s="15"/>
    </row>
    <row r="2637" spans="1:22" ht="47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 s="8">
        <f t="shared" si="288"/>
        <v>136.9047619047619</v>
      </c>
      <c r="Q2637" s="9" t="str">
        <f t="shared" si="289"/>
        <v>technology</v>
      </c>
      <c r="R2637" t="str">
        <f t="shared" si="290"/>
        <v>space exploration</v>
      </c>
      <c r="S2637" s="13">
        <f t="shared" si="291"/>
        <v>42037.742604166669</v>
      </c>
      <c r="T2637" s="13">
        <f t="shared" si="292"/>
        <v>42072.909270833334</v>
      </c>
      <c r="U2637" s="14">
        <f t="shared" si="293"/>
        <v>2015</v>
      </c>
      <c r="V2637" s="15"/>
    </row>
    <row r="2638" spans="1:22" ht="47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 s="8">
        <f t="shared" si="288"/>
        <v>37.46</v>
      </c>
      <c r="Q2638" s="9" t="str">
        <f t="shared" si="289"/>
        <v>technology</v>
      </c>
      <c r="R2638" t="str">
        <f t="shared" si="290"/>
        <v>space exploration</v>
      </c>
      <c r="S2638" s="13">
        <f t="shared" si="291"/>
        <v>42636.406412037039</v>
      </c>
      <c r="T2638" s="13">
        <f t="shared" si="292"/>
        <v>42659.041666666672</v>
      </c>
      <c r="U2638" s="14">
        <f t="shared" si="293"/>
        <v>2016</v>
      </c>
      <c r="V2638" s="15"/>
    </row>
    <row r="2639" spans="1:22" ht="3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 s="8">
        <f t="shared" si="288"/>
        <v>31.96153846153846</v>
      </c>
      <c r="Q2639" s="9" t="str">
        <f t="shared" si="289"/>
        <v>technology</v>
      </c>
      <c r="R2639" t="str">
        <f t="shared" si="290"/>
        <v>space exploration</v>
      </c>
      <c r="S2639" s="13">
        <f t="shared" si="291"/>
        <v>42639.341145833336</v>
      </c>
      <c r="T2639" s="13">
        <f t="shared" si="292"/>
        <v>42655.549479166672</v>
      </c>
      <c r="U2639" s="14">
        <f t="shared" si="293"/>
        <v>2016</v>
      </c>
      <c r="V2639" s="15"/>
    </row>
    <row r="2640" spans="1:22" ht="47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 s="8">
        <f t="shared" si="288"/>
        <v>25.214285714285715</v>
      </c>
      <c r="Q2640" s="9" t="str">
        <f t="shared" si="289"/>
        <v>technology</v>
      </c>
      <c r="R2640" t="str">
        <f t="shared" si="290"/>
        <v>space exploration</v>
      </c>
      <c r="S2640" s="13">
        <f t="shared" si="291"/>
        <v>41989.70480324074</v>
      </c>
      <c r="T2640" s="13">
        <f t="shared" si="292"/>
        <v>42019.913136574076</v>
      </c>
      <c r="U2640" s="14">
        <f t="shared" si="293"/>
        <v>2014</v>
      </c>
      <c r="V2640" s="15"/>
    </row>
    <row r="2641" spans="1:22" ht="47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 s="8">
        <f t="shared" si="288"/>
        <v>10.040816326530612</v>
      </c>
      <c r="Q2641" s="9" t="str">
        <f t="shared" si="289"/>
        <v>technology</v>
      </c>
      <c r="R2641" t="str">
        <f t="shared" si="290"/>
        <v>space exploration</v>
      </c>
      <c r="S2641" s="13">
        <f t="shared" si="291"/>
        <v>42024.656805555554</v>
      </c>
      <c r="T2641" s="13">
        <f t="shared" si="292"/>
        <v>42054.86513888889</v>
      </c>
      <c r="U2641" s="14">
        <f t="shared" si="293"/>
        <v>2015</v>
      </c>
      <c r="V2641" s="15"/>
    </row>
    <row r="2642" spans="1:22" ht="6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 s="8">
        <f t="shared" si="288"/>
        <v>45.94202898550725</v>
      </c>
      <c r="Q2642" s="9" t="str">
        <f t="shared" si="289"/>
        <v>technology</v>
      </c>
      <c r="R2642" t="str">
        <f t="shared" si="290"/>
        <v>space exploration</v>
      </c>
      <c r="S2642" s="13">
        <f t="shared" si="291"/>
        <v>42102.952245370368</v>
      </c>
      <c r="T2642" s="13">
        <f t="shared" si="292"/>
        <v>42163.160578703704</v>
      </c>
      <c r="U2642" s="14">
        <f t="shared" si="293"/>
        <v>2015</v>
      </c>
      <c r="V2642" s="15"/>
    </row>
    <row r="2643" spans="1:22" ht="3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 s="8">
        <f t="shared" si="288"/>
        <v>15</v>
      </c>
      <c r="Q2643" s="9" t="str">
        <f t="shared" si="289"/>
        <v>technology</v>
      </c>
      <c r="R2643" t="str">
        <f t="shared" si="290"/>
        <v>space exploration</v>
      </c>
      <c r="S2643" s="13">
        <f t="shared" si="291"/>
        <v>41880.618784722217</v>
      </c>
      <c r="T2643" s="13">
        <f t="shared" si="292"/>
        <v>41897.839583333334</v>
      </c>
      <c r="U2643" s="14">
        <f t="shared" si="293"/>
        <v>2014</v>
      </c>
      <c r="V2643" s="15"/>
    </row>
    <row r="2644" spans="1:22" ht="62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8" t="e">
        <f t="shared" si="288"/>
        <v>#DIV/0!</v>
      </c>
      <c r="Q2644" s="9" t="str">
        <f t="shared" si="289"/>
        <v>technology</v>
      </c>
      <c r="R2644" t="str">
        <f t="shared" si="290"/>
        <v>space exploration</v>
      </c>
      <c r="S2644" s="13">
        <f t="shared" si="291"/>
        <v>42536.03828703703</v>
      </c>
      <c r="T2644" s="13">
        <f t="shared" si="292"/>
        <v>42566.289583333331</v>
      </c>
      <c r="U2644" s="14">
        <f t="shared" si="293"/>
        <v>2016</v>
      </c>
      <c r="V2644" s="15"/>
    </row>
    <row r="2645" spans="1:22" ht="47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 s="8">
        <f t="shared" si="288"/>
        <v>223.58248500999335</v>
      </c>
      <c r="Q2645" s="9" t="str">
        <f t="shared" si="289"/>
        <v>technology</v>
      </c>
      <c r="R2645" t="str">
        <f t="shared" si="290"/>
        <v>space exploration</v>
      </c>
      <c r="S2645" s="13">
        <f t="shared" si="291"/>
        <v>42689.374016203707</v>
      </c>
      <c r="T2645" s="13">
        <f t="shared" si="292"/>
        <v>42725.332638888889</v>
      </c>
      <c r="U2645" s="14">
        <f t="shared" si="293"/>
        <v>2016</v>
      </c>
      <c r="V2645" s="15"/>
    </row>
    <row r="2646" spans="1:22" ht="47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 s="8">
        <f t="shared" si="288"/>
        <v>39.480769230769234</v>
      </c>
      <c r="Q2646" s="9" t="str">
        <f t="shared" si="289"/>
        <v>technology</v>
      </c>
      <c r="R2646" t="str">
        <f t="shared" si="290"/>
        <v>space exploration</v>
      </c>
      <c r="S2646" s="13">
        <f t="shared" si="291"/>
        <v>42774.583738425928</v>
      </c>
      <c r="T2646" s="13">
        <f t="shared" si="292"/>
        <v>42804.792071759264</v>
      </c>
      <c r="U2646" s="14">
        <f t="shared" si="293"/>
        <v>2017</v>
      </c>
      <c r="V2646" s="15"/>
    </row>
    <row r="2647" spans="1:22" ht="47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 s="8">
        <f t="shared" si="288"/>
        <v>91.304347826086953</v>
      </c>
      <c r="Q2647" s="9" t="str">
        <f t="shared" si="289"/>
        <v>technology</v>
      </c>
      <c r="R2647" t="str">
        <f t="shared" si="290"/>
        <v>space exploration</v>
      </c>
      <c r="S2647" s="13">
        <f t="shared" si="291"/>
        <v>41921.634293981479</v>
      </c>
      <c r="T2647" s="13">
        <f t="shared" si="292"/>
        <v>41951.884293981479</v>
      </c>
      <c r="U2647" s="14">
        <f t="shared" si="293"/>
        <v>2014</v>
      </c>
      <c r="V2647" s="15"/>
    </row>
    <row r="2648" spans="1:22" ht="47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 s="8">
        <f t="shared" si="288"/>
        <v>78.666205607476627</v>
      </c>
      <c r="Q2648" s="9" t="str">
        <f t="shared" si="289"/>
        <v>technology</v>
      </c>
      <c r="R2648" t="str">
        <f t="shared" si="290"/>
        <v>space exploration</v>
      </c>
      <c r="S2648" s="13">
        <f t="shared" si="291"/>
        <v>42226.10496527778</v>
      </c>
      <c r="T2648" s="13">
        <f t="shared" si="292"/>
        <v>42256.313298611116</v>
      </c>
      <c r="U2648" s="14">
        <f t="shared" si="293"/>
        <v>2015</v>
      </c>
      <c r="V2648" s="15"/>
    </row>
    <row r="2649" spans="1:22" ht="47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 s="8">
        <f t="shared" si="288"/>
        <v>12</v>
      </c>
      <c r="Q2649" s="9" t="str">
        <f t="shared" si="289"/>
        <v>technology</v>
      </c>
      <c r="R2649" t="str">
        <f t="shared" si="290"/>
        <v>space exploration</v>
      </c>
      <c r="S2649" s="13">
        <f t="shared" si="291"/>
        <v>42200.053460648145</v>
      </c>
      <c r="T2649" s="13">
        <f t="shared" si="292"/>
        <v>42230.261793981481</v>
      </c>
      <c r="U2649" s="14">
        <f t="shared" si="293"/>
        <v>2015</v>
      </c>
      <c r="V2649" s="15"/>
    </row>
    <row r="2650" spans="1:22" ht="47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 s="8">
        <f t="shared" si="288"/>
        <v>17.666666666666668</v>
      </c>
      <c r="Q2650" s="9" t="str">
        <f t="shared" si="289"/>
        <v>technology</v>
      </c>
      <c r="R2650" t="str">
        <f t="shared" si="290"/>
        <v>space exploration</v>
      </c>
      <c r="S2650" s="13">
        <f t="shared" si="291"/>
        <v>42408.506481481476</v>
      </c>
      <c r="T2650" s="13">
        <f t="shared" si="292"/>
        <v>42438.714814814812</v>
      </c>
      <c r="U2650" s="14">
        <f t="shared" si="293"/>
        <v>2016</v>
      </c>
      <c r="V2650" s="15"/>
    </row>
    <row r="2651" spans="1:22" ht="2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 s="8">
        <f t="shared" si="288"/>
        <v>41.333333333333336</v>
      </c>
      <c r="Q2651" s="9" t="str">
        <f t="shared" si="289"/>
        <v>technology</v>
      </c>
      <c r="R2651" t="str">
        <f t="shared" si="290"/>
        <v>space exploration</v>
      </c>
      <c r="S2651" s="13">
        <f t="shared" si="291"/>
        <v>42341.788668981484</v>
      </c>
      <c r="T2651" s="13">
        <f t="shared" si="292"/>
        <v>42401.99700231482</v>
      </c>
      <c r="U2651" s="14">
        <f t="shared" si="293"/>
        <v>2015</v>
      </c>
      <c r="V2651" s="15"/>
    </row>
    <row r="2652" spans="1:22" ht="47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 s="8">
        <f t="shared" si="288"/>
        <v>71.599999999999994</v>
      </c>
      <c r="Q2652" s="9" t="str">
        <f t="shared" si="289"/>
        <v>technology</v>
      </c>
      <c r="R2652" t="str">
        <f t="shared" si="290"/>
        <v>space exploration</v>
      </c>
      <c r="S2652" s="13">
        <f t="shared" si="291"/>
        <v>42695.416006944441</v>
      </c>
      <c r="T2652" s="13">
        <f t="shared" si="292"/>
        <v>42725.624340277776</v>
      </c>
      <c r="U2652" s="14">
        <f t="shared" si="293"/>
        <v>2016</v>
      </c>
      <c r="V2652" s="15"/>
    </row>
    <row r="2653" spans="1:22" ht="47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 s="8">
        <f t="shared" si="288"/>
        <v>307.8235294117647</v>
      </c>
      <c r="Q2653" s="9" t="str">
        <f t="shared" si="289"/>
        <v>technology</v>
      </c>
      <c r="R2653" t="str">
        <f t="shared" si="290"/>
        <v>space exploration</v>
      </c>
      <c r="S2653" s="13">
        <f t="shared" si="291"/>
        <v>42327.597326388888</v>
      </c>
      <c r="T2653" s="13">
        <f t="shared" si="292"/>
        <v>42355.805659722217</v>
      </c>
      <c r="U2653" s="14">
        <f t="shared" si="293"/>
        <v>2015</v>
      </c>
      <c r="V2653" s="15"/>
    </row>
    <row r="2654" spans="1:22" ht="47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 s="8">
        <f t="shared" si="288"/>
        <v>80.454545454545453</v>
      </c>
      <c r="Q2654" s="9" t="str">
        <f t="shared" si="289"/>
        <v>technology</v>
      </c>
      <c r="R2654" t="str">
        <f t="shared" si="290"/>
        <v>space exploration</v>
      </c>
      <c r="S2654" s="13">
        <f t="shared" si="291"/>
        <v>41952.950520833336</v>
      </c>
      <c r="T2654" s="13">
        <f t="shared" si="292"/>
        <v>41983.158854166672</v>
      </c>
      <c r="U2654" s="14">
        <f t="shared" si="293"/>
        <v>2014</v>
      </c>
      <c r="V2654" s="15"/>
    </row>
    <row r="2655" spans="1:22" ht="47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 s="8">
        <f t="shared" si="288"/>
        <v>83.942857142857136</v>
      </c>
      <c r="Q2655" s="9" t="str">
        <f t="shared" si="289"/>
        <v>technology</v>
      </c>
      <c r="R2655" t="str">
        <f t="shared" si="290"/>
        <v>space exploration</v>
      </c>
      <c r="S2655" s="13">
        <f t="shared" si="291"/>
        <v>41771.443599537037</v>
      </c>
      <c r="T2655" s="13">
        <f t="shared" si="292"/>
        <v>41803.166666666664</v>
      </c>
      <c r="U2655" s="14">
        <f t="shared" si="293"/>
        <v>2014</v>
      </c>
      <c r="V2655" s="15"/>
    </row>
    <row r="2656" spans="1:22" ht="47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 s="8">
        <f t="shared" si="288"/>
        <v>8.5</v>
      </c>
      <c r="Q2656" s="9" t="str">
        <f t="shared" si="289"/>
        <v>technology</v>
      </c>
      <c r="R2656" t="str">
        <f t="shared" si="290"/>
        <v>space exploration</v>
      </c>
      <c r="S2656" s="13">
        <f t="shared" si="291"/>
        <v>42055.392662037033</v>
      </c>
      <c r="T2656" s="13">
        <f t="shared" si="292"/>
        <v>42115.559328703705</v>
      </c>
      <c r="U2656" s="14">
        <f t="shared" si="293"/>
        <v>2015</v>
      </c>
      <c r="V2656" s="15"/>
    </row>
    <row r="2657" spans="1:22" ht="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 s="8">
        <f t="shared" si="288"/>
        <v>73.372093023255815</v>
      </c>
      <c r="Q2657" s="9" t="str">
        <f t="shared" si="289"/>
        <v>technology</v>
      </c>
      <c r="R2657" t="str">
        <f t="shared" si="290"/>
        <v>space exploration</v>
      </c>
      <c r="S2657" s="13">
        <f t="shared" si="291"/>
        <v>42381.657951388886</v>
      </c>
      <c r="T2657" s="13">
        <f t="shared" si="292"/>
        <v>42409.833333333328</v>
      </c>
      <c r="U2657" s="14">
        <f t="shared" si="293"/>
        <v>2016</v>
      </c>
      <c r="V2657" s="15"/>
    </row>
    <row r="2658" spans="1:22" ht="3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 s="8">
        <f t="shared" si="288"/>
        <v>112.86184210526316</v>
      </c>
      <c r="Q2658" s="9" t="str">
        <f t="shared" si="289"/>
        <v>technology</v>
      </c>
      <c r="R2658" t="str">
        <f t="shared" si="290"/>
        <v>space exploration</v>
      </c>
      <c r="S2658" s="13">
        <f t="shared" si="291"/>
        <v>42767.480185185188</v>
      </c>
      <c r="T2658" s="13">
        <f t="shared" si="292"/>
        <v>42806.791666666672</v>
      </c>
      <c r="U2658" s="14">
        <f t="shared" si="293"/>
        <v>2017</v>
      </c>
      <c r="V2658" s="15"/>
    </row>
    <row r="2659" spans="1:22" ht="47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 s="8">
        <f t="shared" si="288"/>
        <v>95.277627118644077</v>
      </c>
      <c r="Q2659" s="9" t="str">
        <f t="shared" si="289"/>
        <v>technology</v>
      </c>
      <c r="R2659" t="str">
        <f t="shared" si="290"/>
        <v>space exploration</v>
      </c>
      <c r="S2659" s="13">
        <f t="shared" si="291"/>
        <v>42551.720520833333</v>
      </c>
      <c r="T2659" s="13">
        <f t="shared" si="292"/>
        <v>42585.0625</v>
      </c>
      <c r="U2659" s="14">
        <f t="shared" si="293"/>
        <v>2016</v>
      </c>
      <c r="V2659" s="15"/>
    </row>
    <row r="2660" spans="1:22" ht="47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 s="8">
        <f t="shared" si="288"/>
        <v>22.75</v>
      </c>
      <c r="Q2660" s="9" t="str">
        <f t="shared" si="289"/>
        <v>technology</v>
      </c>
      <c r="R2660" t="str">
        <f t="shared" si="290"/>
        <v>space exploration</v>
      </c>
      <c r="S2660" s="13">
        <f t="shared" si="291"/>
        <v>42551.675856481474</v>
      </c>
      <c r="T2660" s="13">
        <f t="shared" si="292"/>
        <v>42581.884189814817</v>
      </c>
      <c r="U2660" s="14">
        <f t="shared" si="293"/>
        <v>2016</v>
      </c>
      <c r="V2660" s="15"/>
    </row>
    <row r="2661" spans="1:22" ht="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 s="8">
        <f t="shared" si="288"/>
        <v>133.30000000000001</v>
      </c>
      <c r="Q2661" s="9" t="str">
        <f t="shared" si="289"/>
        <v>technology</v>
      </c>
      <c r="R2661" t="str">
        <f t="shared" si="290"/>
        <v>space exploration</v>
      </c>
      <c r="S2661" s="13">
        <f t="shared" si="291"/>
        <v>42081.861226851848</v>
      </c>
      <c r="T2661" s="13">
        <f t="shared" si="292"/>
        <v>42112.069560185191</v>
      </c>
      <c r="U2661" s="14">
        <f t="shared" si="293"/>
        <v>2015</v>
      </c>
      <c r="V2661" s="15"/>
    </row>
    <row r="2662" spans="1:22" ht="47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 s="8">
        <f t="shared" si="288"/>
        <v>3.8</v>
      </c>
      <c r="Q2662" s="9" t="str">
        <f t="shared" si="289"/>
        <v>technology</v>
      </c>
      <c r="R2662" t="str">
        <f t="shared" si="290"/>
        <v>space exploration</v>
      </c>
      <c r="S2662" s="13">
        <f t="shared" si="291"/>
        <v>42272.504837962959</v>
      </c>
      <c r="T2662" s="13">
        <f t="shared" si="292"/>
        <v>42332.754837962959</v>
      </c>
      <c r="U2662" s="14">
        <f t="shared" si="293"/>
        <v>2015</v>
      </c>
      <c r="V2662" s="15"/>
    </row>
    <row r="2663" spans="1:22" ht="47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 s="8">
        <f t="shared" si="288"/>
        <v>85.75</v>
      </c>
      <c r="Q2663" s="9" t="str">
        <f t="shared" si="289"/>
        <v>technology</v>
      </c>
      <c r="R2663" t="str">
        <f t="shared" si="290"/>
        <v>makerspaces</v>
      </c>
      <c r="S2663" s="13">
        <f t="shared" si="291"/>
        <v>41542.750115740739</v>
      </c>
      <c r="T2663" s="13">
        <f t="shared" si="292"/>
        <v>41572.958449074074</v>
      </c>
      <c r="U2663" s="14">
        <f t="shared" si="293"/>
        <v>2013</v>
      </c>
      <c r="V2663" s="15"/>
    </row>
    <row r="2664" spans="1:22" ht="47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 s="8">
        <f t="shared" si="288"/>
        <v>267</v>
      </c>
      <c r="Q2664" s="9" t="str">
        <f t="shared" si="289"/>
        <v>technology</v>
      </c>
      <c r="R2664" t="str">
        <f t="shared" si="290"/>
        <v>makerspaces</v>
      </c>
      <c r="S2664" s="13">
        <f t="shared" si="291"/>
        <v>42207.538344907407</v>
      </c>
      <c r="T2664" s="13">
        <f t="shared" si="292"/>
        <v>42237.746678240743</v>
      </c>
      <c r="U2664" s="14">
        <f t="shared" si="293"/>
        <v>2015</v>
      </c>
      <c r="V2664" s="15"/>
    </row>
    <row r="2665" spans="1:22" ht="47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 s="8">
        <f t="shared" si="288"/>
        <v>373.55803571428572</v>
      </c>
      <c r="Q2665" s="9" t="str">
        <f t="shared" si="289"/>
        <v>technology</v>
      </c>
      <c r="R2665" t="str">
        <f t="shared" si="290"/>
        <v>makerspaces</v>
      </c>
      <c r="S2665" s="13">
        <f t="shared" si="291"/>
        <v>42222.41443287037</v>
      </c>
      <c r="T2665" s="13">
        <f t="shared" si="292"/>
        <v>42251.625</v>
      </c>
      <c r="U2665" s="14">
        <f t="shared" si="293"/>
        <v>2015</v>
      </c>
      <c r="V2665" s="15"/>
    </row>
    <row r="2666" spans="1:22" ht="47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 s="8">
        <f t="shared" si="288"/>
        <v>174.03846153846155</v>
      </c>
      <c r="Q2666" s="9" t="str">
        <f t="shared" si="289"/>
        <v>technology</v>
      </c>
      <c r="R2666" t="str">
        <f t="shared" si="290"/>
        <v>makerspaces</v>
      </c>
      <c r="S2666" s="13">
        <f t="shared" si="291"/>
        <v>42312.817094907405</v>
      </c>
      <c r="T2666" s="13">
        <f t="shared" si="292"/>
        <v>42347.290972222225</v>
      </c>
      <c r="U2666" s="14">
        <f t="shared" si="293"/>
        <v>2015</v>
      </c>
      <c r="V2666" s="15"/>
    </row>
    <row r="2667" spans="1:22" ht="47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 s="8">
        <f t="shared" si="288"/>
        <v>93.695652173913047</v>
      </c>
      <c r="Q2667" s="9" t="str">
        <f t="shared" si="289"/>
        <v>technology</v>
      </c>
      <c r="R2667" t="str">
        <f t="shared" si="290"/>
        <v>makerspaces</v>
      </c>
      <c r="S2667" s="13">
        <f t="shared" si="291"/>
        <v>42083.687199074069</v>
      </c>
      <c r="T2667" s="13">
        <f t="shared" si="292"/>
        <v>42128.895532407405</v>
      </c>
      <c r="U2667" s="14">
        <f t="shared" si="293"/>
        <v>2015</v>
      </c>
      <c r="V2667" s="15"/>
    </row>
    <row r="2668" spans="1:22" ht="47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 s="8">
        <f t="shared" si="288"/>
        <v>77.327718446601949</v>
      </c>
      <c r="Q2668" s="9" t="str">
        <f t="shared" si="289"/>
        <v>technology</v>
      </c>
      <c r="R2668" t="str">
        <f t="shared" si="290"/>
        <v>makerspaces</v>
      </c>
      <c r="S2668" s="13">
        <f t="shared" si="291"/>
        <v>42235.55600694444</v>
      </c>
      <c r="T2668" s="13">
        <f t="shared" si="292"/>
        <v>42272.875</v>
      </c>
      <c r="U2668" s="14">
        <f t="shared" si="293"/>
        <v>2015</v>
      </c>
      <c r="V2668" s="15"/>
    </row>
    <row r="2669" spans="1:22" ht="47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 s="8">
        <f t="shared" si="288"/>
        <v>92.222222222222229</v>
      </c>
      <c r="Q2669" s="9" t="str">
        <f t="shared" si="289"/>
        <v>technology</v>
      </c>
      <c r="R2669" t="str">
        <f t="shared" si="290"/>
        <v>makerspaces</v>
      </c>
      <c r="S2669" s="13">
        <f t="shared" si="291"/>
        <v>42380.717777777776</v>
      </c>
      <c r="T2669" s="13">
        <f t="shared" si="292"/>
        <v>42410.926111111112</v>
      </c>
      <c r="U2669" s="14">
        <f t="shared" si="293"/>
        <v>2016</v>
      </c>
      <c r="V2669" s="15"/>
    </row>
    <row r="2670" spans="1:22" ht="32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 s="8">
        <f t="shared" si="288"/>
        <v>60.964285714285715</v>
      </c>
      <c r="Q2670" s="9" t="str">
        <f t="shared" si="289"/>
        <v>technology</v>
      </c>
      <c r="R2670" t="str">
        <f t="shared" si="290"/>
        <v>makerspaces</v>
      </c>
      <c r="S2670" s="13">
        <f t="shared" si="291"/>
        <v>42275.380381944444</v>
      </c>
      <c r="T2670" s="13">
        <f t="shared" si="292"/>
        <v>42317.60555555555</v>
      </c>
      <c r="U2670" s="14">
        <f t="shared" si="293"/>
        <v>2015</v>
      </c>
      <c r="V2670" s="15"/>
    </row>
    <row r="2671" spans="1:22" ht="47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 s="8">
        <f t="shared" si="288"/>
        <v>91</v>
      </c>
      <c r="Q2671" s="9" t="str">
        <f t="shared" si="289"/>
        <v>technology</v>
      </c>
      <c r="R2671" t="str">
        <f t="shared" si="290"/>
        <v>makerspaces</v>
      </c>
      <c r="S2671" s="13">
        <f t="shared" si="291"/>
        <v>42318.827499999992</v>
      </c>
      <c r="T2671" s="13">
        <f t="shared" si="292"/>
        <v>42379.035833333335</v>
      </c>
      <c r="U2671" s="14">
        <f t="shared" si="293"/>
        <v>2015</v>
      </c>
      <c r="V2671" s="15"/>
    </row>
    <row r="2672" spans="1:22" ht="47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 s="8">
        <f t="shared" si="288"/>
        <v>41.583333333333336</v>
      </c>
      <c r="Q2672" s="9" t="str">
        <f t="shared" si="289"/>
        <v>technology</v>
      </c>
      <c r="R2672" t="str">
        <f t="shared" si="290"/>
        <v>makerspaces</v>
      </c>
      <c r="S2672" s="13">
        <f t="shared" si="291"/>
        <v>41820.812268518515</v>
      </c>
      <c r="T2672" s="13">
        <f t="shared" si="292"/>
        <v>41849.020601851851</v>
      </c>
      <c r="U2672" s="14">
        <f t="shared" si="293"/>
        <v>2014</v>
      </c>
      <c r="V2672" s="15"/>
    </row>
    <row r="2673" spans="1:22" ht="47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 s="8">
        <f t="shared" si="288"/>
        <v>33.761904761904759</v>
      </c>
      <c r="Q2673" s="9" t="str">
        <f t="shared" si="289"/>
        <v>technology</v>
      </c>
      <c r="R2673" t="str">
        <f t="shared" si="290"/>
        <v>makerspaces</v>
      </c>
      <c r="S2673" s="13">
        <f t="shared" si="291"/>
        <v>41962.54069444444</v>
      </c>
      <c r="T2673" s="13">
        <f t="shared" si="292"/>
        <v>41992.818055555559</v>
      </c>
      <c r="U2673" s="14">
        <f t="shared" si="293"/>
        <v>2014</v>
      </c>
      <c r="V2673" s="15"/>
    </row>
    <row r="2674" spans="1:22" ht="47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 s="8">
        <f t="shared" si="288"/>
        <v>70.61702127659575</v>
      </c>
      <c r="Q2674" s="9" t="str">
        <f t="shared" si="289"/>
        <v>technology</v>
      </c>
      <c r="R2674" t="str">
        <f t="shared" si="290"/>
        <v>makerspaces</v>
      </c>
      <c r="S2674" s="13">
        <f t="shared" si="291"/>
        <v>42344.675810185181</v>
      </c>
      <c r="T2674" s="13">
        <f t="shared" si="292"/>
        <v>42366.25</v>
      </c>
      <c r="U2674" s="14">
        <f t="shared" si="293"/>
        <v>2015</v>
      </c>
      <c r="V2674" s="15"/>
    </row>
    <row r="2675" spans="1:22" ht="47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 s="8">
        <f t="shared" si="288"/>
        <v>167.15151515151516</v>
      </c>
      <c r="Q2675" s="9" t="str">
        <f t="shared" si="289"/>
        <v>technology</v>
      </c>
      <c r="R2675" t="str">
        <f t="shared" si="290"/>
        <v>makerspaces</v>
      </c>
      <c r="S2675" s="13">
        <f t="shared" si="291"/>
        <v>41912.333321759259</v>
      </c>
      <c r="T2675" s="13">
        <f t="shared" si="292"/>
        <v>41941.947916666664</v>
      </c>
      <c r="U2675" s="14">
        <f t="shared" si="293"/>
        <v>2014</v>
      </c>
      <c r="V2675" s="15"/>
    </row>
    <row r="2676" spans="1:22" ht="6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 s="8">
        <f t="shared" si="288"/>
        <v>128.61988304093566</v>
      </c>
      <c r="Q2676" s="9" t="str">
        <f t="shared" si="289"/>
        <v>technology</v>
      </c>
      <c r="R2676" t="str">
        <f t="shared" si="290"/>
        <v>makerspaces</v>
      </c>
      <c r="S2676" s="13">
        <f t="shared" si="291"/>
        <v>42529.424421296295</v>
      </c>
      <c r="T2676" s="13">
        <f t="shared" si="292"/>
        <v>42556.207638888889</v>
      </c>
      <c r="U2676" s="14">
        <f t="shared" si="293"/>
        <v>2016</v>
      </c>
      <c r="V2676" s="15"/>
    </row>
    <row r="2677" spans="1:22" ht="47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 s="8">
        <f t="shared" si="288"/>
        <v>65.41379310344827</v>
      </c>
      <c r="Q2677" s="9" t="str">
        <f t="shared" si="289"/>
        <v>technology</v>
      </c>
      <c r="R2677" t="str">
        <f t="shared" si="290"/>
        <v>makerspaces</v>
      </c>
      <c r="S2677" s="13">
        <f t="shared" si="291"/>
        <v>41923.649178240739</v>
      </c>
      <c r="T2677" s="13">
        <f t="shared" si="292"/>
        <v>41953.899178240739</v>
      </c>
      <c r="U2677" s="14">
        <f t="shared" si="293"/>
        <v>2014</v>
      </c>
      <c r="V2677" s="15"/>
    </row>
    <row r="2678" spans="1:22" ht="47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 s="8">
        <f t="shared" si="288"/>
        <v>117.55555555555556</v>
      </c>
      <c r="Q2678" s="9" t="str">
        <f t="shared" si="289"/>
        <v>technology</v>
      </c>
      <c r="R2678" t="str">
        <f t="shared" si="290"/>
        <v>makerspaces</v>
      </c>
      <c r="S2678" s="13">
        <f t="shared" si="291"/>
        <v>42482.416365740741</v>
      </c>
      <c r="T2678" s="13">
        <f t="shared" si="292"/>
        <v>42512.624699074076</v>
      </c>
      <c r="U2678" s="14">
        <f t="shared" si="293"/>
        <v>2016</v>
      </c>
      <c r="V2678" s="15"/>
    </row>
    <row r="2679" spans="1:22" ht="47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 s="8">
        <f t="shared" si="288"/>
        <v>126.48148148148148</v>
      </c>
      <c r="Q2679" s="9" t="str">
        <f t="shared" si="289"/>
        <v>technology</v>
      </c>
      <c r="R2679" t="str">
        <f t="shared" si="290"/>
        <v>makerspaces</v>
      </c>
      <c r="S2679" s="13">
        <f t="shared" si="291"/>
        <v>41792.821099537039</v>
      </c>
      <c r="T2679" s="13">
        <f t="shared" si="292"/>
        <v>41823.029432870368</v>
      </c>
      <c r="U2679" s="14">
        <f t="shared" si="293"/>
        <v>2014</v>
      </c>
      <c r="V2679" s="15"/>
    </row>
    <row r="2680" spans="1:22" ht="47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 s="8">
        <f t="shared" si="288"/>
        <v>550</v>
      </c>
      <c r="Q2680" s="9" t="str">
        <f t="shared" si="289"/>
        <v>technology</v>
      </c>
      <c r="R2680" t="str">
        <f t="shared" si="290"/>
        <v>makerspaces</v>
      </c>
      <c r="S2680" s="13">
        <f t="shared" si="291"/>
        <v>42241.589872685181</v>
      </c>
      <c r="T2680" s="13">
        <f t="shared" si="292"/>
        <v>42271.798206018517</v>
      </c>
      <c r="U2680" s="14">
        <f t="shared" si="293"/>
        <v>2015</v>
      </c>
      <c r="V2680" s="15"/>
    </row>
    <row r="2681" spans="1:22" ht="47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 s="8">
        <f t="shared" si="288"/>
        <v>44</v>
      </c>
      <c r="Q2681" s="9" t="str">
        <f t="shared" si="289"/>
        <v>technology</v>
      </c>
      <c r="R2681" t="str">
        <f t="shared" si="290"/>
        <v>makerspaces</v>
      </c>
      <c r="S2681" s="13">
        <f t="shared" si="291"/>
        <v>42032.792754629627</v>
      </c>
      <c r="T2681" s="13">
        <f t="shared" si="292"/>
        <v>42063.001087962963</v>
      </c>
      <c r="U2681" s="14">
        <f t="shared" si="293"/>
        <v>2015</v>
      </c>
      <c r="V2681" s="15"/>
    </row>
    <row r="2682" spans="1:22" ht="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 s="8">
        <f t="shared" si="288"/>
        <v>69</v>
      </c>
      <c r="Q2682" s="9" t="str">
        <f t="shared" si="289"/>
        <v>technology</v>
      </c>
      <c r="R2682" t="str">
        <f t="shared" si="290"/>
        <v>makerspaces</v>
      </c>
      <c r="S2682" s="13">
        <f t="shared" si="291"/>
        <v>42436.003368055557</v>
      </c>
      <c r="T2682" s="13">
        <f t="shared" si="292"/>
        <v>42466.170034722221</v>
      </c>
      <c r="U2682" s="14">
        <f t="shared" si="293"/>
        <v>2016</v>
      </c>
      <c r="V2682" s="15"/>
    </row>
    <row r="2683" spans="1:22" ht="47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 s="8">
        <f t="shared" si="288"/>
        <v>27.5</v>
      </c>
      <c r="Q2683" s="9" t="str">
        <f t="shared" si="289"/>
        <v>food</v>
      </c>
      <c r="R2683" t="str">
        <f t="shared" si="290"/>
        <v>food trucks</v>
      </c>
      <c r="S2683" s="13">
        <f t="shared" si="291"/>
        <v>41805.686921296292</v>
      </c>
      <c r="T2683" s="13">
        <f t="shared" si="292"/>
        <v>41830.895254629628</v>
      </c>
      <c r="U2683" s="14">
        <f t="shared" si="293"/>
        <v>2014</v>
      </c>
      <c r="V2683" s="15"/>
    </row>
    <row r="2684" spans="1:22" ht="47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 s="8">
        <f t="shared" si="288"/>
        <v>84.9</v>
      </c>
      <c r="Q2684" s="9" t="str">
        <f t="shared" si="289"/>
        <v>food</v>
      </c>
      <c r="R2684" t="str">
        <f t="shared" si="290"/>
        <v>food trucks</v>
      </c>
      <c r="S2684" s="13">
        <f t="shared" si="291"/>
        <v>41932.663657407407</v>
      </c>
      <c r="T2684" s="13">
        <f t="shared" si="292"/>
        <v>41965.249305555553</v>
      </c>
      <c r="U2684" s="14">
        <f t="shared" si="293"/>
        <v>2014</v>
      </c>
      <c r="V2684" s="15"/>
    </row>
    <row r="2685" spans="1:22" ht="47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 s="8">
        <f t="shared" si="288"/>
        <v>12</v>
      </c>
      <c r="Q2685" s="9" t="str">
        <f t="shared" si="289"/>
        <v>food</v>
      </c>
      <c r="R2685" t="str">
        <f t="shared" si="290"/>
        <v>food trucks</v>
      </c>
      <c r="S2685" s="13">
        <f t="shared" si="291"/>
        <v>42034.546759259254</v>
      </c>
      <c r="T2685" s="13">
        <f t="shared" si="292"/>
        <v>42064.75509259259</v>
      </c>
      <c r="U2685" s="14">
        <f t="shared" si="293"/>
        <v>2015</v>
      </c>
      <c r="V2685" s="15"/>
    </row>
    <row r="2686" spans="1:22" ht="47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 s="8">
        <f t="shared" si="288"/>
        <v>200</v>
      </c>
      <c r="Q2686" s="9" t="str">
        <f t="shared" si="289"/>
        <v>food</v>
      </c>
      <c r="R2686" t="str">
        <f t="shared" si="290"/>
        <v>food trucks</v>
      </c>
      <c r="S2686" s="13">
        <f t="shared" si="291"/>
        <v>41820.706307870372</v>
      </c>
      <c r="T2686" s="13">
        <f t="shared" si="292"/>
        <v>41860.914641203701</v>
      </c>
      <c r="U2686" s="14">
        <f t="shared" si="293"/>
        <v>2014</v>
      </c>
      <c r="V2686" s="15"/>
    </row>
    <row r="2687" spans="1:22" ht="47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 s="8">
        <f t="shared" si="288"/>
        <v>10</v>
      </c>
      <c r="Q2687" s="9" t="str">
        <f t="shared" si="289"/>
        <v>food</v>
      </c>
      <c r="R2687" t="str">
        <f t="shared" si="290"/>
        <v>food trucks</v>
      </c>
      <c r="S2687" s="13">
        <f t="shared" si="291"/>
        <v>42061.487615740734</v>
      </c>
      <c r="T2687" s="13">
        <f t="shared" si="292"/>
        <v>42121.654282407413</v>
      </c>
      <c r="U2687" s="14">
        <f t="shared" si="293"/>
        <v>2015</v>
      </c>
      <c r="V2687" s="15"/>
    </row>
    <row r="2688" spans="1:22" ht="47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8" t="e">
        <f t="shared" si="288"/>
        <v>#DIV/0!</v>
      </c>
      <c r="Q2688" s="9" t="str">
        <f t="shared" si="289"/>
        <v>food</v>
      </c>
      <c r="R2688" t="str">
        <f t="shared" si="290"/>
        <v>food trucks</v>
      </c>
      <c r="S2688" s="13">
        <f t="shared" si="291"/>
        <v>41892.766469907401</v>
      </c>
      <c r="T2688" s="13">
        <f t="shared" si="292"/>
        <v>41912.974803240737</v>
      </c>
      <c r="U2688" s="14">
        <f t="shared" si="293"/>
        <v>2014</v>
      </c>
      <c r="V2688" s="15"/>
    </row>
    <row r="2689" spans="1:22" ht="47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8" t="e">
        <f t="shared" si="288"/>
        <v>#DIV/0!</v>
      </c>
      <c r="Q2689" s="9" t="str">
        <f t="shared" si="289"/>
        <v>food</v>
      </c>
      <c r="R2689" t="str">
        <f t="shared" si="290"/>
        <v>food trucks</v>
      </c>
      <c r="S2689" s="13">
        <f t="shared" si="291"/>
        <v>42154.431921296295</v>
      </c>
      <c r="T2689" s="13">
        <f t="shared" si="292"/>
        <v>42184.64025462963</v>
      </c>
      <c r="U2689" s="14">
        <f t="shared" si="293"/>
        <v>2015</v>
      </c>
      <c r="V2689" s="15"/>
    </row>
    <row r="2690" spans="1:22" ht="3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 s="8">
        <f t="shared" si="288"/>
        <v>5.2857142857142856</v>
      </c>
      <c r="Q2690" s="9" t="str">
        <f t="shared" si="289"/>
        <v>food</v>
      </c>
      <c r="R2690" t="str">
        <f t="shared" si="290"/>
        <v>food trucks</v>
      </c>
      <c r="S2690" s="13">
        <f t="shared" si="291"/>
        <v>42027.910532407404</v>
      </c>
      <c r="T2690" s="13">
        <f t="shared" si="292"/>
        <v>42059.125</v>
      </c>
      <c r="U2690" s="14">
        <f t="shared" si="293"/>
        <v>2015</v>
      </c>
      <c r="V2690" s="15"/>
    </row>
    <row r="2691" spans="1:22" ht="47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 s="8">
        <f t="shared" ref="P2691:P2754" si="295">E2691/L2691</f>
        <v>1</v>
      </c>
      <c r="Q2691" s="9" t="str">
        <f t="shared" ref="Q2691:Q2754" si="296">LEFT(N2691, SEARCH("/", N2691, 1)-1)</f>
        <v>food</v>
      </c>
      <c r="R2691" t="str">
        <f t="shared" ref="R2691:R2754" si="297">RIGHT(N2691,LEN(N2691) -SEARCH("/", N2691, 1))</f>
        <v>food trucks</v>
      </c>
      <c r="S2691" s="13">
        <f t="shared" ref="S2691:S2754" si="298">(J2691/86400)+25569+(-5/24)</f>
        <v>42551.75335648148</v>
      </c>
      <c r="T2691" s="13">
        <f t="shared" ref="T2691:T2754" si="299">(((I2691/60)/60)/24)+DATE(1970,1,1)</f>
        <v>42581.961689814809</v>
      </c>
      <c r="U2691" s="14">
        <f t="shared" ref="U2691:U2754" si="300">YEAR(S2691)</f>
        <v>2016</v>
      </c>
      <c r="V2691" s="15"/>
    </row>
    <row r="2692" spans="1:22" ht="47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 s="8">
        <f t="shared" si="295"/>
        <v>72.762711864406782</v>
      </c>
      <c r="Q2692" s="9" t="str">
        <f t="shared" si="296"/>
        <v>food</v>
      </c>
      <c r="R2692" t="str">
        <f t="shared" si="297"/>
        <v>food trucks</v>
      </c>
      <c r="S2692" s="13">
        <f t="shared" si="298"/>
        <v>42112.89671296296</v>
      </c>
      <c r="T2692" s="13">
        <f t="shared" si="299"/>
        <v>42158.105046296296</v>
      </c>
      <c r="U2692" s="14">
        <f t="shared" si="300"/>
        <v>2015</v>
      </c>
      <c r="V2692" s="15"/>
    </row>
    <row r="2693" spans="1:22" ht="3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 s="8">
        <f t="shared" si="295"/>
        <v>17.5</v>
      </c>
      <c r="Q2693" s="9" t="str">
        <f t="shared" si="296"/>
        <v>food</v>
      </c>
      <c r="R2693" t="str">
        <f t="shared" si="297"/>
        <v>food trucks</v>
      </c>
      <c r="S2693" s="13">
        <f t="shared" si="298"/>
        <v>42089.515706018516</v>
      </c>
      <c r="T2693" s="13">
        <f t="shared" si="299"/>
        <v>42134.724039351851</v>
      </c>
      <c r="U2693" s="14">
        <f t="shared" si="300"/>
        <v>2015</v>
      </c>
      <c r="V2693" s="15"/>
    </row>
    <row r="2694" spans="1:22" ht="47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 s="8">
        <f t="shared" si="295"/>
        <v>25</v>
      </c>
      <c r="Q2694" s="9" t="str">
        <f t="shared" si="296"/>
        <v>food</v>
      </c>
      <c r="R2694" t="str">
        <f t="shared" si="297"/>
        <v>food trucks</v>
      </c>
      <c r="S2694" s="13">
        <f t="shared" si="298"/>
        <v>42058.125694444439</v>
      </c>
      <c r="T2694" s="13">
        <f t="shared" si="299"/>
        <v>42088.292361111111</v>
      </c>
      <c r="U2694" s="14">
        <f t="shared" si="300"/>
        <v>2015</v>
      </c>
      <c r="V2694" s="15"/>
    </row>
    <row r="2695" spans="1:22" ht="47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 s="8">
        <f t="shared" si="295"/>
        <v>13.333333333333334</v>
      </c>
      <c r="Q2695" s="9" t="str">
        <f t="shared" si="296"/>
        <v>food</v>
      </c>
      <c r="R2695" t="str">
        <f t="shared" si="297"/>
        <v>food trucks</v>
      </c>
      <c r="S2695" s="13">
        <f t="shared" si="298"/>
        <v>41833.930162037032</v>
      </c>
      <c r="T2695" s="13">
        <f t="shared" si="299"/>
        <v>41864.138495370367</v>
      </c>
      <c r="U2695" s="14">
        <f t="shared" si="300"/>
        <v>2014</v>
      </c>
      <c r="V2695" s="15"/>
    </row>
    <row r="2696" spans="1:22" ht="47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 s="8">
        <f t="shared" si="295"/>
        <v>1</v>
      </c>
      <c r="Q2696" s="9" t="str">
        <f t="shared" si="296"/>
        <v>food</v>
      </c>
      <c r="R2696" t="str">
        <f t="shared" si="297"/>
        <v>food trucks</v>
      </c>
      <c r="S2696" s="13">
        <f t="shared" si="298"/>
        <v>41877.932164351849</v>
      </c>
      <c r="T2696" s="13">
        <f t="shared" si="299"/>
        <v>41908.140497685185</v>
      </c>
      <c r="U2696" s="14">
        <f t="shared" si="300"/>
        <v>2014</v>
      </c>
      <c r="V2696" s="15"/>
    </row>
    <row r="2697" spans="1:22" ht="3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 s="8">
        <f t="shared" si="295"/>
        <v>23.666666666666668</v>
      </c>
      <c r="Q2697" s="9" t="str">
        <f t="shared" si="296"/>
        <v>food</v>
      </c>
      <c r="R2697" t="str">
        <f t="shared" si="297"/>
        <v>food trucks</v>
      </c>
      <c r="S2697" s="13">
        <f t="shared" si="298"/>
        <v>42047.973587962959</v>
      </c>
      <c r="T2697" s="13">
        <f t="shared" si="299"/>
        <v>42108.14025462963</v>
      </c>
      <c r="U2697" s="14">
        <f t="shared" si="300"/>
        <v>2015</v>
      </c>
      <c r="V2697" s="15"/>
    </row>
    <row r="2698" spans="1:22" ht="47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 s="8">
        <f t="shared" si="295"/>
        <v>89.21052631578948</v>
      </c>
      <c r="Q2698" s="9" t="str">
        <f t="shared" si="296"/>
        <v>food</v>
      </c>
      <c r="R2698" t="str">
        <f t="shared" si="297"/>
        <v>food trucks</v>
      </c>
      <c r="S2698" s="13">
        <f t="shared" si="298"/>
        <v>41964.636111111111</v>
      </c>
      <c r="T2698" s="13">
        <f t="shared" si="299"/>
        <v>41998.844444444447</v>
      </c>
      <c r="U2698" s="14">
        <f t="shared" si="300"/>
        <v>2014</v>
      </c>
      <c r="V2698" s="15"/>
    </row>
    <row r="2699" spans="1:22" ht="47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 s="8">
        <f t="shared" si="295"/>
        <v>116.55769230769231</v>
      </c>
      <c r="Q2699" s="9" t="str">
        <f t="shared" si="296"/>
        <v>food</v>
      </c>
      <c r="R2699" t="str">
        <f t="shared" si="297"/>
        <v>food trucks</v>
      </c>
      <c r="S2699" s="13">
        <f t="shared" si="298"/>
        <v>42187.731747685182</v>
      </c>
      <c r="T2699" s="13">
        <f t="shared" si="299"/>
        <v>42218.916666666672</v>
      </c>
      <c r="U2699" s="14">
        <f t="shared" si="300"/>
        <v>2015</v>
      </c>
      <c r="V2699" s="15"/>
    </row>
    <row r="2700" spans="1:22" ht="47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 s="8">
        <f t="shared" si="295"/>
        <v>13.005000000000001</v>
      </c>
      <c r="Q2700" s="9" t="str">
        <f t="shared" si="296"/>
        <v>food</v>
      </c>
      <c r="R2700" t="str">
        <f t="shared" si="297"/>
        <v>food trucks</v>
      </c>
      <c r="S2700" s="13">
        <f t="shared" si="298"/>
        <v>41787.689907407403</v>
      </c>
      <c r="T2700" s="13">
        <f t="shared" si="299"/>
        <v>41817.898240740738</v>
      </c>
      <c r="U2700" s="14">
        <f t="shared" si="300"/>
        <v>2014</v>
      </c>
      <c r="V2700" s="15"/>
    </row>
    <row r="2701" spans="1:22" ht="47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8" t="e">
        <f t="shared" si="295"/>
        <v>#DIV/0!</v>
      </c>
      <c r="Q2701" s="9" t="str">
        <f t="shared" si="296"/>
        <v>food</v>
      </c>
      <c r="R2701" t="str">
        <f t="shared" si="297"/>
        <v>food trucks</v>
      </c>
      <c r="S2701" s="13">
        <f t="shared" si="298"/>
        <v>41829.688229166662</v>
      </c>
      <c r="T2701" s="13">
        <f t="shared" si="299"/>
        <v>41859.896562499998</v>
      </c>
      <c r="U2701" s="14">
        <f t="shared" si="300"/>
        <v>2014</v>
      </c>
      <c r="V2701" s="15"/>
    </row>
    <row r="2702" spans="1:22" ht="47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 s="8">
        <f t="shared" si="295"/>
        <v>17.5</v>
      </c>
      <c r="Q2702" s="9" t="str">
        <f t="shared" si="296"/>
        <v>food</v>
      </c>
      <c r="R2702" t="str">
        <f t="shared" si="297"/>
        <v>food trucks</v>
      </c>
      <c r="S2702" s="13">
        <f t="shared" si="298"/>
        <v>41870.666342592587</v>
      </c>
      <c r="T2702" s="13">
        <f t="shared" si="299"/>
        <v>41900.87467592593</v>
      </c>
      <c r="U2702" s="14">
        <f t="shared" si="300"/>
        <v>2014</v>
      </c>
      <c r="V2702" s="15"/>
    </row>
    <row r="2703" spans="1:22" ht="47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 s="8">
        <f t="shared" si="295"/>
        <v>34.130434782608695</v>
      </c>
      <c r="Q2703" s="9" t="str">
        <f t="shared" si="296"/>
        <v>theater</v>
      </c>
      <c r="R2703" t="str">
        <f t="shared" si="297"/>
        <v>spaces</v>
      </c>
      <c r="S2703" s="13">
        <f t="shared" si="298"/>
        <v>42801.566365740735</v>
      </c>
      <c r="T2703" s="13">
        <f t="shared" si="299"/>
        <v>42832.733032407406</v>
      </c>
      <c r="U2703" s="14">
        <f t="shared" si="300"/>
        <v>2017</v>
      </c>
      <c r="V2703" s="15"/>
    </row>
    <row r="2704" spans="1:22" ht="47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 s="8">
        <f t="shared" si="295"/>
        <v>132.34615384615384</v>
      </c>
      <c r="Q2704" s="9" t="str">
        <f t="shared" si="296"/>
        <v>theater</v>
      </c>
      <c r="R2704" t="str">
        <f t="shared" si="297"/>
        <v>spaces</v>
      </c>
      <c r="S2704" s="13">
        <f t="shared" si="298"/>
        <v>42800.593483796292</v>
      </c>
      <c r="T2704" s="13">
        <f t="shared" si="299"/>
        <v>42830.760150462964</v>
      </c>
      <c r="U2704" s="14">
        <f t="shared" si="300"/>
        <v>2017</v>
      </c>
      <c r="V2704" s="15"/>
    </row>
    <row r="2705" spans="1:22" ht="3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 s="8">
        <f t="shared" si="295"/>
        <v>922.22222222222217</v>
      </c>
      <c r="Q2705" s="9" t="str">
        <f t="shared" si="296"/>
        <v>theater</v>
      </c>
      <c r="R2705" t="str">
        <f t="shared" si="297"/>
        <v>spaces</v>
      </c>
      <c r="S2705" s="13">
        <f t="shared" si="298"/>
        <v>42756.481828703698</v>
      </c>
      <c r="T2705" s="13">
        <f t="shared" si="299"/>
        <v>42816.648495370369</v>
      </c>
      <c r="U2705" s="14">
        <f t="shared" si="300"/>
        <v>2017</v>
      </c>
      <c r="V2705" s="15"/>
    </row>
    <row r="2706" spans="1:22" ht="47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 s="8">
        <f t="shared" si="295"/>
        <v>163.57142857142858</v>
      </c>
      <c r="Q2706" s="9" t="str">
        <f t="shared" si="296"/>
        <v>theater</v>
      </c>
      <c r="R2706" t="str">
        <f t="shared" si="297"/>
        <v>spaces</v>
      </c>
      <c r="S2706" s="13">
        <f t="shared" si="298"/>
        <v>42787.654097222221</v>
      </c>
      <c r="T2706" s="13">
        <f t="shared" si="299"/>
        <v>42830.820763888885</v>
      </c>
      <c r="U2706" s="14">
        <f t="shared" si="300"/>
        <v>2017</v>
      </c>
      <c r="V2706" s="15"/>
    </row>
    <row r="2707" spans="1:22" ht="3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 s="8">
        <f t="shared" si="295"/>
        <v>217.375</v>
      </c>
      <c r="Q2707" s="9" t="str">
        <f t="shared" si="296"/>
        <v>theater</v>
      </c>
      <c r="R2707" t="str">
        <f t="shared" si="297"/>
        <v>spaces</v>
      </c>
      <c r="S2707" s="13">
        <f t="shared" si="298"/>
        <v>42773.70784722222</v>
      </c>
      <c r="T2707" s="13">
        <f t="shared" si="299"/>
        <v>42818.874513888892</v>
      </c>
      <c r="U2707" s="14">
        <f t="shared" si="300"/>
        <v>2017</v>
      </c>
      <c r="V2707" s="15"/>
    </row>
    <row r="2708" spans="1:22" ht="47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 s="8">
        <f t="shared" si="295"/>
        <v>149.44486692015209</v>
      </c>
      <c r="Q2708" s="9" t="str">
        <f t="shared" si="296"/>
        <v>theater</v>
      </c>
      <c r="R2708" t="str">
        <f t="shared" si="297"/>
        <v>spaces</v>
      </c>
      <c r="S2708" s="13">
        <f t="shared" si="298"/>
        <v>41899.086608796293</v>
      </c>
      <c r="T2708" s="13">
        <f t="shared" si="299"/>
        <v>41928.290972222225</v>
      </c>
      <c r="U2708" s="14">
        <f t="shared" si="300"/>
        <v>2014</v>
      </c>
      <c r="V2708" s="15"/>
    </row>
    <row r="2709" spans="1:22" ht="47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 s="8">
        <f t="shared" si="295"/>
        <v>71.237487309644663</v>
      </c>
      <c r="Q2709" s="9" t="str">
        <f t="shared" si="296"/>
        <v>theater</v>
      </c>
      <c r="R2709" t="str">
        <f t="shared" si="297"/>
        <v>spaces</v>
      </c>
      <c r="S2709" s="13">
        <f t="shared" si="298"/>
        <v>41391.574571759258</v>
      </c>
      <c r="T2709" s="13">
        <f t="shared" si="299"/>
        <v>41421.290972222225</v>
      </c>
      <c r="U2709" s="14">
        <f t="shared" si="300"/>
        <v>2013</v>
      </c>
      <c r="V2709" s="15"/>
    </row>
    <row r="2710" spans="1:22" ht="47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 s="8">
        <f t="shared" si="295"/>
        <v>44.464318398474738</v>
      </c>
      <c r="Q2710" s="9" t="str">
        <f t="shared" si="296"/>
        <v>theater</v>
      </c>
      <c r="R2710" t="str">
        <f t="shared" si="297"/>
        <v>spaces</v>
      </c>
      <c r="S2710" s="13">
        <f t="shared" si="298"/>
        <v>42512.489884259259</v>
      </c>
      <c r="T2710" s="13">
        <f t="shared" si="299"/>
        <v>42572.698217592595</v>
      </c>
      <c r="U2710" s="14">
        <f t="shared" si="300"/>
        <v>2016</v>
      </c>
      <c r="V2710" s="15"/>
    </row>
    <row r="2711" spans="1:22" ht="47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 s="8">
        <f t="shared" si="295"/>
        <v>164.94480519480518</v>
      </c>
      <c r="Q2711" s="9" t="str">
        <f t="shared" si="296"/>
        <v>theater</v>
      </c>
      <c r="R2711" t="str">
        <f t="shared" si="297"/>
        <v>spaces</v>
      </c>
      <c r="S2711" s="13">
        <f t="shared" si="298"/>
        <v>42611.941446759258</v>
      </c>
      <c r="T2711" s="13">
        <f t="shared" si="299"/>
        <v>42647.165972222225</v>
      </c>
      <c r="U2711" s="14">
        <f t="shared" si="300"/>
        <v>2016</v>
      </c>
      <c r="V2711" s="15"/>
    </row>
    <row r="2712" spans="1:22" ht="3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 s="8">
        <f t="shared" si="295"/>
        <v>84.871516544117654</v>
      </c>
      <c r="Q2712" s="9" t="str">
        <f t="shared" si="296"/>
        <v>theater</v>
      </c>
      <c r="R2712" t="str">
        <f t="shared" si="297"/>
        <v>spaces</v>
      </c>
      <c r="S2712" s="13">
        <f t="shared" si="298"/>
        <v>41828.021157407406</v>
      </c>
      <c r="T2712" s="13">
        <f t="shared" si="299"/>
        <v>41860.083333333336</v>
      </c>
      <c r="U2712" s="14">
        <f t="shared" si="300"/>
        <v>2014</v>
      </c>
      <c r="V2712" s="15"/>
    </row>
    <row r="2713" spans="1:22" ht="47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 s="8">
        <f t="shared" si="295"/>
        <v>53.945205479452056</v>
      </c>
      <c r="Q2713" s="9" t="str">
        <f t="shared" si="296"/>
        <v>theater</v>
      </c>
      <c r="R2713" t="str">
        <f t="shared" si="297"/>
        <v>spaces</v>
      </c>
      <c r="S2713" s="13">
        <f t="shared" si="298"/>
        <v>41780.536921296291</v>
      </c>
      <c r="T2713" s="13">
        <f t="shared" si="299"/>
        <v>41810.917361111111</v>
      </c>
      <c r="U2713" s="14">
        <f t="shared" si="300"/>
        <v>2014</v>
      </c>
      <c r="V2713" s="15"/>
    </row>
    <row r="2714" spans="1:22" ht="47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 s="8">
        <f t="shared" si="295"/>
        <v>50.531468531468533</v>
      </c>
      <c r="Q2714" s="9" t="str">
        <f t="shared" si="296"/>
        <v>theater</v>
      </c>
      <c r="R2714" t="str">
        <f t="shared" si="297"/>
        <v>spaces</v>
      </c>
      <c r="S2714" s="13">
        <f t="shared" si="298"/>
        <v>41431.853703703702</v>
      </c>
      <c r="T2714" s="13">
        <f t="shared" si="299"/>
        <v>41468.75</v>
      </c>
      <c r="U2714" s="14">
        <f t="shared" si="300"/>
        <v>2013</v>
      </c>
      <c r="V2714" s="15"/>
    </row>
    <row r="2715" spans="1:22" ht="47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 s="8">
        <f t="shared" si="295"/>
        <v>108.00140845070422</v>
      </c>
      <c r="Q2715" s="9" t="str">
        <f t="shared" si="296"/>
        <v>theater</v>
      </c>
      <c r="R2715" t="str">
        <f t="shared" si="297"/>
        <v>spaces</v>
      </c>
      <c r="S2715" s="13">
        <f t="shared" si="298"/>
        <v>42322.445416666662</v>
      </c>
      <c r="T2715" s="13">
        <f t="shared" si="299"/>
        <v>42362.653749999998</v>
      </c>
      <c r="U2715" s="14">
        <f t="shared" si="300"/>
        <v>2015</v>
      </c>
      <c r="V2715" s="15"/>
    </row>
    <row r="2716" spans="1:22" ht="3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 s="8">
        <f t="shared" si="295"/>
        <v>95.373770491803285</v>
      </c>
      <c r="Q2716" s="9" t="str">
        <f t="shared" si="296"/>
        <v>theater</v>
      </c>
      <c r="R2716" t="str">
        <f t="shared" si="297"/>
        <v>spaces</v>
      </c>
      <c r="S2716" s="13">
        <f t="shared" si="298"/>
        <v>42629.446712962956</v>
      </c>
      <c r="T2716" s="13">
        <f t="shared" si="299"/>
        <v>42657.958333333328</v>
      </c>
      <c r="U2716" s="14">
        <f t="shared" si="300"/>
        <v>2016</v>
      </c>
      <c r="V2716" s="15"/>
    </row>
    <row r="2717" spans="1:22" ht="47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 s="8">
        <f t="shared" si="295"/>
        <v>57.631016333938291</v>
      </c>
      <c r="Q2717" s="9" t="str">
        <f t="shared" si="296"/>
        <v>theater</v>
      </c>
      <c r="R2717" t="str">
        <f t="shared" si="297"/>
        <v>spaces</v>
      </c>
      <c r="S2717" s="13">
        <f t="shared" si="298"/>
        <v>42387.190138888887</v>
      </c>
      <c r="T2717" s="13">
        <f t="shared" si="299"/>
        <v>42421.398472222223</v>
      </c>
      <c r="U2717" s="14">
        <f t="shared" si="300"/>
        <v>2016</v>
      </c>
      <c r="V2717" s="15"/>
    </row>
    <row r="2718" spans="1:22" ht="6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 s="8">
        <f t="shared" si="295"/>
        <v>64.160481283422456</v>
      </c>
      <c r="Q2718" s="9" t="str">
        <f t="shared" si="296"/>
        <v>theater</v>
      </c>
      <c r="R2718" t="str">
        <f t="shared" si="297"/>
        <v>spaces</v>
      </c>
      <c r="S2718" s="13">
        <f t="shared" si="298"/>
        <v>42255.124918981477</v>
      </c>
      <c r="T2718" s="13">
        <f t="shared" si="299"/>
        <v>42285.333252314813</v>
      </c>
      <c r="U2718" s="14">
        <f t="shared" si="300"/>
        <v>2015</v>
      </c>
      <c r="V2718" s="15"/>
    </row>
    <row r="2719" spans="1:22" ht="47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 s="8">
        <f t="shared" si="295"/>
        <v>92.387692307692305</v>
      </c>
      <c r="Q2719" s="9" t="str">
        <f t="shared" si="296"/>
        <v>theater</v>
      </c>
      <c r="R2719" t="str">
        <f t="shared" si="297"/>
        <v>spaces</v>
      </c>
      <c r="S2719" s="13">
        <f t="shared" si="298"/>
        <v>41934.706585648142</v>
      </c>
      <c r="T2719" s="13">
        <f t="shared" si="299"/>
        <v>41979.956585648149</v>
      </c>
      <c r="U2719" s="14">
        <f t="shared" si="300"/>
        <v>2014</v>
      </c>
      <c r="V2719" s="15"/>
    </row>
    <row r="2720" spans="1:22" ht="47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 s="8">
        <f t="shared" si="295"/>
        <v>125.97972972972973</v>
      </c>
      <c r="Q2720" s="9" t="str">
        <f t="shared" si="296"/>
        <v>theater</v>
      </c>
      <c r="R2720" t="str">
        <f t="shared" si="297"/>
        <v>spaces</v>
      </c>
      <c r="S2720" s="13">
        <f t="shared" si="298"/>
        <v>42465.388252314813</v>
      </c>
      <c r="T2720" s="13">
        <f t="shared" si="299"/>
        <v>42493.958333333328</v>
      </c>
      <c r="U2720" s="14">
        <f t="shared" si="300"/>
        <v>2016</v>
      </c>
      <c r="V2720" s="15"/>
    </row>
    <row r="2721" spans="1:22" ht="47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 s="8">
        <f t="shared" si="295"/>
        <v>94.637681159420296</v>
      </c>
      <c r="Q2721" s="9" t="str">
        <f t="shared" si="296"/>
        <v>theater</v>
      </c>
      <c r="R2721" t="str">
        <f t="shared" si="297"/>
        <v>spaces</v>
      </c>
      <c r="S2721" s="13">
        <f t="shared" si="298"/>
        <v>42417.822847222218</v>
      </c>
      <c r="T2721" s="13">
        <f t="shared" si="299"/>
        <v>42477.989513888882</v>
      </c>
      <c r="U2721" s="14">
        <f t="shared" si="300"/>
        <v>2016</v>
      </c>
      <c r="V2721" s="15"/>
    </row>
    <row r="2722" spans="1:22" ht="47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 s="8">
        <f t="shared" si="295"/>
        <v>170.69942196531792</v>
      </c>
      <c r="Q2722" s="9" t="str">
        <f t="shared" si="296"/>
        <v>theater</v>
      </c>
      <c r="R2722" t="str">
        <f t="shared" si="297"/>
        <v>spaces</v>
      </c>
      <c r="S2722" s="13">
        <f t="shared" si="298"/>
        <v>42655.257557870369</v>
      </c>
      <c r="T2722" s="13">
        <f t="shared" si="299"/>
        <v>42685.507557870369</v>
      </c>
      <c r="U2722" s="14">
        <f t="shared" si="300"/>
        <v>2016</v>
      </c>
      <c r="V2722" s="15"/>
    </row>
    <row r="2723" spans="1:22" ht="47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 s="8">
        <f t="shared" si="295"/>
        <v>40.762081784386616</v>
      </c>
      <c r="Q2723" s="9" t="str">
        <f t="shared" si="296"/>
        <v>technology</v>
      </c>
      <c r="R2723" t="str">
        <f t="shared" si="297"/>
        <v>hardware</v>
      </c>
      <c r="S2723" s="13">
        <f t="shared" si="298"/>
        <v>41493.335625</v>
      </c>
      <c r="T2723" s="13">
        <f t="shared" si="299"/>
        <v>41523.791666666664</v>
      </c>
      <c r="U2723" s="14">
        <f t="shared" si="300"/>
        <v>2013</v>
      </c>
      <c r="V2723" s="15"/>
    </row>
    <row r="2724" spans="1:22" ht="47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 s="8">
        <f t="shared" si="295"/>
        <v>68.254054054054052</v>
      </c>
      <c r="Q2724" s="9" t="str">
        <f t="shared" si="296"/>
        <v>technology</v>
      </c>
      <c r="R2724" t="str">
        <f t="shared" si="297"/>
        <v>hardware</v>
      </c>
      <c r="S2724" s="13">
        <f t="shared" si="298"/>
        <v>42704.64876157407</v>
      </c>
      <c r="T2724" s="13">
        <f t="shared" si="299"/>
        <v>42764.857094907406</v>
      </c>
      <c r="U2724" s="14">
        <f t="shared" si="300"/>
        <v>2016</v>
      </c>
      <c r="V2724" s="15"/>
    </row>
    <row r="2725" spans="1:22" ht="47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 s="8">
        <f t="shared" si="295"/>
        <v>95.48863636363636</v>
      </c>
      <c r="Q2725" s="9" t="str">
        <f t="shared" si="296"/>
        <v>technology</v>
      </c>
      <c r="R2725" t="str">
        <f t="shared" si="297"/>
        <v>hardware</v>
      </c>
      <c r="S2725" s="13">
        <f t="shared" si="298"/>
        <v>41944.630648148144</v>
      </c>
      <c r="T2725" s="13">
        <f t="shared" si="299"/>
        <v>42004.880648148144</v>
      </c>
      <c r="U2725" s="14">
        <f t="shared" si="300"/>
        <v>2014</v>
      </c>
      <c r="V2725" s="15"/>
    </row>
    <row r="2726" spans="1:22" ht="47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 s="8">
        <f t="shared" si="295"/>
        <v>7.1902649656526005</v>
      </c>
      <c r="Q2726" s="9" t="str">
        <f t="shared" si="296"/>
        <v>technology</v>
      </c>
      <c r="R2726" t="str">
        <f t="shared" si="297"/>
        <v>hardware</v>
      </c>
      <c r="S2726" s="13">
        <f t="shared" si="298"/>
        <v>42199.118738425925</v>
      </c>
      <c r="T2726" s="13">
        <f t="shared" si="299"/>
        <v>42231.32707175926</v>
      </c>
      <c r="U2726" s="14">
        <f t="shared" si="300"/>
        <v>2015</v>
      </c>
      <c r="V2726" s="15"/>
    </row>
    <row r="2727" spans="1:22" ht="3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 s="8">
        <f t="shared" si="295"/>
        <v>511.65486725663715</v>
      </c>
      <c r="Q2727" s="9" t="str">
        <f t="shared" si="296"/>
        <v>technology</v>
      </c>
      <c r="R2727" t="str">
        <f t="shared" si="297"/>
        <v>hardware</v>
      </c>
      <c r="S2727" s="13">
        <f t="shared" si="298"/>
        <v>42745.53628472222</v>
      </c>
      <c r="T2727" s="13">
        <f t="shared" si="299"/>
        <v>42795.744618055556</v>
      </c>
      <c r="U2727" s="14">
        <f t="shared" si="300"/>
        <v>2017</v>
      </c>
      <c r="V2727" s="15"/>
    </row>
    <row r="2728" spans="1:22" ht="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 s="8">
        <f t="shared" si="295"/>
        <v>261.74504950495049</v>
      </c>
      <c r="Q2728" s="9" t="str">
        <f t="shared" si="296"/>
        <v>technology</v>
      </c>
      <c r="R2728" t="str">
        <f t="shared" si="297"/>
        <v>hardware</v>
      </c>
      <c r="S2728" s="13">
        <f t="shared" si="298"/>
        <v>42452.371655092589</v>
      </c>
      <c r="T2728" s="13">
        <f t="shared" si="299"/>
        <v>42482.579988425925</v>
      </c>
      <c r="U2728" s="14">
        <f t="shared" si="300"/>
        <v>2016</v>
      </c>
      <c r="V2728" s="15"/>
    </row>
    <row r="2729" spans="1:22" ht="47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 s="8">
        <f t="shared" si="295"/>
        <v>69.760961810466767</v>
      </c>
      <c r="Q2729" s="9" t="str">
        <f t="shared" si="296"/>
        <v>technology</v>
      </c>
      <c r="R2729" t="str">
        <f t="shared" si="297"/>
        <v>hardware</v>
      </c>
      <c r="S2729" s="13">
        <f t="shared" si="298"/>
        <v>42198.468321759261</v>
      </c>
      <c r="T2729" s="13">
        <f t="shared" si="299"/>
        <v>42223.676655092597</v>
      </c>
      <c r="U2729" s="14">
        <f t="shared" si="300"/>
        <v>2015</v>
      </c>
      <c r="V2729" s="15"/>
    </row>
    <row r="2730" spans="1:22" ht="32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 s="8">
        <f t="shared" si="295"/>
        <v>77.229591836734699</v>
      </c>
      <c r="Q2730" s="9" t="str">
        <f t="shared" si="296"/>
        <v>technology</v>
      </c>
      <c r="R2730" t="str">
        <f t="shared" si="297"/>
        <v>hardware</v>
      </c>
      <c r="S2730" s="13">
        <f t="shared" si="298"/>
        <v>42333.391597222224</v>
      </c>
      <c r="T2730" s="13">
        <f t="shared" si="299"/>
        <v>42368.59993055556</v>
      </c>
      <c r="U2730" s="14">
        <f t="shared" si="300"/>
        <v>2015</v>
      </c>
      <c r="V2730" s="15"/>
    </row>
    <row r="2731" spans="1:22" ht="32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 s="8">
        <f t="shared" si="295"/>
        <v>340.56521739130437</v>
      </c>
      <c r="Q2731" s="9" t="str">
        <f t="shared" si="296"/>
        <v>technology</v>
      </c>
      <c r="R2731" t="str">
        <f t="shared" si="297"/>
        <v>hardware</v>
      </c>
      <c r="S2731" s="13">
        <f t="shared" si="298"/>
        <v>42095.032372685186</v>
      </c>
      <c r="T2731" s="13">
        <f t="shared" si="299"/>
        <v>42125.240706018521</v>
      </c>
      <c r="U2731" s="14">
        <f t="shared" si="300"/>
        <v>2015</v>
      </c>
      <c r="V2731" s="15"/>
    </row>
    <row r="2732" spans="1:22" ht="3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 s="8">
        <f t="shared" si="295"/>
        <v>67.417903225806455</v>
      </c>
      <c r="Q2732" s="9" t="str">
        <f t="shared" si="296"/>
        <v>technology</v>
      </c>
      <c r="R2732" t="str">
        <f t="shared" si="297"/>
        <v>hardware</v>
      </c>
      <c r="S2732" s="13">
        <f t="shared" si="298"/>
        <v>41351.333043981482</v>
      </c>
      <c r="T2732" s="13">
        <f t="shared" si="299"/>
        <v>41386.541377314818</v>
      </c>
      <c r="U2732" s="14">
        <f t="shared" si="300"/>
        <v>2013</v>
      </c>
      <c r="V2732" s="15"/>
    </row>
    <row r="2733" spans="1:22" ht="47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 s="8">
        <f t="shared" si="295"/>
        <v>845.70270270270271</v>
      </c>
      <c r="Q2733" s="9" t="str">
        <f t="shared" si="296"/>
        <v>technology</v>
      </c>
      <c r="R2733" t="str">
        <f t="shared" si="297"/>
        <v>hardware</v>
      </c>
      <c r="S2733" s="13">
        <f t="shared" si="298"/>
        <v>41872.317384259259</v>
      </c>
      <c r="T2733" s="13">
        <f t="shared" si="299"/>
        <v>41930.166666666664</v>
      </c>
      <c r="U2733" s="14">
        <f t="shared" si="300"/>
        <v>2014</v>
      </c>
      <c r="V2733" s="15"/>
    </row>
    <row r="2734" spans="1:22" ht="47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 s="8">
        <f t="shared" si="295"/>
        <v>97.191780821917803</v>
      </c>
      <c r="Q2734" s="9" t="str">
        <f t="shared" si="296"/>
        <v>technology</v>
      </c>
      <c r="R2734" t="str">
        <f t="shared" si="297"/>
        <v>hardware</v>
      </c>
      <c r="S2734" s="13">
        <f t="shared" si="298"/>
        <v>41389.599861111106</v>
      </c>
      <c r="T2734" s="13">
        <f t="shared" si="299"/>
        <v>41422</v>
      </c>
      <c r="U2734" s="14">
        <f t="shared" si="300"/>
        <v>2013</v>
      </c>
      <c r="V2734" s="15"/>
    </row>
    <row r="2735" spans="1:22" ht="47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 s="8">
        <f t="shared" si="295"/>
        <v>451.84033613445376</v>
      </c>
      <c r="Q2735" s="9" t="str">
        <f t="shared" si="296"/>
        <v>technology</v>
      </c>
      <c r="R2735" t="str">
        <f t="shared" si="297"/>
        <v>hardware</v>
      </c>
      <c r="S2735" s="13">
        <f t="shared" si="298"/>
        <v>42044.064513888887</v>
      </c>
      <c r="T2735" s="13">
        <f t="shared" si="299"/>
        <v>42104.231180555551</v>
      </c>
      <c r="U2735" s="14">
        <f t="shared" si="300"/>
        <v>2015</v>
      </c>
      <c r="V2735" s="15"/>
    </row>
    <row r="2736" spans="1:22" ht="47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 s="8">
        <f t="shared" si="295"/>
        <v>138.66871165644173</v>
      </c>
      <c r="Q2736" s="9" t="str">
        <f t="shared" si="296"/>
        <v>technology</v>
      </c>
      <c r="R2736" t="str">
        <f t="shared" si="297"/>
        <v>hardware</v>
      </c>
      <c r="S2736" s="13">
        <f t="shared" si="298"/>
        <v>42626.460555555554</v>
      </c>
      <c r="T2736" s="13">
        <f t="shared" si="299"/>
        <v>42656.915972222225</v>
      </c>
      <c r="U2736" s="14">
        <f t="shared" si="300"/>
        <v>2016</v>
      </c>
      <c r="V2736" s="15"/>
    </row>
    <row r="2737" spans="1:22" ht="47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 s="8">
        <f t="shared" si="295"/>
        <v>21.640147492625371</v>
      </c>
      <c r="Q2737" s="9" t="str">
        <f t="shared" si="296"/>
        <v>technology</v>
      </c>
      <c r="R2737" t="str">
        <f t="shared" si="297"/>
        <v>hardware</v>
      </c>
      <c r="S2737" s="13">
        <f t="shared" si="298"/>
        <v>41315.912615740737</v>
      </c>
      <c r="T2737" s="13">
        <f t="shared" si="299"/>
        <v>41346.833333333336</v>
      </c>
      <c r="U2737" s="14">
        <f t="shared" si="300"/>
        <v>2013</v>
      </c>
      <c r="V2737" s="15"/>
    </row>
    <row r="2738" spans="1:22" ht="6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 s="8">
        <f t="shared" si="295"/>
        <v>169.51724137931035</v>
      </c>
      <c r="Q2738" s="9" t="str">
        <f t="shared" si="296"/>
        <v>technology</v>
      </c>
      <c r="R2738" t="str">
        <f t="shared" si="297"/>
        <v>hardware</v>
      </c>
      <c r="S2738" s="13">
        <f t="shared" si="298"/>
        <v>41722.458020833328</v>
      </c>
      <c r="T2738" s="13">
        <f t="shared" si="299"/>
        <v>41752.666354166664</v>
      </c>
      <c r="U2738" s="14">
        <f t="shared" si="300"/>
        <v>2014</v>
      </c>
      <c r="V2738" s="15"/>
    </row>
    <row r="2739" spans="1:22" ht="47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 s="8">
        <f t="shared" si="295"/>
        <v>161.88210526315791</v>
      </c>
      <c r="Q2739" s="9" t="str">
        <f t="shared" si="296"/>
        <v>technology</v>
      </c>
      <c r="R2739" t="str">
        <f t="shared" si="297"/>
        <v>hardware</v>
      </c>
      <c r="S2739" s="13">
        <f t="shared" si="298"/>
        <v>41611.709340277775</v>
      </c>
      <c r="T2739" s="13">
        <f t="shared" si="299"/>
        <v>41654.791666666664</v>
      </c>
      <c r="U2739" s="14">
        <f t="shared" si="300"/>
        <v>2013</v>
      </c>
      <c r="V2739" s="15"/>
    </row>
    <row r="2740" spans="1:22" ht="47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 s="8">
        <f t="shared" si="295"/>
        <v>493.13333333333333</v>
      </c>
      <c r="Q2740" s="9" t="str">
        <f t="shared" si="296"/>
        <v>technology</v>
      </c>
      <c r="R2740" t="str">
        <f t="shared" si="297"/>
        <v>hardware</v>
      </c>
      <c r="S2740" s="13">
        <f t="shared" si="298"/>
        <v>42619.935231481482</v>
      </c>
      <c r="T2740" s="13">
        <f t="shared" si="299"/>
        <v>42680.143564814818</v>
      </c>
      <c r="U2740" s="14">
        <f t="shared" si="300"/>
        <v>2016</v>
      </c>
      <c r="V2740" s="15"/>
    </row>
    <row r="2741" spans="1:22" ht="47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 s="8">
        <f t="shared" si="295"/>
        <v>22.120418848167539</v>
      </c>
      <c r="Q2741" s="9" t="str">
        <f t="shared" si="296"/>
        <v>technology</v>
      </c>
      <c r="R2741" t="str">
        <f t="shared" si="297"/>
        <v>hardware</v>
      </c>
      <c r="S2741" s="13">
        <f t="shared" si="298"/>
        <v>41719.679594907408</v>
      </c>
      <c r="T2741" s="13">
        <f t="shared" si="299"/>
        <v>41764.887928240743</v>
      </c>
      <c r="U2741" s="14">
        <f t="shared" si="300"/>
        <v>2014</v>
      </c>
      <c r="V2741" s="15"/>
    </row>
    <row r="2742" spans="1:22" ht="3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 s="8">
        <f t="shared" si="295"/>
        <v>18.235294117647058</v>
      </c>
      <c r="Q2742" s="9" t="str">
        <f t="shared" si="296"/>
        <v>technology</v>
      </c>
      <c r="R2742" t="str">
        <f t="shared" si="297"/>
        <v>hardware</v>
      </c>
      <c r="S2742" s="13">
        <f t="shared" si="298"/>
        <v>42044.823518518511</v>
      </c>
      <c r="T2742" s="13">
        <f t="shared" si="299"/>
        <v>42074.99018518519</v>
      </c>
      <c r="U2742" s="14">
        <f t="shared" si="300"/>
        <v>2015</v>
      </c>
      <c r="V2742" s="15"/>
    </row>
    <row r="2743" spans="1:22" ht="3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 s="8">
        <f t="shared" si="295"/>
        <v>8.75</v>
      </c>
      <c r="Q2743" s="9" t="str">
        <f t="shared" si="296"/>
        <v>publishing</v>
      </c>
      <c r="R2743" t="str">
        <f t="shared" si="297"/>
        <v>children's books</v>
      </c>
      <c r="S2743" s="13">
        <f t="shared" si="298"/>
        <v>41911.449097222219</v>
      </c>
      <c r="T2743" s="13">
        <f t="shared" si="299"/>
        <v>41932.088194444441</v>
      </c>
      <c r="U2743" s="14">
        <f t="shared" si="300"/>
        <v>2014</v>
      </c>
      <c r="V2743" s="15"/>
    </row>
    <row r="2744" spans="1:22" ht="47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 s="8">
        <f t="shared" si="295"/>
        <v>40.611111111111114</v>
      </c>
      <c r="Q2744" s="9" t="str">
        <f t="shared" si="296"/>
        <v>publishing</v>
      </c>
      <c r="R2744" t="str">
        <f t="shared" si="297"/>
        <v>children's books</v>
      </c>
      <c r="S2744" s="13">
        <f t="shared" si="298"/>
        <v>41030.511423611111</v>
      </c>
      <c r="T2744" s="13">
        <f t="shared" si="299"/>
        <v>41044.719756944447</v>
      </c>
      <c r="U2744" s="14">
        <f t="shared" si="300"/>
        <v>2012</v>
      </c>
      <c r="V2744" s="15"/>
    </row>
    <row r="2745" spans="1:22" ht="6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8" t="e">
        <f t="shared" si="295"/>
        <v>#DIV/0!</v>
      </c>
      <c r="Q2745" s="9" t="str">
        <f t="shared" si="296"/>
        <v>publishing</v>
      </c>
      <c r="R2745" t="str">
        <f t="shared" si="297"/>
        <v>children's books</v>
      </c>
      <c r="S2745" s="13">
        <f t="shared" si="298"/>
        <v>42632.120451388888</v>
      </c>
      <c r="T2745" s="13">
        <f t="shared" si="299"/>
        <v>42662.328784722224</v>
      </c>
      <c r="U2745" s="14">
        <f t="shared" si="300"/>
        <v>2016</v>
      </c>
      <c r="V2745" s="15"/>
    </row>
    <row r="2746" spans="1:22" ht="47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 s="8">
        <f t="shared" si="295"/>
        <v>37.954545454545453</v>
      </c>
      <c r="Q2746" s="9" t="str">
        <f t="shared" si="296"/>
        <v>publishing</v>
      </c>
      <c r="R2746" t="str">
        <f t="shared" si="297"/>
        <v>children's books</v>
      </c>
      <c r="S2746" s="13">
        <f t="shared" si="298"/>
        <v>40937.854143518518</v>
      </c>
      <c r="T2746" s="13">
        <f t="shared" si="299"/>
        <v>40968.062476851854</v>
      </c>
      <c r="U2746" s="14">
        <f t="shared" si="300"/>
        <v>2012</v>
      </c>
      <c r="V2746" s="15"/>
    </row>
    <row r="2747" spans="1:22" ht="47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 s="8">
        <f t="shared" si="295"/>
        <v>35.734693877551024</v>
      </c>
      <c r="Q2747" s="9" t="str">
        <f t="shared" si="296"/>
        <v>publishing</v>
      </c>
      <c r="R2747" t="str">
        <f t="shared" si="297"/>
        <v>children's books</v>
      </c>
      <c r="S2747" s="13">
        <f t="shared" si="298"/>
        <v>41044.779722222222</v>
      </c>
      <c r="T2747" s="13">
        <f t="shared" si="299"/>
        <v>41104.988055555557</v>
      </c>
      <c r="U2747" s="14">
        <f t="shared" si="300"/>
        <v>2012</v>
      </c>
      <c r="V2747" s="15"/>
    </row>
    <row r="2748" spans="1:22" ht="47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 s="8">
        <f t="shared" si="295"/>
        <v>42.157894736842103</v>
      </c>
      <c r="Q2748" s="9" t="str">
        <f t="shared" si="296"/>
        <v>publishing</v>
      </c>
      <c r="R2748" t="str">
        <f t="shared" si="297"/>
        <v>children's books</v>
      </c>
      <c r="S2748" s="13">
        <f t="shared" si="298"/>
        <v>41850.57304398148</v>
      </c>
      <c r="T2748" s="13">
        <f t="shared" si="299"/>
        <v>41880.781377314815</v>
      </c>
      <c r="U2748" s="14">
        <f t="shared" si="300"/>
        <v>2014</v>
      </c>
      <c r="V2748" s="15"/>
    </row>
    <row r="2749" spans="1:22" ht="47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 s="8">
        <f t="shared" si="295"/>
        <v>35</v>
      </c>
      <c r="Q2749" s="9" t="str">
        <f t="shared" si="296"/>
        <v>publishing</v>
      </c>
      <c r="R2749" t="str">
        <f t="shared" si="297"/>
        <v>children's books</v>
      </c>
      <c r="S2749" s="13">
        <f t="shared" si="298"/>
        <v>41044.439780092587</v>
      </c>
      <c r="T2749" s="13">
        <f t="shared" si="299"/>
        <v>41076.131944444445</v>
      </c>
      <c r="U2749" s="14">
        <f t="shared" si="300"/>
        <v>2012</v>
      </c>
      <c r="V2749" s="15"/>
    </row>
    <row r="2750" spans="1:22" ht="3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 s="8">
        <f t="shared" si="295"/>
        <v>13.25</v>
      </c>
      <c r="Q2750" s="9" t="str">
        <f t="shared" si="296"/>
        <v>publishing</v>
      </c>
      <c r="R2750" t="str">
        <f t="shared" si="297"/>
        <v>children's books</v>
      </c>
      <c r="S2750" s="13">
        <f t="shared" si="298"/>
        <v>42585.502337962964</v>
      </c>
      <c r="T2750" s="13">
        <f t="shared" si="299"/>
        <v>42615.7106712963</v>
      </c>
      <c r="U2750" s="14">
        <f t="shared" si="300"/>
        <v>2016</v>
      </c>
      <c r="V2750" s="15"/>
    </row>
    <row r="2751" spans="1:22" ht="3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 s="8">
        <f t="shared" si="295"/>
        <v>55</v>
      </c>
      <c r="Q2751" s="9" t="str">
        <f t="shared" si="296"/>
        <v>publishing</v>
      </c>
      <c r="R2751" t="str">
        <f t="shared" si="297"/>
        <v>children's books</v>
      </c>
      <c r="S2751" s="13">
        <f t="shared" si="298"/>
        <v>42068.59070601852</v>
      </c>
      <c r="T2751" s="13">
        <f t="shared" si="299"/>
        <v>42098.757372685184</v>
      </c>
      <c r="U2751" s="14">
        <f t="shared" si="300"/>
        <v>2015</v>
      </c>
      <c r="V2751" s="15"/>
    </row>
    <row r="2752" spans="1:22" ht="47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8" t="e">
        <f t="shared" si="295"/>
        <v>#DIV/0!</v>
      </c>
      <c r="Q2752" s="9" t="str">
        <f t="shared" si="296"/>
        <v>publishing</v>
      </c>
      <c r="R2752" t="str">
        <f t="shared" si="297"/>
        <v>children's books</v>
      </c>
      <c r="S2752" s="13">
        <f t="shared" si="298"/>
        <v>41078.691493055558</v>
      </c>
      <c r="T2752" s="13">
        <f t="shared" si="299"/>
        <v>41090.833333333336</v>
      </c>
      <c r="U2752" s="14">
        <f t="shared" si="300"/>
        <v>2012</v>
      </c>
      <c r="V2752" s="15"/>
    </row>
    <row r="2753" spans="1:22" ht="47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8" t="e">
        <f t="shared" si="295"/>
        <v>#DIV/0!</v>
      </c>
      <c r="Q2753" s="9" t="str">
        <f t="shared" si="296"/>
        <v>publishing</v>
      </c>
      <c r="R2753" t="str">
        <f t="shared" si="297"/>
        <v>children's books</v>
      </c>
      <c r="S2753" s="13">
        <f t="shared" si="298"/>
        <v>41747.678726851846</v>
      </c>
      <c r="T2753" s="13">
        <f t="shared" si="299"/>
        <v>41807.887060185189</v>
      </c>
      <c r="U2753" s="14">
        <f t="shared" si="300"/>
        <v>2014</v>
      </c>
      <c r="V2753" s="15"/>
    </row>
    <row r="2754" spans="1:22" ht="47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 s="8">
        <f t="shared" si="295"/>
        <v>39.285714285714285</v>
      </c>
      <c r="Q2754" s="9" t="str">
        <f t="shared" si="296"/>
        <v>publishing</v>
      </c>
      <c r="R2754" t="str">
        <f t="shared" si="297"/>
        <v>children's books</v>
      </c>
      <c r="S2754" s="13">
        <f t="shared" si="298"/>
        <v>40855.556759259256</v>
      </c>
      <c r="T2754" s="13">
        <f t="shared" si="299"/>
        <v>40895.765092592592</v>
      </c>
      <c r="U2754" s="14">
        <f t="shared" si="300"/>
        <v>2011</v>
      </c>
      <c r="V2754" s="15"/>
    </row>
    <row r="2755" spans="1:22" ht="47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 s="8">
        <f t="shared" ref="P2755:P2818" si="302">E2755/L2755</f>
        <v>47.5</v>
      </c>
      <c r="Q2755" s="9" t="str">
        <f t="shared" ref="Q2755:Q2818" si="303">LEFT(N2755, SEARCH("/", N2755, 1)-1)</f>
        <v>publishing</v>
      </c>
      <c r="R2755" t="str">
        <f t="shared" ref="R2755:R2818" si="304">RIGHT(N2755,LEN(N2755) -SEARCH("/", N2755, 1))</f>
        <v>children's books</v>
      </c>
      <c r="S2755" s="13">
        <f t="shared" ref="S2755:S2818" si="305">(J2755/86400)+25569+(-5/24)</f>
        <v>41117.692395833328</v>
      </c>
      <c r="T2755" s="13">
        <f t="shared" ref="T2755:T2818" si="306">(((I2755/60)/60)/24)+DATE(1970,1,1)</f>
        <v>41147.900729166664</v>
      </c>
      <c r="U2755" s="14">
        <f t="shared" ref="U2755:U2818" si="307">YEAR(S2755)</f>
        <v>2012</v>
      </c>
      <c r="V2755" s="15"/>
    </row>
    <row r="2756" spans="1:22" ht="47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8" t="e">
        <f t="shared" si="302"/>
        <v>#DIV/0!</v>
      </c>
      <c r="Q2756" s="9" t="str">
        <f t="shared" si="303"/>
        <v>publishing</v>
      </c>
      <c r="R2756" t="str">
        <f t="shared" si="304"/>
        <v>children's books</v>
      </c>
      <c r="S2756" s="13">
        <f t="shared" si="305"/>
        <v>41863.427673611106</v>
      </c>
      <c r="T2756" s="13">
        <f t="shared" si="306"/>
        <v>41893.636006944449</v>
      </c>
      <c r="U2756" s="14">
        <f t="shared" si="307"/>
        <v>2014</v>
      </c>
      <c r="V2756" s="15"/>
    </row>
    <row r="2757" spans="1:22" ht="3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 s="8">
        <f t="shared" si="302"/>
        <v>17.333333333333332</v>
      </c>
      <c r="Q2757" s="9" t="str">
        <f t="shared" si="303"/>
        <v>publishing</v>
      </c>
      <c r="R2757" t="str">
        <f t="shared" si="304"/>
        <v>children's books</v>
      </c>
      <c r="S2757" s="13">
        <f t="shared" si="305"/>
        <v>42072.582488425927</v>
      </c>
      <c r="T2757" s="13">
        <f t="shared" si="306"/>
        <v>42102.790821759263</v>
      </c>
      <c r="U2757" s="14">
        <f t="shared" si="307"/>
        <v>2015</v>
      </c>
      <c r="V2757" s="15"/>
    </row>
    <row r="2758" spans="1:22" ht="47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 s="8">
        <f t="shared" si="302"/>
        <v>31.757575757575758</v>
      </c>
      <c r="Q2758" s="9" t="str">
        <f t="shared" si="303"/>
        <v>publishing</v>
      </c>
      <c r="R2758" t="str">
        <f t="shared" si="304"/>
        <v>children's books</v>
      </c>
      <c r="S2758" s="13">
        <f t="shared" si="305"/>
        <v>41620.692141203697</v>
      </c>
      <c r="T2758" s="13">
        <f t="shared" si="306"/>
        <v>41650.90047453704</v>
      </c>
      <c r="U2758" s="14">
        <f t="shared" si="307"/>
        <v>2013</v>
      </c>
      <c r="V2758" s="15"/>
    </row>
    <row r="2759" spans="1:22" ht="3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 s="8">
        <f t="shared" si="302"/>
        <v>5</v>
      </c>
      <c r="Q2759" s="9" t="str">
        <f t="shared" si="303"/>
        <v>publishing</v>
      </c>
      <c r="R2759" t="str">
        <f t="shared" si="304"/>
        <v>children's books</v>
      </c>
      <c r="S2759" s="13">
        <f t="shared" si="305"/>
        <v>42573.448287037034</v>
      </c>
      <c r="T2759" s="13">
        <f t="shared" si="306"/>
        <v>42588.65662037037</v>
      </c>
      <c r="U2759" s="14">
        <f t="shared" si="307"/>
        <v>2016</v>
      </c>
      <c r="V2759" s="15"/>
    </row>
    <row r="2760" spans="1:22" ht="47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 s="8">
        <f t="shared" si="302"/>
        <v>39</v>
      </c>
      <c r="Q2760" s="9" t="str">
        <f t="shared" si="303"/>
        <v>publishing</v>
      </c>
      <c r="R2760" t="str">
        <f t="shared" si="304"/>
        <v>children's books</v>
      </c>
      <c r="S2760" s="13">
        <f t="shared" si="305"/>
        <v>42639.23359953703</v>
      </c>
      <c r="T2760" s="13">
        <f t="shared" si="306"/>
        <v>42653.441932870366</v>
      </c>
      <c r="U2760" s="14">
        <f t="shared" si="307"/>
        <v>2016</v>
      </c>
      <c r="V2760" s="15"/>
    </row>
    <row r="2761" spans="1:22" ht="47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 s="8">
        <f t="shared" si="302"/>
        <v>52.5</v>
      </c>
      <c r="Q2761" s="9" t="str">
        <f t="shared" si="303"/>
        <v>publishing</v>
      </c>
      <c r="R2761" t="str">
        <f t="shared" si="304"/>
        <v>children's books</v>
      </c>
      <c r="S2761" s="13">
        <f t="shared" si="305"/>
        <v>42524.158171296294</v>
      </c>
      <c r="T2761" s="13">
        <f t="shared" si="306"/>
        <v>42567.36650462963</v>
      </c>
      <c r="U2761" s="14">
        <f t="shared" si="307"/>
        <v>2016</v>
      </c>
      <c r="V2761" s="15"/>
    </row>
    <row r="2762" spans="1:22" ht="47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8" t="e">
        <f t="shared" si="302"/>
        <v>#DIV/0!</v>
      </c>
      <c r="Q2762" s="9" t="str">
        <f t="shared" si="303"/>
        <v>publishing</v>
      </c>
      <c r="R2762" t="str">
        <f t="shared" si="304"/>
        <v>children's books</v>
      </c>
      <c r="S2762" s="13">
        <f t="shared" si="305"/>
        <v>41415.252986111111</v>
      </c>
      <c r="T2762" s="13">
        <f t="shared" si="306"/>
        <v>41445.461319444446</v>
      </c>
      <c r="U2762" s="14">
        <f t="shared" si="307"/>
        <v>2013</v>
      </c>
      <c r="V2762" s="15"/>
    </row>
    <row r="2763" spans="1:22" ht="3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 s="8">
        <f t="shared" si="302"/>
        <v>9</v>
      </c>
      <c r="Q2763" s="9" t="str">
        <f t="shared" si="303"/>
        <v>publishing</v>
      </c>
      <c r="R2763" t="str">
        <f t="shared" si="304"/>
        <v>children's books</v>
      </c>
      <c r="S2763" s="13">
        <f t="shared" si="305"/>
        <v>41246.85524305555</v>
      </c>
      <c r="T2763" s="13">
        <f t="shared" si="306"/>
        <v>41277.063576388886</v>
      </c>
      <c r="U2763" s="14">
        <f t="shared" si="307"/>
        <v>2012</v>
      </c>
      <c r="V2763" s="15"/>
    </row>
    <row r="2764" spans="1:22" ht="47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 s="8">
        <f t="shared" si="302"/>
        <v>25</v>
      </c>
      <c r="Q2764" s="9" t="str">
        <f t="shared" si="303"/>
        <v>publishing</v>
      </c>
      <c r="R2764" t="str">
        <f t="shared" si="304"/>
        <v>children's books</v>
      </c>
      <c r="S2764" s="13">
        <f t="shared" si="305"/>
        <v>40926.828645833331</v>
      </c>
      <c r="T2764" s="13">
        <f t="shared" si="306"/>
        <v>40986.995312500003</v>
      </c>
      <c r="U2764" s="14">
        <f t="shared" si="307"/>
        <v>2012</v>
      </c>
      <c r="V2764" s="15"/>
    </row>
    <row r="2765" spans="1:22" ht="3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 s="8">
        <f t="shared" si="302"/>
        <v>30</v>
      </c>
      <c r="Q2765" s="9" t="str">
        <f t="shared" si="303"/>
        <v>publishing</v>
      </c>
      <c r="R2765" t="str">
        <f t="shared" si="304"/>
        <v>children's books</v>
      </c>
      <c r="S2765" s="13">
        <f t="shared" si="305"/>
        <v>41373.371342592589</v>
      </c>
      <c r="T2765" s="13">
        <f t="shared" si="306"/>
        <v>41418.579675925925</v>
      </c>
      <c r="U2765" s="14">
        <f t="shared" si="307"/>
        <v>2013</v>
      </c>
      <c r="V2765" s="15"/>
    </row>
    <row r="2766" spans="1:22" ht="47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 s="8">
        <f t="shared" si="302"/>
        <v>11.25</v>
      </c>
      <c r="Q2766" s="9" t="str">
        <f t="shared" si="303"/>
        <v>publishing</v>
      </c>
      <c r="R2766" t="str">
        <f t="shared" si="304"/>
        <v>children's books</v>
      </c>
      <c r="S2766" s="13">
        <f t="shared" si="305"/>
        <v>41030.083692129629</v>
      </c>
      <c r="T2766" s="13">
        <f t="shared" si="306"/>
        <v>41059.791666666664</v>
      </c>
      <c r="U2766" s="14">
        <f t="shared" si="307"/>
        <v>2012</v>
      </c>
      <c r="V2766" s="15"/>
    </row>
    <row r="2767" spans="1:22" ht="47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8" t="e">
        <f t="shared" si="302"/>
        <v>#DIV/0!</v>
      </c>
      <c r="Q2767" s="9" t="str">
        <f t="shared" si="303"/>
        <v>publishing</v>
      </c>
      <c r="R2767" t="str">
        <f t="shared" si="304"/>
        <v>children's books</v>
      </c>
      <c r="S2767" s="13">
        <f t="shared" si="305"/>
        <v>41194.370694444442</v>
      </c>
      <c r="T2767" s="13">
        <f t="shared" si="306"/>
        <v>41210.579027777778</v>
      </c>
      <c r="U2767" s="14">
        <f t="shared" si="307"/>
        <v>2012</v>
      </c>
      <c r="V2767" s="15"/>
    </row>
    <row r="2768" spans="1:22" ht="47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 s="8">
        <f t="shared" si="302"/>
        <v>25</v>
      </c>
      <c r="Q2768" s="9" t="str">
        <f t="shared" si="303"/>
        <v>publishing</v>
      </c>
      <c r="R2768" t="str">
        <f t="shared" si="304"/>
        <v>children's books</v>
      </c>
      <c r="S2768" s="13">
        <f t="shared" si="305"/>
        <v>40736.459699074076</v>
      </c>
      <c r="T2768" s="13">
        <f t="shared" si="306"/>
        <v>40766.668032407404</v>
      </c>
      <c r="U2768" s="14">
        <f t="shared" si="307"/>
        <v>2011</v>
      </c>
      <c r="V2768" s="15"/>
    </row>
    <row r="2769" spans="1:22" ht="47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 s="8">
        <f t="shared" si="302"/>
        <v>11.333333333333334</v>
      </c>
      <c r="Q2769" s="9" t="str">
        <f t="shared" si="303"/>
        <v>publishing</v>
      </c>
      <c r="R2769" t="str">
        <f t="shared" si="304"/>
        <v>children's books</v>
      </c>
      <c r="S2769" s="13">
        <f t="shared" si="305"/>
        <v>42172.750578703701</v>
      </c>
      <c r="T2769" s="13">
        <f t="shared" si="306"/>
        <v>42232.958912037036</v>
      </c>
      <c r="U2769" s="14">
        <f t="shared" si="307"/>
        <v>2015</v>
      </c>
      <c r="V2769" s="15"/>
    </row>
    <row r="2770" spans="1:22" ht="47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 s="8">
        <f t="shared" si="302"/>
        <v>29.470588235294116</v>
      </c>
      <c r="Q2770" s="9" t="str">
        <f t="shared" si="303"/>
        <v>publishing</v>
      </c>
      <c r="R2770" t="str">
        <f t="shared" si="304"/>
        <v>children's books</v>
      </c>
      <c r="S2770" s="13">
        <f t="shared" si="305"/>
        <v>40967.4065162037</v>
      </c>
      <c r="T2770" s="13">
        <f t="shared" si="306"/>
        <v>40997.573182870372</v>
      </c>
      <c r="U2770" s="14">
        <f t="shared" si="307"/>
        <v>2012</v>
      </c>
      <c r="V2770" s="15"/>
    </row>
    <row r="2771" spans="1:22" ht="47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 s="8">
        <f t="shared" si="302"/>
        <v>1</v>
      </c>
      <c r="Q2771" s="9" t="str">
        <f t="shared" si="303"/>
        <v>publishing</v>
      </c>
      <c r="R2771" t="str">
        <f t="shared" si="304"/>
        <v>children's books</v>
      </c>
      <c r="S2771" s="13">
        <f t="shared" si="305"/>
        <v>41745.617939814816</v>
      </c>
      <c r="T2771" s="13">
        <f t="shared" si="306"/>
        <v>41795.826273148145</v>
      </c>
      <c r="U2771" s="14">
        <f t="shared" si="307"/>
        <v>2014</v>
      </c>
      <c r="V2771" s="15"/>
    </row>
    <row r="2772" spans="1:22" ht="47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 s="8">
        <f t="shared" si="302"/>
        <v>63.098484848484851</v>
      </c>
      <c r="Q2772" s="9" t="str">
        <f t="shared" si="303"/>
        <v>publishing</v>
      </c>
      <c r="R2772" t="str">
        <f t="shared" si="304"/>
        <v>children's books</v>
      </c>
      <c r="S2772" s="13">
        <f t="shared" si="305"/>
        <v>41686.496874999997</v>
      </c>
      <c r="T2772" s="13">
        <f t="shared" si="306"/>
        <v>41716.663541666669</v>
      </c>
      <c r="U2772" s="14">
        <f t="shared" si="307"/>
        <v>2014</v>
      </c>
      <c r="V2772" s="15"/>
    </row>
    <row r="2773" spans="1:22" ht="47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8" t="e">
        <f t="shared" si="302"/>
        <v>#DIV/0!</v>
      </c>
      <c r="Q2773" s="9" t="str">
        <f t="shared" si="303"/>
        <v>publishing</v>
      </c>
      <c r="R2773" t="str">
        <f t="shared" si="304"/>
        <v>children's books</v>
      </c>
      <c r="S2773" s="13">
        <f t="shared" si="305"/>
        <v>41257.323379629626</v>
      </c>
      <c r="T2773" s="13">
        <f t="shared" si="306"/>
        <v>41306.708333333336</v>
      </c>
      <c r="U2773" s="14">
        <f t="shared" si="307"/>
        <v>2012</v>
      </c>
      <c r="V2773" s="15"/>
    </row>
    <row r="2774" spans="1:22" ht="47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8" t="e">
        <f t="shared" si="302"/>
        <v>#DIV/0!</v>
      </c>
      <c r="Q2774" s="9" t="str">
        <f t="shared" si="303"/>
        <v>publishing</v>
      </c>
      <c r="R2774" t="str">
        <f t="shared" si="304"/>
        <v>children's books</v>
      </c>
      <c r="S2774" s="13">
        <f t="shared" si="305"/>
        <v>41537.660810185182</v>
      </c>
      <c r="T2774" s="13">
        <f t="shared" si="306"/>
        <v>41552.869143518517</v>
      </c>
      <c r="U2774" s="14">
        <f t="shared" si="307"/>
        <v>2013</v>
      </c>
      <c r="V2774" s="15"/>
    </row>
    <row r="2775" spans="1:22" ht="47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 s="8">
        <f t="shared" si="302"/>
        <v>1</v>
      </c>
      <c r="Q2775" s="9" t="str">
        <f t="shared" si="303"/>
        <v>publishing</v>
      </c>
      <c r="R2775" t="str">
        <f t="shared" si="304"/>
        <v>children's books</v>
      </c>
      <c r="S2775" s="13">
        <f t="shared" si="305"/>
        <v>42474.656493055554</v>
      </c>
      <c r="T2775" s="13">
        <f t="shared" si="306"/>
        <v>42484.86482638889</v>
      </c>
      <c r="U2775" s="14">
        <f t="shared" si="307"/>
        <v>2016</v>
      </c>
      <c r="V2775" s="15"/>
    </row>
    <row r="2776" spans="1:22" ht="47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 s="8">
        <f t="shared" si="302"/>
        <v>43.846153846153847</v>
      </c>
      <c r="Q2776" s="9" t="str">
        <f t="shared" si="303"/>
        <v>publishing</v>
      </c>
      <c r="R2776" t="str">
        <f t="shared" si="304"/>
        <v>children's books</v>
      </c>
      <c r="S2776" s="13">
        <f t="shared" si="305"/>
        <v>41310.918148148143</v>
      </c>
      <c r="T2776" s="13">
        <f t="shared" si="306"/>
        <v>41341.126481481479</v>
      </c>
      <c r="U2776" s="14">
        <f t="shared" si="307"/>
        <v>2013</v>
      </c>
      <c r="V2776" s="15"/>
    </row>
    <row r="2777" spans="1:22" ht="47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 s="8">
        <f t="shared" si="302"/>
        <v>75</v>
      </c>
      <c r="Q2777" s="9" t="str">
        <f t="shared" si="303"/>
        <v>publishing</v>
      </c>
      <c r="R2777" t="str">
        <f t="shared" si="304"/>
        <v>children's books</v>
      </c>
      <c r="S2777" s="13">
        <f t="shared" si="305"/>
        <v>40862.805023148147</v>
      </c>
      <c r="T2777" s="13">
        <f t="shared" si="306"/>
        <v>40893.013356481482</v>
      </c>
      <c r="U2777" s="14">
        <f t="shared" si="307"/>
        <v>2011</v>
      </c>
      <c r="V2777" s="15"/>
    </row>
    <row r="2778" spans="1:22" ht="47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 s="8">
        <f t="shared" si="302"/>
        <v>45.972222222222221</v>
      </c>
      <c r="Q2778" s="9" t="str">
        <f t="shared" si="303"/>
        <v>publishing</v>
      </c>
      <c r="R2778" t="str">
        <f t="shared" si="304"/>
        <v>children's books</v>
      </c>
      <c r="S2778" s="13">
        <f t="shared" si="305"/>
        <v>42136.088842592588</v>
      </c>
      <c r="T2778" s="13">
        <f t="shared" si="306"/>
        <v>42167.297175925924</v>
      </c>
      <c r="U2778" s="14">
        <f t="shared" si="307"/>
        <v>2015</v>
      </c>
      <c r="V2778" s="15"/>
    </row>
    <row r="2779" spans="1:22" ht="47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 s="8">
        <f t="shared" si="302"/>
        <v>10</v>
      </c>
      <c r="Q2779" s="9" t="str">
        <f t="shared" si="303"/>
        <v>publishing</v>
      </c>
      <c r="R2779" t="str">
        <f t="shared" si="304"/>
        <v>children's books</v>
      </c>
      <c r="S2779" s="13">
        <f t="shared" si="305"/>
        <v>42172.460694444446</v>
      </c>
      <c r="T2779" s="13">
        <f t="shared" si="306"/>
        <v>42202.669027777782</v>
      </c>
      <c r="U2779" s="14">
        <f t="shared" si="307"/>
        <v>2015</v>
      </c>
      <c r="V2779" s="15"/>
    </row>
    <row r="2780" spans="1:22" ht="6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 s="8">
        <f t="shared" si="302"/>
        <v>93.666666666666671</v>
      </c>
      <c r="Q2780" s="9" t="str">
        <f t="shared" si="303"/>
        <v>publishing</v>
      </c>
      <c r="R2780" t="str">
        <f t="shared" si="304"/>
        <v>children's books</v>
      </c>
      <c r="S2780" s="13">
        <f t="shared" si="305"/>
        <v>41846.769745370366</v>
      </c>
      <c r="T2780" s="13">
        <f t="shared" si="306"/>
        <v>41876.978078703702</v>
      </c>
      <c r="U2780" s="14">
        <f t="shared" si="307"/>
        <v>2014</v>
      </c>
      <c r="V2780" s="15"/>
    </row>
    <row r="2781" spans="1:22" ht="47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 s="8">
        <f t="shared" si="302"/>
        <v>53</v>
      </c>
      <c r="Q2781" s="9" t="str">
        <f t="shared" si="303"/>
        <v>publishing</v>
      </c>
      <c r="R2781" t="str">
        <f t="shared" si="304"/>
        <v>children's books</v>
      </c>
      <c r="S2781" s="13">
        <f t="shared" si="305"/>
        <v>42300.377557870372</v>
      </c>
      <c r="T2781" s="13">
        <f t="shared" si="306"/>
        <v>42330.627557870372</v>
      </c>
      <c r="U2781" s="14">
        <f t="shared" si="307"/>
        <v>2015</v>
      </c>
      <c r="V2781" s="15"/>
    </row>
    <row r="2782" spans="1:22" ht="3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8" t="e">
        <f t="shared" si="302"/>
        <v>#DIV/0!</v>
      </c>
      <c r="Q2782" s="9" t="str">
        <f t="shared" si="303"/>
        <v>publishing</v>
      </c>
      <c r="R2782" t="str">
        <f t="shared" si="304"/>
        <v>children's books</v>
      </c>
      <c r="S2782" s="13">
        <f t="shared" si="305"/>
        <v>42774.239444444444</v>
      </c>
      <c r="T2782" s="13">
        <f t="shared" si="306"/>
        <v>42804.447777777779</v>
      </c>
      <c r="U2782" s="14">
        <f t="shared" si="307"/>
        <v>2017</v>
      </c>
      <c r="V2782" s="15"/>
    </row>
    <row r="2783" spans="1:22" ht="3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 s="8">
        <f t="shared" si="302"/>
        <v>47</v>
      </c>
      <c r="Q2783" s="9" t="str">
        <f t="shared" si="303"/>
        <v>theater</v>
      </c>
      <c r="R2783" t="str">
        <f t="shared" si="304"/>
        <v>plays</v>
      </c>
      <c r="S2783" s="13">
        <f t="shared" si="305"/>
        <v>42018.733263888884</v>
      </c>
      <c r="T2783" s="13">
        <f t="shared" si="306"/>
        <v>42047.291666666672</v>
      </c>
      <c r="U2783" s="14">
        <f t="shared" si="307"/>
        <v>2015</v>
      </c>
      <c r="V2783" s="15"/>
    </row>
    <row r="2784" spans="1:22" ht="3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 s="8">
        <f t="shared" si="302"/>
        <v>66.666666666666671</v>
      </c>
      <c r="Q2784" s="9" t="str">
        <f t="shared" si="303"/>
        <v>theater</v>
      </c>
      <c r="R2784" t="str">
        <f t="shared" si="304"/>
        <v>plays</v>
      </c>
      <c r="S2784" s="13">
        <f t="shared" si="305"/>
        <v>42026.716643518514</v>
      </c>
      <c r="T2784" s="13">
        <f t="shared" si="306"/>
        <v>42052.207638888889</v>
      </c>
      <c r="U2784" s="14">
        <f t="shared" si="307"/>
        <v>2015</v>
      </c>
      <c r="V2784" s="15"/>
    </row>
    <row r="2785" spans="1:22" ht="47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 s="8">
        <f t="shared" si="302"/>
        <v>18.770491803278688</v>
      </c>
      <c r="Q2785" s="9" t="str">
        <f t="shared" si="303"/>
        <v>theater</v>
      </c>
      <c r="R2785" t="str">
        <f t="shared" si="304"/>
        <v>plays</v>
      </c>
      <c r="S2785" s="13">
        <f t="shared" si="305"/>
        <v>42103.326921296299</v>
      </c>
      <c r="T2785" s="13">
        <f t="shared" si="306"/>
        <v>42117.535254629634</v>
      </c>
      <c r="U2785" s="14">
        <f t="shared" si="307"/>
        <v>2015</v>
      </c>
      <c r="V2785" s="15"/>
    </row>
    <row r="2786" spans="1:22" ht="47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 s="8">
        <f t="shared" si="302"/>
        <v>66.111111111111114</v>
      </c>
      <c r="Q2786" s="9" t="str">
        <f t="shared" si="303"/>
        <v>theater</v>
      </c>
      <c r="R2786" t="str">
        <f t="shared" si="304"/>
        <v>plays</v>
      </c>
      <c r="S2786" s="13">
        <f t="shared" si="305"/>
        <v>41920.579201388886</v>
      </c>
      <c r="T2786" s="13">
        <f t="shared" si="306"/>
        <v>41941.787534722222</v>
      </c>
      <c r="U2786" s="14">
        <f t="shared" si="307"/>
        <v>2014</v>
      </c>
      <c r="V2786" s="15"/>
    </row>
    <row r="2787" spans="1:22" ht="47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 s="8">
        <f t="shared" si="302"/>
        <v>36.859154929577464</v>
      </c>
      <c r="Q2787" s="9" t="str">
        <f t="shared" si="303"/>
        <v>theater</v>
      </c>
      <c r="R2787" t="str">
        <f t="shared" si="304"/>
        <v>plays</v>
      </c>
      <c r="S2787" s="13">
        <f t="shared" si="305"/>
        <v>42557.981099537035</v>
      </c>
      <c r="T2787" s="13">
        <f t="shared" si="306"/>
        <v>42587.875</v>
      </c>
      <c r="U2787" s="14">
        <f t="shared" si="307"/>
        <v>2016</v>
      </c>
      <c r="V2787" s="15"/>
    </row>
    <row r="2788" spans="1:22" ht="3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 s="8">
        <f t="shared" si="302"/>
        <v>39.810810810810814</v>
      </c>
      <c r="Q2788" s="9" t="str">
        <f t="shared" si="303"/>
        <v>theater</v>
      </c>
      <c r="R2788" t="str">
        <f t="shared" si="304"/>
        <v>plays</v>
      </c>
      <c r="S2788" s="13">
        <f t="shared" si="305"/>
        <v>41815.360879629625</v>
      </c>
      <c r="T2788" s="13">
        <f t="shared" si="306"/>
        <v>41829.569212962961</v>
      </c>
      <c r="U2788" s="14">
        <f t="shared" si="307"/>
        <v>2014</v>
      </c>
      <c r="V2788" s="15"/>
    </row>
    <row r="2789" spans="1:22" ht="47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 s="8">
        <f t="shared" si="302"/>
        <v>31.5</v>
      </c>
      <c r="Q2789" s="9" t="str">
        <f t="shared" si="303"/>
        <v>theater</v>
      </c>
      <c r="R2789" t="str">
        <f t="shared" si="304"/>
        <v>plays</v>
      </c>
      <c r="S2789" s="13">
        <f t="shared" si="305"/>
        <v>41807.990185185183</v>
      </c>
      <c r="T2789" s="13">
        <f t="shared" si="306"/>
        <v>41838.198518518519</v>
      </c>
      <c r="U2789" s="14">
        <f t="shared" si="307"/>
        <v>2014</v>
      </c>
      <c r="V2789" s="15"/>
    </row>
    <row r="2790" spans="1:22" ht="3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 s="8">
        <f t="shared" si="302"/>
        <v>102.5</v>
      </c>
      <c r="Q2790" s="9" t="str">
        <f t="shared" si="303"/>
        <v>theater</v>
      </c>
      <c r="R2790" t="str">
        <f t="shared" si="304"/>
        <v>plays</v>
      </c>
      <c r="S2790" s="13">
        <f t="shared" si="305"/>
        <v>42550.49355324074</v>
      </c>
      <c r="T2790" s="13">
        <f t="shared" si="306"/>
        <v>42580.701886574068</v>
      </c>
      <c r="U2790" s="14">
        <f t="shared" si="307"/>
        <v>2016</v>
      </c>
      <c r="V2790" s="15"/>
    </row>
    <row r="2791" spans="1:22" ht="3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 s="8">
        <f t="shared" si="302"/>
        <v>126.45833333333333</v>
      </c>
      <c r="Q2791" s="9" t="str">
        <f t="shared" si="303"/>
        <v>theater</v>
      </c>
      <c r="R2791" t="str">
        <f t="shared" si="304"/>
        <v>plays</v>
      </c>
      <c r="S2791" s="13">
        <f t="shared" si="305"/>
        <v>42055.804791666662</v>
      </c>
      <c r="T2791" s="13">
        <f t="shared" si="306"/>
        <v>42075.166666666672</v>
      </c>
      <c r="U2791" s="14">
        <f t="shared" si="307"/>
        <v>2015</v>
      </c>
      <c r="V2791" s="15"/>
    </row>
    <row r="2792" spans="1:22" ht="47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 s="8">
        <f t="shared" si="302"/>
        <v>47.878787878787875</v>
      </c>
      <c r="Q2792" s="9" t="str">
        <f t="shared" si="303"/>
        <v>theater</v>
      </c>
      <c r="R2792" t="str">
        <f t="shared" si="304"/>
        <v>plays</v>
      </c>
      <c r="S2792" s="13">
        <f t="shared" si="305"/>
        <v>42016.730358796289</v>
      </c>
      <c r="T2792" s="13">
        <f t="shared" si="306"/>
        <v>42046.938692129625</v>
      </c>
      <c r="U2792" s="14">
        <f t="shared" si="307"/>
        <v>2015</v>
      </c>
      <c r="V2792" s="15"/>
    </row>
    <row r="2793" spans="1:22" ht="47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 s="8">
        <f t="shared" si="302"/>
        <v>73.214285714285708</v>
      </c>
      <c r="Q2793" s="9" t="str">
        <f t="shared" si="303"/>
        <v>theater</v>
      </c>
      <c r="R2793" t="str">
        <f t="shared" si="304"/>
        <v>plays</v>
      </c>
      <c r="S2793" s="13">
        <f t="shared" si="305"/>
        <v>42591.691655092589</v>
      </c>
      <c r="T2793" s="13">
        <f t="shared" si="306"/>
        <v>42622.166666666672</v>
      </c>
      <c r="U2793" s="14">
        <f t="shared" si="307"/>
        <v>2016</v>
      </c>
      <c r="V2793" s="15"/>
    </row>
    <row r="2794" spans="1:22" ht="47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 s="8">
        <f t="shared" si="302"/>
        <v>89.666666666666671</v>
      </c>
      <c r="Q2794" s="9" t="str">
        <f t="shared" si="303"/>
        <v>theater</v>
      </c>
      <c r="R2794" t="str">
        <f t="shared" si="304"/>
        <v>plays</v>
      </c>
      <c r="S2794" s="13">
        <f t="shared" si="305"/>
        <v>42183.022673611107</v>
      </c>
      <c r="T2794" s="13">
        <f t="shared" si="306"/>
        <v>42228.231006944443</v>
      </c>
      <c r="U2794" s="14">
        <f t="shared" si="307"/>
        <v>2015</v>
      </c>
      <c r="V2794" s="15"/>
    </row>
    <row r="2795" spans="1:22" ht="6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 s="8">
        <f t="shared" si="302"/>
        <v>151.4623287671233</v>
      </c>
      <c r="Q2795" s="9" t="str">
        <f t="shared" si="303"/>
        <v>theater</v>
      </c>
      <c r="R2795" t="str">
        <f t="shared" si="304"/>
        <v>plays</v>
      </c>
      <c r="S2795" s="13">
        <f t="shared" si="305"/>
        <v>42176.210706018515</v>
      </c>
      <c r="T2795" s="13">
        <f t="shared" si="306"/>
        <v>42206.419039351851</v>
      </c>
      <c r="U2795" s="14">
        <f t="shared" si="307"/>
        <v>2015</v>
      </c>
      <c r="V2795" s="15"/>
    </row>
    <row r="2796" spans="1:22" ht="47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 s="8">
        <f t="shared" si="302"/>
        <v>25</v>
      </c>
      <c r="Q2796" s="9" t="str">
        <f t="shared" si="303"/>
        <v>theater</v>
      </c>
      <c r="R2796" t="str">
        <f t="shared" si="304"/>
        <v>plays</v>
      </c>
      <c r="S2796" s="13">
        <f t="shared" si="305"/>
        <v>42416.48332175926</v>
      </c>
      <c r="T2796" s="13">
        <f t="shared" si="306"/>
        <v>42432.791666666672</v>
      </c>
      <c r="U2796" s="14">
        <f t="shared" si="307"/>
        <v>2016</v>
      </c>
      <c r="V2796" s="15"/>
    </row>
    <row r="2797" spans="1:22" ht="47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 s="8">
        <f t="shared" si="302"/>
        <v>36.5</v>
      </c>
      <c r="Q2797" s="9" t="str">
        <f t="shared" si="303"/>
        <v>theater</v>
      </c>
      <c r="R2797" t="str">
        <f t="shared" si="304"/>
        <v>plays</v>
      </c>
      <c r="S2797" s="13">
        <f t="shared" si="305"/>
        <v>41780.317604166667</v>
      </c>
      <c r="T2797" s="13">
        <f t="shared" si="306"/>
        <v>41796.958333333336</v>
      </c>
      <c r="U2797" s="14">
        <f t="shared" si="307"/>
        <v>2014</v>
      </c>
      <c r="V2797" s="15"/>
    </row>
    <row r="2798" spans="1:22" ht="47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 s="8">
        <f t="shared" si="302"/>
        <v>44</v>
      </c>
      <c r="Q2798" s="9" t="str">
        <f t="shared" si="303"/>
        <v>theater</v>
      </c>
      <c r="R2798" t="str">
        <f t="shared" si="304"/>
        <v>plays</v>
      </c>
      <c r="S2798" s="13">
        <f t="shared" si="305"/>
        <v>41795.319768518515</v>
      </c>
      <c r="T2798" s="13">
        <f t="shared" si="306"/>
        <v>41825.528101851851</v>
      </c>
      <c r="U2798" s="14">
        <f t="shared" si="307"/>
        <v>2014</v>
      </c>
      <c r="V2798" s="15"/>
    </row>
    <row r="2799" spans="1:22" ht="47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 s="8">
        <f t="shared" si="302"/>
        <v>87.357553191489373</v>
      </c>
      <c r="Q2799" s="9" t="str">
        <f t="shared" si="303"/>
        <v>theater</v>
      </c>
      <c r="R2799" t="str">
        <f t="shared" si="304"/>
        <v>plays</v>
      </c>
      <c r="S2799" s="13">
        <f t="shared" si="305"/>
        <v>41798.731944444444</v>
      </c>
      <c r="T2799" s="13">
        <f t="shared" si="306"/>
        <v>41828.94027777778</v>
      </c>
      <c r="U2799" s="14">
        <f t="shared" si="307"/>
        <v>2014</v>
      </c>
      <c r="V2799" s="15"/>
    </row>
    <row r="2800" spans="1:22" ht="47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 s="8">
        <f t="shared" si="302"/>
        <v>36.474820143884891</v>
      </c>
      <c r="Q2800" s="9" t="str">
        <f t="shared" si="303"/>
        <v>theater</v>
      </c>
      <c r="R2800" t="str">
        <f t="shared" si="304"/>
        <v>plays</v>
      </c>
      <c r="S2800" s="13">
        <f t="shared" si="305"/>
        <v>42201.466678240737</v>
      </c>
      <c r="T2800" s="13">
        <f t="shared" si="306"/>
        <v>42216.666666666672</v>
      </c>
      <c r="U2800" s="14">
        <f t="shared" si="307"/>
        <v>2015</v>
      </c>
      <c r="V2800" s="15"/>
    </row>
    <row r="2801" spans="1:22" ht="47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 s="8">
        <f t="shared" si="302"/>
        <v>44.859538461538463</v>
      </c>
      <c r="Q2801" s="9" t="str">
        <f t="shared" si="303"/>
        <v>theater</v>
      </c>
      <c r="R2801" t="str">
        <f t="shared" si="304"/>
        <v>plays</v>
      </c>
      <c r="S2801" s="13">
        <f t="shared" si="305"/>
        <v>42507.05636574074</v>
      </c>
      <c r="T2801" s="13">
        <f t="shared" si="306"/>
        <v>42538.666666666672</v>
      </c>
      <c r="U2801" s="14">
        <f t="shared" si="307"/>
        <v>2016</v>
      </c>
      <c r="V2801" s="15"/>
    </row>
    <row r="2802" spans="1:22" ht="47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 s="8">
        <f t="shared" si="302"/>
        <v>42.903225806451616</v>
      </c>
      <c r="Q2802" s="9" t="str">
        <f t="shared" si="303"/>
        <v>theater</v>
      </c>
      <c r="R2802" t="str">
        <f t="shared" si="304"/>
        <v>plays</v>
      </c>
      <c r="S2802" s="13">
        <f t="shared" si="305"/>
        <v>41948.344513888886</v>
      </c>
      <c r="T2802" s="13">
        <f t="shared" si="306"/>
        <v>42008.552847222221</v>
      </c>
      <c r="U2802" s="14">
        <f t="shared" si="307"/>
        <v>2014</v>
      </c>
      <c r="V2802" s="15"/>
    </row>
    <row r="2803" spans="1:22" ht="47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 s="8">
        <f t="shared" si="302"/>
        <v>51.230769230769234</v>
      </c>
      <c r="Q2803" s="9" t="str">
        <f t="shared" si="303"/>
        <v>theater</v>
      </c>
      <c r="R2803" t="str">
        <f t="shared" si="304"/>
        <v>plays</v>
      </c>
      <c r="S2803" s="13">
        <f t="shared" si="305"/>
        <v>41900.034826388888</v>
      </c>
      <c r="T2803" s="13">
        <f t="shared" si="306"/>
        <v>41922.458333333336</v>
      </c>
      <c r="U2803" s="14">
        <f t="shared" si="307"/>
        <v>2014</v>
      </c>
      <c r="V2803" s="15"/>
    </row>
    <row r="2804" spans="1:22" ht="47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 s="8">
        <f t="shared" si="302"/>
        <v>33.944444444444443</v>
      </c>
      <c r="Q2804" s="9" t="str">
        <f t="shared" si="303"/>
        <v>theater</v>
      </c>
      <c r="R2804" t="str">
        <f t="shared" si="304"/>
        <v>plays</v>
      </c>
      <c r="S2804" s="13">
        <f t="shared" si="305"/>
        <v>42192.438738425924</v>
      </c>
      <c r="T2804" s="13">
        <f t="shared" si="306"/>
        <v>42222.64707175926</v>
      </c>
      <c r="U2804" s="14">
        <f t="shared" si="307"/>
        <v>2015</v>
      </c>
      <c r="V2804" s="15"/>
    </row>
    <row r="2805" spans="1:22" ht="47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 s="8">
        <f t="shared" si="302"/>
        <v>90.744680851063833</v>
      </c>
      <c r="Q2805" s="9" t="str">
        <f t="shared" si="303"/>
        <v>theater</v>
      </c>
      <c r="R2805" t="str">
        <f t="shared" si="304"/>
        <v>plays</v>
      </c>
      <c r="S2805" s="13">
        <f t="shared" si="305"/>
        <v>42157.857361111113</v>
      </c>
      <c r="T2805" s="13">
        <f t="shared" si="306"/>
        <v>42201</v>
      </c>
      <c r="U2805" s="14">
        <f t="shared" si="307"/>
        <v>2015</v>
      </c>
      <c r="V2805" s="15"/>
    </row>
    <row r="2806" spans="1:22" ht="47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 s="8">
        <f t="shared" si="302"/>
        <v>50</v>
      </c>
      <c r="Q2806" s="9" t="str">
        <f t="shared" si="303"/>
        <v>theater</v>
      </c>
      <c r="R2806" t="str">
        <f t="shared" si="304"/>
        <v>plays</v>
      </c>
      <c r="S2806" s="13">
        <f t="shared" si="305"/>
        <v>41881.245254629626</v>
      </c>
      <c r="T2806" s="13">
        <f t="shared" si="306"/>
        <v>41911.453587962962</v>
      </c>
      <c r="U2806" s="14">
        <f t="shared" si="307"/>
        <v>2014</v>
      </c>
      <c r="V2806" s="15"/>
    </row>
    <row r="2807" spans="1:22" ht="6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 s="8">
        <f t="shared" si="302"/>
        <v>24.444444444444443</v>
      </c>
      <c r="Q2807" s="9" t="str">
        <f t="shared" si="303"/>
        <v>theater</v>
      </c>
      <c r="R2807" t="str">
        <f t="shared" si="304"/>
        <v>plays</v>
      </c>
      <c r="S2807" s="13">
        <f t="shared" si="305"/>
        <v>42213.2971412037</v>
      </c>
      <c r="T2807" s="13">
        <f t="shared" si="306"/>
        <v>42238.505474537036</v>
      </c>
      <c r="U2807" s="14">
        <f t="shared" si="307"/>
        <v>2015</v>
      </c>
      <c r="V2807" s="15"/>
    </row>
    <row r="2808" spans="1:22" ht="47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 s="8">
        <f t="shared" si="302"/>
        <v>44.25</v>
      </c>
      <c r="Q2808" s="9" t="str">
        <f t="shared" si="303"/>
        <v>theater</v>
      </c>
      <c r="R2808" t="str">
        <f t="shared" si="304"/>
        <v>plays</v>
      </c>
      <c r="S2808" s="13">
        <f t="shared" si="305"/>
        <v>42185.058912037035</v>
      </c>
      <c r="T2808" s="13">
        <f t="shared" si="306"/>
        <v>42221.458333333328</v>
      </c>
      <c r="U2808" s="14">
        <f t="shared" si="307"/>
        <v>2015</v>
      </c>
      <c r="V2808" s="15"/>
    </row>
    <row r="2809" spans="1:22" ht="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 s="8">
        <f t="shared" si="302"/>
        <v>67.741935483870961</v>
      </c>
      <c r="Q2809" s="9" t="str">
        <f t="shared" si="303"/>
        <v>theater</v>
      </c>
      <c r="R2809" t="str">
        <f t="shared" si="304"/>
        <v>plays</v>
      </c>
      <c r="S2809" s="13">
        <f t="shared" si="305"/>
        <v>42154.664791666662</v>
      </c>
      <c r="T2809" s="13">
        <f t="shared" si="306"/>
        <v>42184.873124999998</v>
      </c>
      <c r="U2809" s="14">
        <f t="shared" si="307"/>
        <v>2015</v>
      </c>
      <c r="V2809" s="15"/>
    </row>
    <row r="2810" spans="1:22" ht="47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 s="8">
        <f t="shared" si="302"/>
        <v>65.376811594202906</v>
      </c>
      <c r="Q2810" s="9" t="str">
        <f t="shared" si="303"/>
        <v>theater</v>
      </c>
      <c r="R2810" t="str">
        <f t="shared" si="304"/>
        <v>plays</v>
      </c>
      <c r="S2810" s="13">
        <f t="shared" si="305"/>
        <v>42208.638136574074</v>
      </c>
      <c r="T2810" s="13">
        <f t="shared" si="306"/>
        <v>42238.84646990741</v>
      </c>
      <c r="U2810" s="14">
        <f t="shared" si="307"/>
        <v>2015</v>
      </c>
      <c r="V2810" s="15"/>
    </row>
    <row r="2811" spans="1:22" ht="47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 s="8">
        <f t="shared" si="302"/>
        <v>121.9047619047619</v>
      </c>
      <c r="Q2811" s="9" t="str">
        <f t="shared" si="303"/>
        <v>theater</v>
      </c>
      <c r="R2811" t="str">
        <f t="shared" si="304"/>
        <v>plays</v>
      </c>
      <c r="S2811" s="13">
        <f t="shared" si="305"/>
        <v>42451.288483796299</v>
      </c>
      <c r="T2811" s="13">
        <f t="shared" si="306"/>
        <v>42459.610416666663</v>
      </c>
      <c r="U2811" s="14">
        <f t="shared" si="307"/>
        <v>2016</v>
      </c>
      <c r="V2811" s="15"/>
    </row>
    <row r="2812" spans="1:22" ht="47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 s="8">
        <f t="shared" si="302"/>
        <v>47.456140350877192</v>
      </c>
      <c r="Q2812" s="9" t="str">
        <f t="shared" si="303"/>
        <v>theater</v>
      </c>
      <c r="R2812" t="str">
        <f t="shared" si="304"/>
        <v>plays</v>
      </c>
      <c r="S2812" s="13">
        <f t="shared" si="305"/>
        <v>41758.931296296294</v>
      </c>
      <c r="T2812" s="13">
        <f t="shared" si="306"/>
        <v>41791.165972222225</v>
      </c>
      <c r="U2812" s="14">
        <f t="shared" si="307"/>
        <v>2014</v>
      </c>
      <c r="V2812" s="15"/>
    </row>
    <row r="2813" spans="1:22" ht="47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 s="8">
        <f t="shared" si="302"/>
        <v>92.842592592592595</v>
      </c>
      <c r="Q2813" s="9" t="str">
        <f t="shared" si="303"/>
        <v>theater</v>
      </c>
      <c r="R2813" t="str">
        <f t="shared" si="304"/>
        <v>plays</v>
      </c>
      <c r="S2813" s="13">
        <f t="shared" si="305"/>
        <v>42028.288229166668</v>
      </c>
      <c r="T2813" s="13">
        <f t="shared" si="306"/>
        <v>42058.496562500004</v>
      </c>
      <c r="U2813" s="14">
        <f t="shared" si="307"/>
        <v>2015</v>
      </c>
      <c r="V2813" s="15"/>
    </row>
    <row r="2814" spans="1:22" ht="47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 s="8">
        <f t="shared" si="302"/>
        <v>68.253012048192772</v>
      </c>
      <c r="Q2814" s="9" t="str">
        <f t="shared" si="303"/>
        <v>theater</v>
      </c>
      <c r="R2814" t="str">
        <f t="shared" si="304"/>
        <v>plays</v>
      </c>
      <c r="S2814" s="13">
        <f t="shared" si="305"/>
        <v>42054.535856481474</v>
      </c>
      <c r="T2814" s="13">
        <f t="shared" si="306"/>
        <v>42100.166666666672</v>
      </c>
      <c r="U2814" s="14">
        <f t="shared" si="307"/>
        <v>2015</v>
      </c>
      <c r="V2814" s="15"/>
    </row>
    <row r="2815" spans="1:22" ht="47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 s="8">
        <f t="shared" si="302"/>
        <v>37.209583333333335</v>
      </c>
      <c r="Q2815" s="9" t="str">
        <f t="shared" si="303"/>
        <v>theater</v>
      </c>
      <c r="R2815" t="str">
        <f t="shared" si="304"/>
        <v>plays</v>
      </c>
      <c r="S2815" s="13">
        <f t="shared" si="305"/>
        <v>42693.534270833326</v>
      </c>
      <c r="T2815" s="13">
        <f t="shared" si="306"/>
        <v>42718.742604166662</v>
      </c>
      <c r="U2815" s="14">
        <f t="shared" si="307"/>
        <v>2016</v>
      </c>
      <c r="V2815" s="15"/>
    </row>
    <row r="2816" spans="1:22" ht="47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 s="8">
        <f t="shared" si="302"/>
        <v>25.25</v>
      </c>
      <c r="Q2816" s="9" t="str">
        <f t="shared" si="303"/>
        <v>theater</v>
      </c>
      <c r="R2816" t="str">
        <f t="shared" si="304"/>
        <v>plays</v>
      </c>
      <c r="S2816" s="13">
        <f t="shared" si="305"/>
        <v>42103.191145833327</v>
      </c>
      <c r="T2816" s="13">
        <f t="shared" si="306"/>
        <v>42133.399479166663</v>
      </c>
      <c r="U2816" s="14">
        <f t="shared" si="307"/>
        <v>2015</v>
      </c>
      <c r="V2816" s="15"/>
    </row>
    <row r="2817" spans="1:22" ht="47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 s="8">
        <f t="shared" si="302"/>
        <v>43.214285714285715</v>
      </c>
      <c r="Q2817" s="9" t="str">
        <f t="shared" si="303"/>
        <v>theater</v>
      </c>
      <c r="R2817" t="str">
        <f t="shared" si="304"/>
        <v>plays</v>
      </c>
      <c r="S2817" s="13">
        <f t="shared" si="305"/>
        <v>42559.568391203698</v>
      </c>
      <c r="T2817" s="13">
        <f t="shared" si="306"/>
        <v>42589.776724537034</v>
      </c>
      <c r="U2817" s="14">
        <f t="shared" si="307"/>
        <v>2016</v>
      </c>
      <c r="V2817" s="15"/>
    </row>
    <row r="2818" spans="1:22" ht="47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 s="8">
        <f t="shared" si="302"/>
        <v>25.130177514792898</v>
      </c>
      <c r="Q2818" s="9" t="str">
        <f t="shared" si="303"/>
        <v>theater</v>
      </c>
      <c r="R2818" t="str">
        <f t="shared" si="304"/>
        <v>plays</v>
      </c>
      <c r="S2818" s="13">
        <f t="shared" si="305"/>
        <v>42188.259166666663</v>
      </c>
      <c r="T2818" s="13">
        <f t="shared" si="306"/>
        <v>42218.666666666672</v>
      </c>
      <c r="U2818" s="14">
        <f t="shared" si="307"/>
        <v>2015</v>
      </c>
      <c r="V2818" s="15"/>
    </row>
    <row r="2819" spans="1:22" ht="47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 s="8">
        <f t="shared" ref="P2819:P2882" si="309">E2819/L2819</f>
        <v>23.636363636363637</v>
      </c>
      <c r="Q2819" s="9" t="str">
        <f t="shared" ref="Q2819:Q2882" si="310">LEFT(N2819, SEARCH("/", N2819, 1)-1)</f>
        <v>theater</v>
      </c>
      <c r="R2819" t="str">
        <f t="shared" ref="R2819:R2882" si="311">RIGHT(N2819,LEN(N2819) -SEARCH("/", N2819, 1))</f>
        <v>plays</v>
      </c>
      <c r="S2819" s="13">
        <f t="shared" ref="S2819:S2882" si="312">(J2819/86400)+25569+(-5/24)</f>
        <v>42023.42664351852</v>
      </c>
      <c r="T2819" s="13">
        <f t="shared" ref="T2819:T2882" si="313">(((I2819/60)/60)/24)+DATE(1970,1,1)</f>
        <v>42063.634976851856</v>
      </c>
      <c r="U2819" s="14">
        <f t="shared" ref="U2819:U2882" si="314">YEAR(S2819)</f>
        <v>2015</v>
      </c>
      <c r="V2819" s="15"/>
    </row>
    <row r="2820" spans="1:22" ht="47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 s="8">
        <f t="shared" si="309"/>
        <v>103.95098039215686</v>
      </c>
      <c r="Q2820" s="9" t="str">
        <f t="shared" si="310"/>
        <v>theater</v>
      </c>
      <c r="R2820" t="str">
        <f t="shared" si="311"/>
        <v>plays</v>
      </c>
      <c r="S2820" s="13">
        <f t="shared" si="312"/>
        <v>42250.389884259253</v>
      </c>
      <c r="T2820" s="13">
        <f t="shared" si="313"/>
        <v>42270.598217592589</v>
      </c>
      <c r="U2820" s="14">
        <f t="shared" si="314"/>
        <v>2015</v>
      </c>
      <c r="V2820" s="15"/>
    </row>
    <row r="2821" spans="1:22" ht="47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 s="8">
        <f t="shared" si="309"/>
        <v>50.384615384615387</v>
      </c>
      <c r="Q2821" s="9" t="str">
        <f t="shared" si="310"/>
        <v>theater</v>
      </c>
      <c r="R2821" t="str">
        <f t="shared" si="311"/>
        <v>plays</v>
      </c>
      <c r="S2821" s="13">
        <f t="shared" si="312"/>
        <v>42139.317233796297</v>
      </c>
      <c r="T2821" s="13">
        <f t="shared" si="313"/>
        <v>42169.525567129633</v>
      </c>
      <c r="U2821" s="14">
        <f t="shared" si="314"/>
        <v>2015</v>
      </c>
      <c r="V2821" s="15"/>
    </row>
    <row r="2822" spans="1:22" ht="47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 s="8">
        <f t="shared" si="309"/>
        <v>13.6</v>
      </c>
      <c r="Q2822" s="9" t="str">
        <f t="shared" si="310"/>
        <v>theater</v>
      </c>
      <c r="R2822" t="str">
        <f t="shared" si="311"/>
        <v>plays</v>
      </c>
      <c r="S2822" s="13">
        <f t="shared" si="312"/>
        <v>42401.402650462966</v>
      </c>
      <c r="T2822" s="13">
        <f t="shared" si="313"/>
        <v>42426</v>
      </c>
      <c r="U2822" s="14">
        <f t="shared" si="314"/>
        <v>2016</v>
      </c>
      <c r="V2822" s="15"/>
    </row>
    <row r="2823" spans="1:22" ht="47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 s="8">
        <f t="shared" si="309"/>
        <v>28.571428571428573</v>
      </c>
      <c r="Q2823" s="9" t="str">
        <f t="shared" si="310"/>
        <v>theater</v>
      </c>
      <c r="R2823" t="str">
        <f t="shared" si="311"/>
        <v>plays</v>
      </c>
      <c r="S2823" s="13">
        <f t="shared" si="312"/>
        <v>41875.714525462965</v>
      </c>
      <c r="T2823" s="13">
        <f t="shared" si="313"/>
        <v>41905.922858796301</v>
      </c>
      <c r="U2823" s="14">
        <f t="shared" si="314"/>
        <v>2014</v>
      </c>
      <c r="V2823" s="15"/>
    </row>
    <row r="2824" spans="1:22" ht="47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 s="8">
        <f t="shared" si="309"/>
        <v>63.829787234042556</v>
      </c>
      <c r="Q2824" s="9" t="str">
        <f t="shared" si="310"/>
        <v>theater</v>
      </c>
      <c r="R2824" t="str">
        <f t="shared" si="311"/>
        <v>plays</v>
      </c>
      <c r="S2824" s="13">
        <f t="shared" si="312"/>
        <v>42060.475601851846</v>
      </c>
      <c r="T2824" s="13">
        <f t="shared" si="313"/>
        <v>42090.642268518524</v>
      </c>
      <c r="U2824" s="14">
        <f t="shared" si="314"/>
        <v>2015</v>
      </c>
      <c r="V2824" s="15"/>
    </row>
    <row r="2825" spans="1:22" ht="47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 s="8">
        <f t="shared" si="309"/>
        <v>8.8571428571428577</v>
      </c>
      <c r="Q2825" s="9" t="str">
        <f t="shared" si="310"/>
        <v>theater</v>
      </c>
      <c r="R2825" t="str">
        <f t="shared" si="311"/>
        <v>plays</v>
      </c>
      <c r="S2825" s="13">
        <f t="shared" si="312"/>
        <v>42066.803310185183</v>
      </c>
      <c r="T2825" s="13">
        <f t="shared" si="313"/>
        <v>42094.957638888889</v>
      </c>
      <c r="U2825" s="14">
        <f t="shared" si="314"/>
        <v>2015</v>
      </c>
      <c r="V2825" s="15"/>
    </row>
    <row r="2826" spans="1:22" ht="3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 s="8">
        <f t="shared" si="309"/>
        <v>50.666666666666664</v>
      </c>
      <c r="Q2826" s="9" t="str">
        <f t="shared" si="310"/>
        <v>theater</v>
      </c>
      <c r="R2826" t="str">
        <f t="shared" si="311"/>
        <v>plays</v>
      </c>
      <c r="S2826" s="13">
        <f t="shared" si="312"/>
        <v>42136.0624537037</v>
      </c>
      <c r="T2826" s="13">
        <f t="shared" si="313"/>
        <v>42168.071527777778</v>
      </c>
      <c r="U2826" s="14">
        <f t="shared" si="314"/>
        <v>2015</v>
      </c>
      <c r="V2826" s="15"/>
    </row>
    <row r="2827" spans="1:22" ht="47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 s="8">
        <f t="shared" si="309"/>
        <v>60.784313725490193</v>
      </c>
      <c r="Q2827" s="9" t="str">
        <f t="shared" si="310"/>
        <v>theater</v>
      </c>
      <c r="R2827" t="str">
        <f t="shared" si="311"/>
        <v>plays</v>
      </c>
      <c r="S2827" s="13">
        <f t="shared" si="312"/>
        <v>42312.584328703706</v>
      </c>
      <c r="T2827" s="13">
        <f t="shared" si="313"/>
        <v>42342.792662037042</v>
      </c>
      <c r="U2827" s="14">
        <f t="shared" si="314"/>
        <v>2015</v>
      </c>
      <c r="V2827" s="15"/>
    </row>
    <row r="2828" spans="1:22" ht="47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 s="8">
        <f t="shared" si="309"/>
        <v>113.42105263157895</v>
      </c>
      <c r="Q2828" s="9" t="str">
        <f t="shared" si="310"/>
        <v>theater</v>
      </c>
      <c r="R2828" t="str">
        <f t="shared" si="311"/>
        <v>plays</v>
      </c>
      <c r="S2828" s="13">
        <f t="shared" si="312"/>
        <v>42170.826527777775</v>
      </c>
      <c r="T2828" s="13">
        <f t="shared" si="313"/>
        <v>42195.291666666672</v>
      </c>
      <c r="U2828" s="14">
        <f t="shared" si="314"/>
        <v>2015</v>
      </c>
      <c r="V2828" s="15"/>
    </row>
    <row r="2829" spans="1:22" ht="47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 s="8">
        <f t="shared" si="309"/>
        <v>104.56521739130434</v>
      </c>
      <c r="Q2829" s="9" t="str">
        <f t="shared" si="310"/>
        <v>theater</v>
      </c>
      <c r="R2829" t="str">
        <f t="shared" si="311"/>
        <v>plays</v>
      </c>
      <c r="S2829" s="13">
        <f t="shared" si="312"/>
        <v>42494.475300925922</v>
      </c>
      <c r="T2829" s="13">
        <f t="shared" si="313"/>
        <v>42524.6875</v>
      </c>
      <c r="U2829" s="14">
        <f t="shared" si="314"/>
        <v>2016</v>
      </c>
      <c r="V2829" s="15"/>
    </row>
    <row r="2830" spans="1:22" ht="47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 s="8">
        <f t="shared" si="309"/>
        <v>98.30927835051547</v>
      </c>
      <c r="Q2830" s="9" t="str">
        <f t="shared" si="310"/>
        <v>theater</v>
      </c>
      <c r="R2830" t="str">
        <f t="shared" si="311"/>
        <v>plays</v>
      </c>
      <c r="S2830" s="13">
        <f t="shared" si="312"/>
        <v>42254.056354166663</v>
      </c>
      <c r="T2830" s="13">
        <f t="shared" si="313"/>
        <v>42279.958333333328</v>
      </c>
      <c r="U2830" s="14">
        <f t="shared" si="314"/>
        <v>2015</v>
      </c>
      <c r="V2830" s="15"/>
    </row>
    <row r="2831" spans="1:22" ht="47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 s="8">
        <f t="shared" si="309"/>
        <v>35.039473684210527</v>
      </c>
      <c r="Q2831" s="9" t="str">
        <f t="shared" si="310"/>
        <v>theater</v>
      </c>
      <c r="R2831" t="str">
        <f t="shared" si="311"/>
        <v>plays</v>
      </c>
      <c r="S2831" s="13">
        <f t="shared" si="312"/>
        <v>42495.225902777776</v>
      </c>
      <c r="T2831" s="13">
        <f t="shared" si="313"/>
        <v>42523.434236111112</v>
      </c>
      <c r="U2831" s="14">
        <f t="shared" si="314"/>
        <v>2016</v>
      </c>
      <c r="V2831" s="15"/>
    </row>
    <row r="2832" spans="1:22" ht="3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 s="8">
        <f t="shared" si="309"/>
        <v>272.72727272727275</v>
      </c>
      <c r="Q2832" s="9" t="str">
        <f t="shared" si="310"/>
        <v>theater</v>
      </c>
      <c r="R2832" t="str">
        <f t="shared" si="311"/>
        <v>plays</v>
      </c>
      <c r="S2832" s="13">
        <f t="shared" si="312"/>
        <v>41758.631342592591</v>
      </c>
      <c r="T2832" s="13">
        <f t="shared" si="313"/>
        <v>41771.165972222225</v>
      </c>
      <c r="U2832" s="14">
        <f t="shared" si="314"/>
        <v>2014</v>
      </c>
      <c r="V2832" s="15"/>
    </row>
    <row r="2833" spans="1:22" ht="3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 s="8">
        <f t="shared" si="309"/>
        <v>63.846153846153847</v>
      </c>
      <c r="Q2833" s="9" t="str">
        <f t="shared" si="310"/>
        <v>theater</v>
      </c>
      <c r="R2833" t="str">
        <f t="shared" si="311"/>
        <v>plays</v>
      </c>
      <c r="S2833" s="13">
        <f t="shared" si="312"/>
        <v>42171.616550925923</v>
      </c>
      <c r="T2833" s="13">
        <f t="shared" si="313"/>
        <v>42201.824884259258</v>
      </c>
      <c r="U2833" s="14">
        <f t="shared" si="314"/>
        <v>2015</v>
      </c>
      <c r="V2833" s="15"/>
    </row>
    <row r="2834" spans="1:22" ht="47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 s="8">
        <f t="shared" si="309"/>
        <v>30.189368421052631</v>
      </c>
      <c r="Q2834" s="9" t="str">
        <f t="shared" si="310"/>
        <v>theater</v>
      </c>
      <c r="R2834" t="str">
        <f t="shared" si="311"/>
        <v>plays</v>
      </c>
      <c r="S2834" s="13">
        <f t="shared" si="312"/>
        <v>41938.501087962963</v>
      </c>
      <c r="T2834" s="13">
        <f t="shared" si="313"/>
        <v>41966.916666666672</v>
      </c>
      <c r="U2834" s="14">
        <f t="shared" si="314"/>
        <v>2014</v>
      </c>
      <c r="V2834" s="15"/>
    </row>
    <row r="2835" spans="1:22" ht="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 s="8">
        <f t="shared" si="309"/>
        <v>83.51428571428572</v>
      </c>
      <c r="Q2835" s="9" t="str">
        <f t="shared" si="310"/>
        <v>theater</v>
      </c>
      <c r="R2835" t="str">
        <f t="shared" si="311"/>
        <v>plays</v>
      </c>
      <c r="S2835" s="13">
        <f t="shared" si="312"/>
        <v>42267.919363425921</v>
      </c>
      <c r="T2835" s="13">
        <f t="shared" si="313"/>
        <v>42288.083333333328</v>
      </c>
      <c r="U2835" s="14">
        <f t="shared" si="314"/>
        <v>2015</v>
      </c>
      <c r="V2835" s="15"/>
    </row>
    <row r="2836" spans="1:22" ht="47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 s="8">
        <f t="shared" si="309"/>
        <v>64.761904761904759</v>
      </c>
      <c r="Q2836" s="9" t="str">
        <f t="shared" si="310"/>
        <v>theater</v>
      </c>
      <c r="R2836" t="str">
        <f t="shared" si="311"/>
        <v>plays</v>
      </c>
      <c r="S2836" s="13">
        <f t="shared" si="312"/>
        <v>42019.751504629625</v>
      </c>
      <c r="T2836" s="13">
        <f t="shared" si="313"/>
        <v>42034.959837962961</v>
      </c>
      <c r="U2836" s="14">
        <f t="shared" si="314"/>
        <v>2015</v>
      </c>
      <c r="V2836" s="15"/>
    </row>
    <row r="2837" spans="1:22" ht="47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 s="8">
        <f t="shared" si="309"/>
        <v>20.118172043010752</v>
      </c>
      <c r="Q2837" s="9" t="str">
        <f t="shared" si="310"/>
        <v>theater</v>
      </c>
      <c r="R2837" t="str">
        <f t="shared" si="311"/>
        <v>plays</v>
      </c>
      <c r="S2837" s="13">
        <f t="shared" si="312"/>
        <v>42313.495567129627</v>
      </c>
      <c r="T2837" s="13">
        <f t="shared" si="313"/>
        <v>42343</v>
      </c>
      <c r="U2837" s="14">
        <f t="shared" si="314"/>
        <v>2015</v>
      </c>
      <c r="V2837" s="15"/>
    </row>
    <row r="2838" spans="1:22" ht="47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 s="8">
        <f t="shared" si="309"/>
        <v>44.090909090909093</v>
      </c>
      <c r="Q2838" s="9" t="str">
        <f t="shared" si="310"/>
        <v>theater</v>
      </c>
      <c r="R2838" t="str">
        <f t="shared" si="311"/>
        <v>plays</v>
      </c>
      <c r="S2838" s="13">
        <f t="shared" si="312"/>
        <v>42746.053449074076</v>
      </c>
      <c r="T2838" s="13">
        <f t="shared" si="313"/>
        <v>42784.207638888889</v>
      </c>
      <c r="U2838" s="14">
        <f t="shared" si="314"/>
        <v>2017</v>
      </c>
      <c r="V2838" s="15"/>
    </row>
    <row r="2839" spans="1:22" ht="6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 s="8">
        <f t="shared" si="309"/>
        <v>40.476190476190474</v>
      </c>
      <c r="Q2839" s="9" t="str">
        <f t="shared" si="310"/>
        <v>theater</v>
      </c>
      <c r="R2839" t="str">
        <f t="shared" si="311"/>
        <v>plays</v>
      </c>
      <c r="S2839" s="13">
        <f t="shared" si="312"/>
        <v>42307.700046296297</v>
      </c>
      <c r="T2839" s="13">
        <f t="shared" si="313"/>
        <v>42347.950046296297</v>
      </c>
      <c r="U2839" s="14">
        <f t="shared" si="314"/>
        <v>2015</v>
      </c>
      <c r="V2839" s="15"/>
    </row>
    <row r="2840" spans="1:22" ht="47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 s="8">
        <f t="shared" si="309"/>
        <v>44.537037037037038</v>
      </c>
      <c r="Q2840" s="9" t="str">
        <f t="shared" si="310"/>
        <v>theater</v>
      </c>
      <c r="R2840" t="str">
        <f t="shared" si="311"/>
        <v>plays</v>
      </c>
      <c r="S2840" s="13">
        <f t="shared" si="312"/>
        <v>41842.399259259255</v>
      </c>
      <c r="T2840" s="13">
        <f t="shared" si="313"/>
        <v>41864.916666666664</v>
      </c>
      <c r="U2840" s="14">
        <f t="shared" si="314"/>
        <v>2014</v>
      </c>
      <c r="V2840" s="15"/>
    </row>
    <row r="2841" spans="1:22" ht="47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 s="8">
        <f t="shared" si="309"/>
        <v>125.80645161290323</v>
      </c>
      <c r="Q2841" s="9" t="str">
        <f t="shared" si="310"/>
        <v>theater</v>
      </c>
      <c r="R2841" t="str">
        <f t="shared" si="311"/>
        <v>plays</v>
      </c>
      <c r="S2841" s="13">
        <f t="shared" si="312"/>
        <v>41853.031874999993</v>
      </c>
      <c r="T2841" s="13">
        <f t="shared" si="313"/>
        <v>41876.207638888889</v>
      </c>
      <c r="U2841" s="14">
        <f t="shared" si="314"/>
        <v>2014</v>
      </c>
      <c r="V2841" s="15"/>
    </row>
    <row r="2842" spans="1:22" ht="47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 s="8">
        <f t="shared" si="309"/>
        <v>19.696969696969695</v>
      </c>
      <c r="Q2842" s="9" t="str">
        <f t="shared" si="310"/>
        <v>theater</v>
      </c>
      <c r="R2842" t="str">
        <f t="shared" si="311"/>
        <v>plays</v>
      </c>
      <c r="S2842" s="13">
        <f t="shared" si="312"/>
        <v>42059.827303240738</v>
      </c>
      <c r="T2842" s="13">
        <f t="shared" si="313"/>
        <v>42081.708333333328</v>
      </c>
      <c r="U2842" s="14">
        <f t="shared" si="314"/>
        <v>2015</v>
      </c>
      <c r="V2842" s="15"/>
    </row>
    <row r="2843" spans="1:22" ht="47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 s="8">
        <f t="shared" si="309"/>
        <v>10</v>
      </c>
      <c r="Q2843" s="9" t="str">
        <f t="shared" si="310"/>
        <v>theater</v>
      </c>
      <c r="R2843" t="str">
        <f t="shared" si="311"/>
        <v>plays</v>
      </c>
      <c r="S2843" s="13">
        <f t="shared" si="312"/>
        <v>42291.531215277777</v>
      </c>
      <c r="T2843" s="13">
        <f t="shared" si="313"/>
        <v>42351.781215277777</v>
      </c>
      <c r="U2843" s="14">
        <f t="shared" si="314"/>
        <v>2015</v>
      </c>
      <c r="V2843" s="15"/>
    </row>
    <row r="2844" spans="1:22" ht="47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8" t="e">
        <f t="shared" si="309"/>
        <v>#DIV/0!</v>
      </c>
      <c r="Q2844" s="9" t="str">
        <f t="shared" si="310"/>
        <v>theater</v>
      </c>
      <c r="R2844" t="str">
        <f t="shared" si="311"/>
        <v>plays</v>
      </c>
      <c r="S2844" s="13">
        <f t="shared" si="312"/>
        <v>41784.744155092594</v>
      </c>
      <c r="T2844" s="13">
        <f t="shared" si="313"/>
        <v>41811.458333333336</v>
      </c>
      <c r="U2844" s="14">
        <f t="shared" si="314"/>
        <v>2014</v>
      </c>
      <c r="V2844" s="15"/>
    </row>
    <row r="2845" spans="1:22" ht="47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8" t="e">
        <f t="shared" si="309"/>
        <v>#DIV/0!</v>
      </c>
      <c r="Q2845" s="9" t="str">
        <f t="shared" si="310"/>
        <v>theater</v>
      </c>
      <c r="R2845" t="str">
        <f t="shared" si="311"/>
        <v>plays</v>
      </c>
      <c r="S2845" s="13">
        <f t="shared" si="312"/>
        <v>42492.529513888883</v>
      </c>
      <c r="T2845" s="13">
        <f t="shared" si="313"/>
        <v>42534.166666666672</v>
      </c>
      <c r="U2845" s="14">
        <f t="shared" si="314"/>
        <v>2016</v>
      </c>
      <c r="V2845" s="15"/>
    </row>
    <row r="2846" spans="1:22" ht="47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 s="8">
        <f t="shared" si="309"/>
        <v>30</v>
      </c>
      <c r="Q2846" s="9" t="str">
        <f t="shared" si="310"/>
        <v>theater</v>
      </c>
      <c r="R2846" t="str">
        <f t="shared" si="311"/>
        <v>plays</v>
      </c>
      <c r="S2846" s="13">
        <f t="shared" si="312"/>
        <v>42709.337731481479</v>
      </c>
      <c r="T2846" s="13">
        <f t="shared" si="313"/>
        <v>42739.546064814815</v>
      </c>
      <c r="U2846" s="14">
        <f t="shared" si="314"/>
        <v>2016</v>
      </c>
      <c r="V2846" s="15"/>
    </row>
    <row r="2847" spans="1:22" ht="47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 s="8">
        <f t="shared" si="309"/>
        <v>60.666666666666664</v>
      </c>
      <c r="Q2847" s="9" t="str">
        <f t="shared" si="310"/>
        <v>theater</v>
      </c>
      <c r="R2847" t="str">
        <f t="shared" si="311"/>
        <v>plays</v>
      </c>
      <c r="S2847" s="13">
        <f t="shared" si="312"/>
        <v>42102.808252314811</v>
      </c>
      <c r="T2847" s="13">
        <f t="shared" si="313"/>
        <v>42163.016585648147</v>
      </c>
      <c r="U2847" s="14">
        <f t="shared" si="314"/>
        <v>2015</v>
      </c>
      <c r="V2847" s="15"/>
    </row>
    <row r="2848" spans="1:22" ht="47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8" t="e">
        <f t="shared" si="309"/>
        <v>#DIV/0!</v>
      </c>
      <c r="Q2848" s="9" t="str">
        <f t="shared" si="310"/>
        <v>theater</v>
      </c>
      <c r="R2848" t="str">
        <f t="shared" si="311"/>
        <v>plays</v>
      </c>
      <c r="S2848" s="13">
        <f t="shared" si="312"/>
        <v>42108.483726851853</v>
      </c>
      <c r="T2848" s="13">
        <f t="shared" si="313"/>
        <v>42153.692060185189</v>
      </c>
      <c r="U2848" s="14">
        <f t="shared" si="314"/>
        <v>2015</v>
      </c>
      <c r="V2848" s="15"/>
    </row>
    <row r="2849" spans="1:22" ht="47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8" t="e">
        <f t="shared" si="309"/>
        <v>#DIV/0!</v>
      </c>
      <c r="Q2849" s="9" t="str">
        <f t="shared" si="310"/>
        <v>theater</v>
      </c>
      <c r="R2849" t="str">
        <f t="shared" si="311"/>
        <v>plays</v>
      </c>
      <c r="S2849" s="13">
        <f t="shared" si="312"/>
        <v>42453.597974537035</v>
      </c>
      <c r="T2849" s="13">
        <f t="shared" si="313"/>
        <v>42513.806307870371</v>
      </c>
      <c r="U2849" s="14">
        <f t="shared" si="314"/>
        <v>2016</v>
      </c>
      <c r="V2849" s="15"/>
    </row>
    <row r="2850" spans="1:22" ht="47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 s="8">
        <f t="shared" si="309"/>
        <v>23.333333333333332</v>
      </c>
      <c r="Q2850" s="9" t="str">
        <f t="shared" si="310"/>
        <v>theater</v>
      </c>
      <c r="R2850" t="str">
        <f t="shared" si="311"/>
        <v>plays</v>
      </c>
      <c r="S2850" s="13">
        <f t="shared" si="312"/>
        <v>42123.440497685187</v>
      </c>
      <c r="T2850" s="13">
        <f t="shared" si="313"/>
        <v>42153.648831018523</v>
      </c>
      <c r="U2850" s="14">
        <f t="shared" si="314"/>
        <v>2015</v>
      </c>
      <c r="V2850" s="15"/>
    </row>
    <row r="2851" spans="1:22" ht="47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 s="8">
        <f t="shared" si="309"/>
        <v>5</v>
      </c>
      <c r="Q2851" s="9" t="str">
        <f t="shared" si="310"/>
        <v>theater</v>
      </c>
      <c r="R2851" t="str">
        <f t="shared" si="311"/>
        <v>plays</v>
      </c>
      <c r="S2851" s="13">
        <f t="shared" si="312"/>
        <v>42453.219907407409</v>
      </c>
      <c r="T2851" s="13">
        <f t="shared" si="313"/>
        <v>42483.428240740745</v>
      </c>
      <c r="U2851" s="14">
        <f t="shared" si="314"/>
        <v>2016</v>
      </c>
      <c r="V2851" s="15"/>
    </row>
    <row r="2852" spans="1:22" ht="47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 s="8">
        <f t="shared" si="309"/>
        <v>23.923076923076923</v>
      </c>
      <c r="Q2852" s="9" t="str">
        <f t="shared" si="310"/>
        <v>theater</v>
      </c>
      <c r="R2852" t="str">
        <f t="shared" si="311"/>
        <v>plays</v>
      </c>
      <c r="S2852" s="13">
        <f t="shared" si="312"/>
        <v>41857.798738425925</v>
      </c>
      <c r="T2852" s="13">
        <f t="shared" si="313"/>
        <v>41888.007071759261</v>
      </c>
      <c r="U2852" s="14">
        <f t="shared" si="314"/>
        <v>2014</v>
      </c>
      <c r="V2852" s="15"/>
    </row>
    <row r="2853" spans="1:22" ht="47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8" t="e">
        <f t="shared" si="309"/>
        <v>#DIV/0!</v>
      </c>
      <c r="Q2853" s="9" t="str">
        <f t="shared" si="310"/>
        <v>theater</v>
      </c>
      <c r="R2853" t="str">
        <f t="shared" si="311"/>
        <v>plays</v>
      </c>
      <c r="S2853" s="13">
        <f t="shared" si="312"/>
        <v>42389.794317129628</v>
      </c>
      <c r="T2853" s="13">
        <f t="shared" si="313"/>
        <v>42398.970138888893</v>
      </c>
      <c r="U2853" s="14">
        <f t="shared" si="314"/>
        <v>2016</v>
      </c>
      <c r="V2853" s="15"/>
    </row>
    <row r="2854" spans="1:22" ht="47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 s="8">
        <f t="shared" si="309"/>
        <v>15.833333333333334</v>
      </c>
      <c r="Q2854" s="9" t="str">
        <f t="shared" si="310"/>
        <v>theater</v>
      </c>
      <c r="R2854" t="str">
        <f t="shared" si="311"/>
        <v>plays</v>
      </c>
      <c r="S2854" s="13">
        <f t="shared" si="312"/>
        <v>41780.836840277778</v>
      </c>
      <c r="T2854" s="13">
        <f t="shared" si="313"/>
        <v>41811.045173611114</v>
      </c>
      <c r="U2854" s="14">
        <f t="shared" si="314"/>
        <v>2014</v>
      </c>
      <c r="V2854" s="15"/>
    </row>
    <row r="2855" spans="1:22" ht="47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8" t="e">
        <f t="shared" si="309"/>
        <v>#DIV/0!</v>
      </c>
      <c r="Q2855" s="9" t="str">
        <f t="shared" si="310"/>
        <v>theater</v>
      </c>
      <c r="R2855" t="str">
        <f t="shared" si="311"/>
        <v>plays</v>
      </c>
      <c r="S2855" s="13">
        <f t="shared" si="312"/>
        <v>41835.98260416666</v>
      </c>
      <c r="T2855" s="13">
        <f t="shared" si="313"/>
        <v>41896.190937499996</v>
      </c>
      <c r="U2855" s="14">
        <f t="shared" si="314"/>
        <v>2014</v>
      </c>
      <c r="V2855" s="15"/>
    </row>
    <row r="2856" spans="1:22" ht="47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 s="8">
        <f t="shared" si="309"/>
        <v>29.785714285714285</v>
      </c>
      <c r="Q2856" s="9" t="str">
        <f t="shared" si="310"/>
        <v>theater</v>
      </c>
      <c r="R2856" t="str">
        <f t="shared" si="311"/>
        <v>plays</v>
      </c>
      <c r="S2856" s="13">
        <f t="shared" si="312"/>
        <v>42111.508321759255</v>
      </c>
      <c r="T2856" s="13">
        <f t="shared" si="313"/>
        <v>42131.71665509259</v>
      </c>
      <c r="U2856" s="14">
        <f t="shared" si="314"/>
        <v>2015</v>
      </c>
      <c r="V2856" s="15"/>
    </row>
    <row r="2857" spans="1:22" ht="47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 s="8">
        <f t="shared" si="309"/>
        <v>60</v>
      </c>
      <c r="Q2857" s="9" t="str">
        <f t="shared" si="310"/>
        <v>theater</v>
      </c>
      <c r="R2857" t="str">
        <f t="shared" si="311"/>
        <v>plays</v>
      </c>
      <c r="S2857" s="13">
        <f t="shared" si="312"/>
        <v>42369.799432870372</v>
      </c>
      <c r="T2857" s="13">
        <f t="shared" si="313"/>
        <v>42398.981944444444</v>
      </c>
      <c r="U2857" s="14">
        <f t="shared" si="314"/>
        <v>2015</v>
      </c>
      <c r="V2857" s="15"/>
    </row>
    <row r="2858" spans="1:22" ht="47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 s="8">
        <f t="shared" si="309"/>
        <v>24.333333333333332</v>
      </c>
      <c r="Q2858" s="9" t="str">
        <f t="shared" si="310"/>
        <v>theater</v>
      </c>
      <c r="R2858" t="str">
        <f t="shared" si="311"/>
        <v>plays</v>
      </c>
      <c r="S2858" s="13">
        <f t="shared" si="312"/>
        <v>42164.829247685186</v>
      </c>
      <c r="T2858" s="13">
        <f t="shared" si="313"/>
        <v>42224.898611111115</v>
      </c>
      <c r="U2858" s="14">
        <f t="shared" si="314"/>
        <v>2015</v>
      </c>
      <c r="V2858" s="15"/>
    </row>
    <row r="2859" spans="1:22" ht="6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 s="8">
        <f t="shared" si="309"/>
        <v>500</v>
      </c>
      <c r="Q2859" s="9" t="str">
        <f t="shared" si="310"/>
        <v>theater</v>
      </c>
      <c r="R2859" t="str">
        <f t="shared" si="311"/>
        <v>plays</v>
      </c>
      <c r="S2859" s="13">
        <f t="shared" si="312"/>
        <v>42726.711747685178</v>
      </c>
      <c r="T2859" s="13">
        <f t="shared" si="313"/>
        <v>42786.75</v>
      </c>
      <c r="U2859" s="14">
        <f t="shared" si="314"/>
        <v>2016</v>
      </c>
      <c r="V2859" s="15"/>
    </row>
    <row r="2860" spans="1:22" ht="47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8" t="e">
        <f t="shared" si="309"/>
        <v>#DIV/0!</v>
      </c>
      <c r="Q2860" s="9" t="str">
        <f t="shared" si="310"/>
        <v>theater</v>
      </c>
      <c r="R2860" t="str">
        <f t="shared" si="311"/>
        <v>plays</v>
      </c>
      <c r="S2860" s="13">
        <f t="shared" si="312"/>
        <v>41954.336747685178</v>
      </c>
      <c r="T2860" s="13">
        <f t="shared" si="313"/>
        <v>41978.477777777778</v>
      </c>
      <c r="U2860" s="14">
        <f t="shared" si="314"/>
        <v>2014</v>
      </c>
      <c r="V2860" s="15"/>
    </row>
    <row r="2861" spans="1:22" ht="3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 s="8">
        <f t="shared" si="309"/>
        <v>35</v>
      </c>
      <c r="Q2861" s="9" t="str">
        <f t="shared" si="310"/>
        <v>theater</v>
      </c>
      <c r="R2861" t="str">
        <f t="shared" si="311"/>
        <v>plays</v>
      </c>
      <c r="S2861" s="13">
        <f t="shared" si="312"/>
        <v>42233.153981481482</v>
      </c>
      <c r="T2861" s="13">
        <f t="shared" si="313"/>
        <v>42293.362314814818</v>
      </c>
      <c r="U2861" s="14">
        <f t="shared" si="314"/>
        <v>2015</v>
      </c>
      <c r="V2861" s="15"/>
    </row>
    <row r="2862" spans="1:22" ht="47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 s="8">
        <f t="shared" si="309"/>
        <v>29.555555555555557</v>
      </c>
      <c r="Q2862" s="9" t="str">
        <f t="shared" si="310"/>
        <v>theater</v>
      </c>
      <c r="R2862" t="str">
        <f t="shared" si="311"/>
        <v>plays</v>
      </c>
      <c r="S2862" s="13">
        <f t="shared" si="312"/>
        <v>42480.592314814814</v>
      </c>
      <c r="T2862" s="13">
        <f t="shared" si="313"/>
        <v>42540.800648148142</v>
      </c>
      <c r="U2862" s="14">
        <f t="shared" si="314"/>
        <v>2016</v>
      </c>
      <c r="V2862" s="15"/>
    </row>
    <row r="2863" spans="1:22" ht="47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 s="8">
        <f t="shared" si="309"/>
        <v>26.666666666666668</v>
      </c>
      <c r="Q2863" s="9" t="str">
        <f t="shared" si="310"/>
        <v>theater</v>
      </c>
      <c r="R2863" t="str">
        <f t="shared" si="311"/>
        <v>plays</v>
      </c>
      <c r="S2863" s="13">
        <f t="shared" si="312"/>
        <v>42257.3825</v>
      </c>
      <c r="T2863" s="13">
        <f t="shared" si="313"/>
        <v>42271.590833333335</v>
      </c>
      <c r="U2863" s="14">
        <f t="shared" si="314"/>
        <v>2015</v>
      </c>
      <c r="V2863" s="15"/>
    </row>
    <row r="2864" spans="1:22" ht="47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 s="8">
        <f t="shared" si="309"/>
        <v>18.333333333333332</v>
      </c>
      <c r="Q2864" s="9" t="str">
        <f t="shared" si="310"/>
        <v>theater</v>
      </c>
      <c r="R2864" t="str">
        <f t="shared" si="311"/>
        <v>plays</v>
      </c>
      <c r="S2864" s="13">
        <f t="shared" si="312"/>
        <v>41784.581354166665</v>
      </c>
      <c r="T2864" s="13">
        <f t="shared" si="313"/>
        <v>41814.789687500001</v>
      </c>
      <c r="U2864" s="14">
        <f t="shared" si="314"/>
        <v>2014</v>
      </c>
      <c r="V2864" s="15"/>
    </row>
    <row r="2865" spans="1:22" ht="47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 s="8">
        <f t="shared" si="309"/>
        <v>20</v>
      </c>
      <c r="Q2865" s="9" t="str">
        <f t="shared" si="310"/>
        <v>theater</v>
      </c>
      <c r="R2865" t="str">
        <f t="shared" si="311"/>
        <v>plays</v>
      </c>
      <c r="S2865" s="13">
        <f t="shared" si="312"/>
        <v>41831.46670138889</v>
      </c>
      <c r="T2865" s="13">
        <f t="shared" si="313"/>
        <v>41891.675034722226</v>
      </c>
      <c r="U2865" s="14">
        <f t="shared" si="314"/>
        <v>2014</v>
      </c>
      <c r="V2865" s="15"/>
    </row>
    <row r="2866" spans="1:22" ht="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 s="8">
        <f t="shared" si="309"/>
        <v>13.333333333333334</v>
      </c>
      <c r="Q2866" s="9" t="str">
        <f t="shared" si="310"/>
        <v>theater</v>
      </c>
      <c r="R2866" t="str">
        <f t="shared" si="311"/>
        <v>plays</v>
      </c>
      <c r="S2866" s="13">
        <f t="shared" si="312"/>
        <v>42172.405173611107</v>
      </c>
      <c r="T2866" s="13">
        <f t="shared" si="313"/>
        <v>42202.554166666669</v>
      </c>
      <c r="U2866" s="14">
        <f t="shared" si="314"/>
        <v>2015</v>
      </c>
      <c r="V2866" s="15"/>
    </row>
    <row r="2867" spans="1:22" ht="47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8" t="e">
        <f t="shared" si="309"/>
        <v>#DIV/0!</v>
      </c>
      <c r="Q2867" s="9" t="str">
        <f t="shared" si="310"/>
        <v>theater</v>
      </c>
      <c r="R2867" t="str">
        <f t="shared" si="311"/>
        <v>plays</v>
      </c>
      <c r="S2867" s="13">
        <f t="shared" si="312"/>
        <v>41949.905775462961</v>
      </c>
      <c r="T2867" s="13">
        <f t="shared" si="313"/>
        <v>42010.114108796297</v>
      </c>
      <c r="U2867" s="14">
        <f t="shared" si="314"/>
        <v>2014</v>
      </c>
      <c r="V2867" s="15"/>
    </row>
    <row r="2868" spans="1:22" ht="47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 s="8">
        <f t="shared" si="309"/>
        <v>22.5</v>
      </c>
      <c r="Q2868" s="9" t="str">
        <f t="shared" si="310"/>
        <v>theater</v>
      </c>
      <c r="R2868" t="str">
        <f t="shared" si="311"/>
        <v>plays</v>
      </c>
      <c r="S2868" s="13">
        <f t="shared" si="312"/>
        <v>42627.746770833335</v>
      </c>
      <c r="T2868" s="13">
        <f t="shared" si="313"/>
        <v>42657.916666666672</v>
      </c>
      <c r="U2868" s="14">
        <f t="shared" si="314"/>
        <v>2016</v>
      </c>
      <c r="V2868" s="15"/>
    </row>
    <row r="2869" spans="1:22" ht="47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 s="8">
        <f t="shared" si="309"/>
        <v>50.4</v>
      </c>
      <c r="Q2869" s="9" t="str">
        <f t="shared" si="310"/>
        <v>theater</v>
      </c>
      <c r="R2869" t="str">
        <f t="shared" si="311"/>
        <v>plays</v>
      </c>
      <c r="S2869" s="13">
        <f t="shared" si="312"/>
        <v>42530.986944444441</v>
      </c>
      <c r="T2869" s="13">
        <f t="shared" si="313"/>
        <v>42555.166666666672</v>
      </c>
      <c r="U2869" s="14">
        <f t="shared" si="314"/>
        <v>2016</v>
      </c>
      <c r="V2869" s="15"/>
    </row>
    <row r="2870" spans="1:22" ht="47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 s="8">
        <f t="shared" si="309"/>
        <v>105.02933333333334</v>
      </c>
      <c r="Q2870" s="9" t="str">
        <f t="shared" si="310"/>
        <v>theater</v>
      </c>
      <c r="R2870" t="str">
        <f t="shared" si="311"/>
        <v>plays</v>
      </c>
      <c r="S2870" s="13">
        <f t="shared" si="312"/>
        <v>42618.618680555555</v>
      </c>
      <c r="T2870" s="13">
        <f t="shared" si="313"/>
        <v>42648.827013888891</v>
      </c>
      <c r="U2870" s="14">
        <f t="shared" si="314"/>
        <v>2016</v>
      </c>
      <c r="V2870" s="15"/>
    </row>
    <row r="2871" spans="1:22" ht="47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 s="8">
        <f t="shared" si="309"/>
        <v>35.4</v>
      </c>
      <c r="Q2871" s="9" t="str">
        <f t="shared" si="310"/>
        <v>theater</v>
      </c>
      <c r="R2871" t="str">
        <f t="shared" si="311"/>
        <v>plays</v>
      </c>
      <c r="S2871" s="13">
        <f t="shared" si="312"/>
        <v>42540.385196759256</v>
      </c>
      <c r="T2871" s="13">
        <f t="shared" si="313"/>
        <v>42570.593530092592</v>
      </c>
      <c r="U2871" s="14">
        <f t="shared" si="314"/>
        <v>2016</v>
      </c>
      <c r="V2871" s="15"/>
    </row>
    <row r="2872" spans="1:22" ht="47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 s="8">
        <f t="shared" si="309"/>
        <v>83.333333333333329</v>
      </c>
      <c r="Q2872" s="9" t="str">
        <f t="shared" si="310"/>
        <v>theater</v>
      </c>
      <c r="R2872" t="str">
        <f t="shared" si="311"/>
        <v>plays</v>
      </c>
      <c r="S2872" s="13">
        <f t="shared" si="312"/>
        <v>41745.981076388889</v>
      </c>
      <c r="T2872" s="13">
        <f t="shared" si="313"/>
        <v>41776.189409722225</v>
      </c>
      <c r="U2872" s="14">
        <f t="shared" si="314"/>
        <v>2014</v>
      </c>
      <c r="V2872" s="15"/>
    </row>
    <row r="2873" spans="1:22" ht="47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 s="8">
        <f t="shared" si="309"/>
        <v>35.92307692307692</v>
      </c>
      <c r="Q2873" s="9" t="str">
        <f t="shared" si="310"/>
        <v>theater</v>
      </c>
      <c r="R2873" t="str">
        <f t="shared" si="311"/>
        <v>plays</v>
      </c>
      <c r="S2873" s="13">
        <f t="shared" si="312"/>
        <v>41974.530243055553</v>
      </c>
      <c r="T2873" s="13">
        <f t="shared" si="313"/>
        <v>41994.738576388889</v>
      </c>
      <c r="U2873" s="14">
        <f t="shared" si="314"/>
        <v>2014</v>
      </c>
      <c r="V2873" s="15"/>
    </row>
    <row r="2874" spans="1:22" ht="3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8" t="e">
        <f t="shared" si="309"/>
        <v>#DIV/0!</v>
      </c>
      <c r="Q2874" s="9" t="str">
        <f t="shared" si="310"/>
        <v>theater</v>
      </c>
      <c r="R2874" t="str">
        <f t="shared" si="311"/>
        <v>plays</v>
      </c>
      <c r="S2874" s="13">
        <f t="shared" si="312"/>
        <v>42114.907847222225</v>
      </c>
      <c r="T2874" s="13">
        <f t="shared" si="313"/>
        <v>42175.11618055556</v>
      </c>
      <c r="U2874" s="14">
        <f t="shared" si="314"/>
        <v>2015</v>
      </c>
      <c r="V2874" s="15"/>
    </row>
    <row r="2875" spans="1:22" ht="47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 s="8">
        <f t="shared" si="309"/>
        <v>119.125</v>
      </c>
      <c r="Q2875" s="9" t="str">
        <f t="shared" si="310"/>
        <v>theater</v>
      </c>
      <c r="R2875" t="str">
        <f t="shared" si="311"/>
        <v>plays</v>
      </c>
      <c r="S2875" s="13">
        <f t="shared" si="312"/>
        <v>42002.609155092585</v>
      </c>
      <c r="T2875" s="13">
        <f t="shared" si="313"/>
        <v>42032.817488425921</v>
      </c>
      <c r="U2875" s="14">
        <f t="shared" si="314"/>
        <v>2014</v>
      </c>
      <c r="V2875" s="15"/>
    </row>
    <row r="2876" spans="1:22" ht="47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 s="8">
        <f t="shared" si="309"/>
        <v>90.333333333333329</v>
      </c>
      <c r="Q2876" s="9" t="str">
        <f t="shared" si="310"/>
        <v>theater</v>
      </c>
      <c r="R2876" t="str">
        <f t="shared" si="311"/>
        <v>plays</v>
      </c>
      <c r="S2876" s="13">
        <f t="shared" si="312"/>
        <v>42722.636412037034</v>
      </c>
      <c r="T2876" s="13">
        <f t="shared" si="313"/>
        <v>42752.84474537037</v>
      </c>
      <c r="U2876" s="14">
        <f t="shared" si="314"/>
        <v>2016</v>
      </c>
      <c r="V2876" s="15"/>
    </row>
    <row r="2877" spans="1:22" ht="47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 s="8">
        <f t="shared" si="309"/>
        <v>2.3333333333333335</v>
      </c>
      <c r="Q2877" s="9" t="str">
        <f t="shared" si="310"/>
        <v>theater</v>
      </c>
      <c r="R2877" t="str">
        <f t="shared" si="311"/>
        <v>plays</v>
      </c>
      <c r="S2877" s="13">
        <f t="shared" si="312"/>
        <v>42464.920057870368</v>
      </c>
      <c r="T2877" s="13">
        <f t="shared" si="313"/>
        <v>42495.128391203703</v>
      </c>
      <c r="U2877" s="14">
        <f t="shared" si="314"/>
        <v>2016</v>
      </c>
      <c r="V2877" s="15"/>
    </row>
    <row r="2878" spans="1:22" ht="47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8" t="e">
        <f t="shared" si="309"/>
        <v>#DIV/0!</v>
      </c>
      <c r="Q2878" s="9" t="str">
        <f t="shared" si="310"/>
        <v>theater</v>
      </c>
      <c r="R2878" t="str">
        <f t="shared" si="311"/>
        <v>plays</v>
      </c>
      <c r="S2878" s="13">
        <f t="shared" si="312"/>
        <v>42171.535636574066</v>
      </c>
      <c r="T2878" s="13">
        <f t="shared" si="313"/>
        <v>42201.743969907402</v>
      </c>
      <c r="U2878" s="14">
        <f t="shared" si="314"/>
        <v>2015</v>
      </c>
      <c r="V2878" s="15"/>
    </row>
    <row r="2879" spans="1:22" ht="47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 s="8">
        <f t="shared" si="309"/>
        <v>108.33333333333333</v>
      </c>
      <c r="Q2879" s="9" t="str">
        <f t="shared" si="310"/>
        <v>theater</v>
      </c>
      <c r="R2879" t="str">
        <f t="shared" si="311"/>
        <v>plays</v>
      </c>
      <c r="S2879" s="13">
        <f t="shared" si="312"/>
        <v>42672.746805555558</v>
      </c>
      <c r="T2879" s="13">
        <f t="shared" si="313"/>
        <v>42704.708333333328</v>
      </c>
      <c r="U2879" s="14">
        <f t="shared" si="314"/>
        <v>2016</v>
      </c>
      <c r="V2879" s="15"/>
    </row>
    <row r="2880" spans="1:22" ht="47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 s="8">
        <f t="shared" si="309"/>
        <v>15.75</v>
      </c>
      <c r="Q2880" s="9" t="str">
        <f t="shared" si="310"/>
        <v>theater</v>
      </c>
      <c r="R2880" t="str">
        <f t="shared" si="311"/>
        <v>plays</v>
      </c>
      <c r="S2880" s="13">
        <f t="shared" si="312"/>
        <v>42128.407349537032</v>
      </c>
      <c r="T2880" s="13">
        <f t="shared" si="313"/>
        <v>42188.615682870368</v>
      </c>
      <c r="U2880" s="14">
        <f t="shared" si="314"/>
        <v>2015</v>
      </c>
      <c r="V2880" s="15"/>
    </row>
    <row r="2881" spans="1:22" ht="47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 s="8">
        <f t="shared" si="309"/>
        <v>29</v>
      </c>
      <c r="Q2881" s="9" t="str">
        <f t="shared" si="310"/>
        <v>theater</v>
      </c>
      <c r="R2881" t="str">
        <f t="shared" si="311"/>
        <v>plays</v>
      </c>
      <c r="S2881" s="13">
        <f t="shared" si="312"/>
        <v>42359.516909722217</v>
      </c>
      <c r="T2881" s="13">
        <f t="shared" si="313"/>
        <v>42389.725243055553</v>
      </c>
      <c r="U2881" s="14">
        <f t="shared" si="314"/>
        <v>2015</v>
      </c>
      <c r="V2881" s="15"/>
    </row>
    <row r="2882" spans="1:22" ht="47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 s="8">
        <f t="shared" si="309"/>
        <v>96.551724137931032</v>
      </c>
      <c r="Q2882" s="9" t="str">
        <f t="shared" si="310"/>
        <v>theater</v>
      </c>
      <c r="R2882" t="str">
        <f t="shared" si="311"/>
        <v>plays</v>
      </c>
      <c r="S2882" s="13">
        <f t="shared" si="312"/>
        <v>42192.69736111111</v>
      </c>
      <c r="T2882" s="13">
        <f t="shared" si="313"/>
        <v>42236.711805555555</v>
      </c>
      <c r="U2882" s="14">
        <f t="shared" si="314"/>
        <v>2015</v>
      </c>
      <c r="V2882" s="15"/>
    </row>
    <row r="2883" spans="1:22" ht="47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 s="8" t="e">
        <f t="shared" ref="P2883:P2946" si="316">E2883/L2883</f>
        <v>#DIV/0!</v>
      </c>
      <c r="Q2883" s="9" t="str">
        <f t="shared" ref="Q2883:Q2946" si="317">LEFT(N2883, SEARCH("/", N2883, 1)-1)</f>
        <v>theater</v>
      </c>
      <c r="R2883" t="str">
        <f t="shared" ref="R2883:R2946" si="318">RIGHT(N2883,LEN(N2883) -SEARCH("/", N2883, 1))</f>
        <v>plays</v>
      </c>
      <c r="S2883" s="13">
        <f t="shared" ref="S2883:S2946" si="319">(J2883/86400)+25569+(-5/24)</f>
        <v>41916.389305555553</v>
      </c>
      <c r="T2883" s="13">
        <f t="shared" ref="T2883:T2946" si="320">(((I2883/60)/60)/24)+DATE(1970,1,1)</f>
        <v>41976.639305555553</v>
      </c>
      <c r="U2883" s="14">
        <f t="shared" ref="U2883:U2946" si="321">YEAR(S2883)</f>
        <v>2014</v>
      </c>
      <c r="V2883" s="15"/>
    </row>
    <row r="2884" spans="1:22" ht="47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 s="8">
        <f t="shared" si="316"/>
        <v>63</v>
      </c>
      <c r="Q2884" s="9" t="str">
        <f t="shared" si="317"/>
        <v>theater</v>
      </c>
      <c r="R2884" t="str">
        <f t="shared" si="318"/>
        <v>plays</v>
      </c>
      <c r="S2884" s="13">
        <f t="shared" si="319"/>
        <v>42461.387939814813</v>
      </c>
      <c r="T2884" s="13">
        <f t="shared" si="320"/>
        <v>42491.596273148149</v>
      </c>
      <c r="U2884" s="14">
        <f t="shared" si="321"/>
        <v>2016</v>
      </c>
      <c r="V2884" s="15"/>
    </row>
    <row r="2885" spans="1:22" ht="47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 s="8">
        <f t="shared" si="316"/>
        <v>381.6</v>
      </c>
      <c r="Q2885" s="9" t="str">
        <f t="shared" si="317"/>
        <v>theater</v>
      </c>
      <c r="R2885" t="str">
        <f t="shared" si="318"/>
        <v>plays</v>
      </c>
      <c r="S2885" s="13">
        <f t="shared" si="319"/>
        <v>42370.694872685184</v>
      </c>
      <c r="T2885" s="13">
        <f t="shared" si="320"/>
        <v>42406.207638888889</v>
      </c>
      <c r="U2885" s="14">
        <f t="shared" si="321"/>
        <v>2016</v>
      </c>
      <c r="V2885" s="15"/>
    </row>
    <row r="2886" spans="1:22" ht="3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 s="8">
        <f t="shared" si="316"/>
        <v>46.25</v>
      </c>
      <c r="Q2886" s="9" t="str">
        <f t="shared" si="317"/>
        <v>theater</v>
      </c>
      <c r="R2886" t="str">
        <f t="shared" si="318"/>
        <v>plays</v>
      </c>
      <c r="S2886" s="13">
        <f t="shared" si="319"/>
        <v>41948.518923611111</v>
      </c>
      <c r="T2886" s="13">
        <f t="shared" si="320"/>
        <v>41978.727256944447</v>
      </c>
      <c r="U2886" s="14">
        <f t="shared" si="321"/>
        <v>2014</v>
      </c>
      <c r="V2886" s="15"/>
    </row>
    <row r="2887" spans="1:22" ht="3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 s="8">
        <f t="shared" si="316"/>
        <v>26</v>
      </c>
      <c r="Q2887" s="9" t="str">
        <f t="shared" si="317"/>
        <v>theater</v>
      </c>
      <c r="R2887" t="str">
        <f t="shared" si="318"/>
        <v>plays</v>
      </c>
      <c r="S2887" s="13">
        <f t="shared" si="319"/>
        <v>42046.868067129624</v>
      </c>
      <c r="T2887" s="13">
        <f t="shared" si="320"/>
        <v>42077.034733796296</v>
      </c>
      <c r="U2887" s="14">
        <f t="shared" si="321"/>
        <v>2015</v>
      </c>
      <c r="V2887" s="15"/>
    </row>
    <row r="2888" spans="1:22" ht="47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 s="8">
        <f t="shared" si="316"/>
        <v>10</v>
      </c>
      <c r="Q2888" s="9" t="str">
        <f t="shared" si="317"/>
        <v>theater</v>
      </c>
      <c r="R2888" t="str">
        <f t="shared" si="318"/>
        <v>plays</v>
      </c>
      <c r="S2888" s="13">
        <f t="shared" si="319"/>
        <v>42261.424583333333</v>
      </c>
      <c r="T2888" s="13">
        <f t="shared" si="320"/>
        <v>42266.165972222225</v>
      </c>
      <c r="U2888" s="14">
        <f t="shared" si="321"/>
        <v>2015</v>
      </c>
      <c r="V2888" s="15"/>
    </row>
    <row r="2889" spans="1:22" ht="47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 s="8">
        <f t="shared" si="316"/>
        <v>5</v>
      </c>
      <c r="Q2889" s="9" t="str">
        <f t="shared" si="317"/>
        <v>theater</v>
      </c>
      <c r="R2889" t="str">
        <f t="shared" si="318"/>
        <v>plays</v>
      </c>
      <c r="S2889" s="13">
        <f t="shared" si="319"/>
        <v>41985.219027777777</v>
      </c>
      <c r="T2889" s="13">
        <f t="shared" si="320"/>
        <v>42015.427361111113</v>
      </c>
      <c r="U2889" s="14">
        <f t="shared" si="321"/>
        <v>2014</v>
      </c>
      <c r="V2889" s="15"/>
    </row>
    <row r="2890" spans="1:22" ht="47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8" t="e">
        <f t="shared" si="316"/>
        <v>#DIV/0!</v>
      </c>
      <c r="Q2890" s="9" t="str">
        <f t="shared" si="317"/>
        <v>theater</v>
      </c>
      <c r="R2890" t="str">
        <f t="shared" si="318"/>
        <v>plays</v>
      </c>
      <c r="S2890" s="13">
        <f t="shared" si="319"/>
        <v>41922.326851851853</v>
      </c>
      <c r="T2890" s="13">
        <f t="shared" si="320"/>
        <v>41930.207638888889</v>
      </c>
      <c r="U2890" s="14">
        <f t="shared" si="321"/>
        <v>2014</v>
      </c>
      <c r="V2890" s="15"/>
    </row>
    <row r="2891" spans="1:22" ht="47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 s="8">
        <f t="shared" si="316"/>
        <v>81.571428571428569</v>
      </c>
      <c r="Q2891" s="9" t="str">
        <f t="shared" si="317"/>
        <v>theater</v>
      </c>
      <c r="R2891" t="str">
        <f t="shared" si="318"/>
        <v>plays</v>
      </c>
      <c r="S2891" s="13">
        <f t="shared" si="319"/>
        <v>41850.654918981476</v>
      </c>
      <c r="T2891" s="13">
        <f t="shared" si="320"/>
        <v>41880.863252314812</v>
      </c>
      <c r="U2891" s="14">
        <f t="shared" si="321"/>
        <v>2014</v>
      </c>
      <c r="V2891" s="15"/>
    </row>
    <row r="2892" spans="1:22" ht="47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 s="8">
        <f t="shared" si="316"/>
        <v>7</v>
      </c>
      <c r="Q2892" s="9" t="str">
        <f t="shared" si="317"/>
        <v>theater</v>
      </c>
      <c r="R2892" t="str">
        <f t="shared" si="318"/>
        <v>plays</v>
      </c>
      <c r="S2892" s="13">
        <f t="shared" si="319"/>
        <v>41831.534629629627</v>
      </c>
      <c r="T2892" s="13">
        <f t="shared" si="320"/>
        <v>41860.125</v>
      </c>
      <c r="U2892" s="14">
        <f t="shared" si="321"/>
        <v>2014</v>
      </c>
      <c r="V2892" s="15"/>
    </row>
    <row r="2893" spans="1:22" ht="47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 s="8">
        <f t="shared" si="316"/>
        <v>27.3</v>
      </c>
      <c r="Q2893" s="9" t="str">
        <f t="shared" si="317"/>
        <v>theater</v>
      </c>
      <c r="R2893" t="str">
        <f t="shared" si="318"/>
        <v>plays</v>
      </c>
      <c r="S2893" s="13">
        <f t="shared" si="319"/>
        <v>42415.675092592595</v>
      </c>
      <c r="T2893" s="13">
        <f t="shared" si="320"/>
        <v>42475.84175925926</v>
      </c>
      <c r="U2893" s="14">
        <f t="shared" si="321"/>
        <v>2016</v>
      </c>
      <c r="V2893" s="15"/>
    </row>
    <row r="2894" spans="1:22" ht="47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 s="8">
        <f t="shared" si="316"/>
        <v>29.411764705882351</v>
      </c>
      <c r="Q2894" s="9" t="str">
        <f t="shared" si="317"/>
        <v>theater</v>
      </c>
      <c r="R2894" t="str">
        <f t="shared" si="318"/>
        <v>plays</v>
      </c>
      <c r="S2894" s="13">
        <f t="shared" si="319"/>
        <v>41869.505833333329</v>
      </c>
      <c r="T2894" s="13">
        <f t="shared" si="320"/>
        <v>41876.875</v>
      </c>
      <c r="U2894" s="14">
        <f t="shared" si="321"/>
        <v>2014</v>
      </c>
      <c r="V2894" s="15"/>
    </row>
    <row r="2895" spans="1:22" ht="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 s="8">
        <f t="shared" si="316"/>
        <v>12.5</v>
      </c>
      <c r="Q2895" s="9" t="str">
        <f t="shared" si="317"/>
        <v>theater</v>
      </c>
      <c r="R2895" t="str">
        <f t="shared" si="318"/>
        <v>plays</v>
      </c>
      <c r="S2895" s="13">
        <f t="shared" si="319"/>
        <v>41953.564756944441</v>
      </c>
      <c r="T2895" s="13">
        <f t="shared" si="320"/>
        <v>42013.083333333328</v>
      </c>
      <c r="U2895" s="14">
        <f t="shared" si="321"/>
        <v>2014</v>
      </c>
      <c r="V2895" s="15"/>
    </row>
    <row r="2896" spans="1:22" ht="3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8" t="e">
        <f t="shared" si="316"/>
        <v>#DIV/0!</v>
      </c>
      <c r="Q2896" s="9" t="str">
        <f t="shared" si="317"/>
        <v>theater</v>
      </c>
      <c r="R2896" t="str">
        <f t="shared" si="318"/>
        <v>plays</v>
      </c>
      <c r="S2896" s="13">
        <f t="shared" si="319"/>
        <v>42037.777951388889</v>
      </c>
      <c r="T2896" s="13">
        <f t="shared" si="320"/>
        <v>42097.944618055553</v>
      </c>
      <c r="U2896" s="14">
        <f t="shared" si="321"/>
        <v>2015</v>
      </c>
      <c r="V2896" s="15"/>
    </row>
    <row r="2897" spans="1:22" ht="47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 s="8">
        <f t="shared" si="316"/>
        <v>5.75</v>
      </c>
      <c r="Q2897" s="9" t="str">
        <f t="shared" si="317"/>
        <v>theater</v>
      </c>
      <c r="R2897" t="str">
        <f t="shared" si="318"/>
        <v>plays</v>
      </c>
      <c r="S2897" s="13">
        <f t="shared" si="319"/>
        <v>41811.347129629627</v>
      </c>
      <c r="T2897" s="13">
        <f t="shared" si="320"/>
        <v>41812.875</v>
      </c>
      <c r="U2897" s="14">
        <f t="shared" si="321"/>
        <v>2014</v>
      </c>
      <c r="V2897" s="15"/>
    </row>
    <row r="2898" spans="1:22" ht="47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 s="8">
        <f t="shared" si="316"/>
        <v>52.083333333333336</v>
      </c>
      <c r="Q2898" s="9" t="str">
        <f t="shared" si="317"/>
        <v>theater</v>
      </c>
      <c r="R2898" t="str">
        <f t="shared" si="318"/>
        <v>plays</v>
      </c>
      <c r="S2898" s="13">
        <f t="shared" si="319"/>
        <v>42701.700474537036</v>
      </c>
      <c r="T2898" s="13">
        <f t="shared" si="320"/>
        <v>42716.25</v>
      </c>
      <c r="U2898" s="14">
        <f t="shared" si="321"/>
        <v>2016</v>
      </c>
      <c r="V2898" s="15"/>
    </row>
    <row r="2899" spans="1:22" ht="47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 s="8">
        <f t="shared" si="316"/>
        <v>183.33333333333334</v>
      </c>
      <c r="Q2899" s="9" t="str">
        <f t="shared" si="317"/>
        <v>theater</v>
      </c>
      <c r="R2899" t="str">
        <f t="shared" si="318"/>
        <v>plays</v>
      </c>
      <c r="S2899" s="13">
        <f t="shared" si="319"/>
        <v>42258.438171296293</v>
      </c>
      <c r="T2899" s="13">
        <f t="shared" si="320"/>
        <v>42288.645196759258</v>
      </c>
      <c r="U2899" s="14">
        <f t="shared" si="321"/>
        <v>2015</v>
      </c>
      <c r="V2899" s="15"/>
    </row>
    <row r="2900" spans="1:22" ht="47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 s="8">
        <f t="shared" si="316"/>
        <v>26.333333333333332</v>
      </c>
      <c r="Q2900" s="9" t="str">
        <f t="shared" si="317"/>
        <v>theater</v>
      </c>
      <c r="R2900" t="str">
        <f t="shared" si="318"/>
        <v>plays</v>
      </c>
      <c r="S2900" s="13">
        <f t="shared" si="319"/>
        <v>42278.456631944442</v>
      </c>
      <c r="T2900" s="13">
        <f t="shared" si="320"/>
        <v>42308.664965277778</v>
      </c>
      <c r="U2900" s="14">
        <f t="shared" si="321"/>
        <v>2015</v>
      </c>
      <c r="V2900" s="15"/>
    </row>
    <row r="2901" spans="1:22" ht="47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8" t="e">
        <f t="shared" si="316"/>
        <v>#DIV/0!</v>
      </c>
      <c r="Q2901" s="9" t="str">
        <f t="shared" si="317"/>
        <v>theater</v>
      </c>
      <c r="R2901" t="str">
        <f t="shared" si="318"/>
        <v>plays</v>
      </c>
      <c r="S2901" s="13">
        <f t="shared" si="319"/>
        <v>42514.869884259257</v>
      </c>
      <c r="T2901" s="13">
        <f t="shared" si="320"/>
        <v>42575.078217592592</v>
      </c>
      <c r="U2901" s="14">
        <f t="shared" si="321"/>
        <v>2016</v>
      </c>
      <c r="V2901" s="15"/>
    </row>
    <row r="2902" spans="1:22" ht="47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 s="8">
        <f t="shared" si="316"/>
        <v>486.42857142857144</v>
      </c>
      <c r="Q2902" s="9" t="str">
        <f t="shared" si="317"/>
        <v>theater</v>
      </c>
      <c r="R2902" t="str">
        <f t="shared" si="318"/>
        <v>plays</v>
      </c>
      <c r="S2902" s="13">
        <f t="shared" si="319"/>
        <v>41830.025833333333</v>
      </c>
      <c r="T2902" s="13">
        <f t="shared" si="320"/>
        <v>41860.234166666669</v>
      </c>
      <c r="U2902" s="14">
        <f t="shared" si="321"/>
        <v>2014</v>
      </c>
      <c r="V2902" s="15"/>
    </row>
    <row r="2903" spans="1:22" ht="47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 s="8">
        <f t="shared" si="316"/>
        <v>3</v>
      </c>
      <c r="Q2903" s="9" t="str">
        <f t="shared" si="317"/>
        <v>theater</v>
      </c>
      <c r="R2903" t="str">
        <f t="shared" si="318"/>
        <v>plays</v>
      </c>
      <c r="S2903" s="13">
        <f t="shared" si="319"/>
        <v>41982.696053240739</v>
      </c>
      <c r="T2903" s="13">
        <f t="shared" si="320"/>
        <v>42042.904386574075</v>
      </c>
      <c r="U2903" s="14">
        <f t="shared" si="321"/>
        <v>2014</v>
      </c>
      <c r="V2903" s="15"/>
    </row>
    <row r="2904" spans="1:22" ht="3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 s="8">
        <f t="shared" si="316"/>
        <v>25</v>
      </c>
      <c r="Q2904" s="9" t="str">
        <f t="shared" si="317"/>
        <v>theater</v>
      </c>
      <c r="R2904" t="str">
        <f t="shared" si="318"/>
        <v>plays</v>
      </c>
      <c r="S2904" s="13">
        <f t="shared" si="319"/>
        <v>42210.231435185182</v>
      </c>
      <c r="T2904" s="13">
        <f t="shared" si="320"/>
        <v>42240.439768518518</v>
      </c>
      <c r="U2904" s="14">
        <f t="shared" si="321"/>
        <v>2015</v>
      </c>
      <c r="V2904" s="15"/>
    </row>
    <row r="2905" spans="1:22" ht="47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 s="8">
        <f t="shared" si="316"/>
        <v>9.75</v>
      </c>
      <c r="Q2905" s="9" t="str">
        <f t="shared" si="317"/>
        <v>theater</v>
      </c>
      <c r="R2905" t="str">
        <f t="shared" si="318"/>
        <v>plays</v>
      </c>
      <c r="S2905" s="13">
        <f t="shared" si="319"/>
        <v>42195.95854166666</v>
      </c>
      <c r="T2905" s="13">
        <f t="shared" si="320"/>
        <v>42256.166874999995</v>
      </c>
      <c r="U2905" s="14">
        <f t="shared" si="321"/>
        <v>2015</v>
      </c>
      <c r="V2905" s="15"/>
    </row>
    <row r="2906" spans="1:22" ht="47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 s="8">
        <f t="shared" si="316"/>
        <v>18.75</v>
      </c>
      <c r="Q2906" s="9" t="str">
        <f t="shared" si="317"/>
        <v>theater</v>
      </c>
      <c r="R2906" t="str">
        <f t="shared" si="318"/>
        <v>plays</v>
      </c>
      <c r="S2906" s="13">
        <f t="shared" si="319"/>
        <v>41940.759618055556</v>
      </c>
      <c r="T2906" s="13">
        <f t="shared" si="320"/>
        <v>41952.5</v>
      </c>
      <c r="U2906" s="14">
        <f t="shared" si="321"/>
        <v>2014</v>
      </c>
      <c r="V2906" s="15"/>
    </row>
    <row r="2907" spans="1:22" ht="47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 s="8">
        <f t="shared" si="316"/>
        <v>36.588235294117645</v>
      </c>
      <c r="Q2907" s="9" t="str">
        <f t="shared" si="317"/>
        <v>theater</v>
      </c>
      <c r="R2907" t="str">
        <f t="shared" si="318"/>
        <v>plays</v>
      </c>
      <c r="S2907" s="13">
        <f t="shared" si="319"/>
        <v>42605.848530092589</v>
      </c>
      <c r="T2907" s="13">
        <f t="shared" si="320"/>
        <v>42620.056863425925</v>
      </c>
      <c r="U2907" s="14">
        <f t="shared" si="321"/>
        <v>2016</v>
      </c>
      <c r="V2907" s="15"/>
    </row>
    <row r="2908" spans="1:22" ht="47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 s="8">
        <f t="shared" si="316"/>
        <v>80.714285714285708</v>
      </c>
      <c r="Q2908" s="9" t="str">
        <f t="shared" si="317"/>
        <v>theater</v>
      </c>
      <c r="R2908" t="str">
        <f t="shared" si="318"/>
        <v>plays</v>
      </c>
      <c r="S2908" s="13">
        <f t="shared" si="319"/>
        <v>42199.440578703703</v>
      </c>
      <c r="T2908" s="13">
        <f t="shared" si="320"/>
        <v>42217.041666666672</v>
      </c>
      <c r="U2908" s="14">
        <f t="shared" si="321"/>
        <v>2015</v>
      </c>
      <c r="V2908" s="15"/>
    </row>
    <row r="2909" spans="1:22" ht="47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 s="8">
        <f t="shared" si="316"/>
        <v>1</v>
      </c>
      <c r="Q2909" s="9" t="str">
        <f t="shared" si="317"/>
        <v>theater</v>
      </c>
      <c r="R2909" t="str">
        <f t="shared" si="318"/>
        <v>plays</v>
      </c>
      <c r="S2909" s="13">
        <f t="shared" si="319"/>
        <v>42444.669409722221</v>
      </c>
      <c r="T2909" s="13">
        <f t="shared" si="320"/>
        <v>42504.877743055549</v>
      </c>
      <c r="U2909" s="14">
        <f t="shared" si="321"/>
        <v>2016</v>
      </c>
      <c r="V2909" s="15"/>
    </row>
    <row r="2910" spans="1:22" ht="6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 s="8">
        <f t="shared" si="316"/>
        <v>52.8</v>
      </c>
      <c r="Q2910" s="9" t="str">
        <f t="shared" si="317"/>
        <v>theater</v>
      </c>
      <c r="R2910" t="str">
        <f t="shared" si="318"/>
        <v>plays</v>
      </c>
      <c r="S2910" s="13">
        <f t="shared" si="319"/>
        <v>42499.523368055554</v>
      </c>
      <c r="T2910" s="13">
        <f t="shared" si="320"/>
        <v>42529.731701388882</v>
      </c>
      <c r="U2910" s="14">
        <f t="shared" si="321"/>
        <v>2016</v>
      </c>
      <c r="V2910" s="15"/>
    </row>
    <row r="2911" spans="1:22" ht="47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 s="8">
        <f t="shared" si="316"/>
        <v>20</v>
      </c>
      <c r="Q2911" s="9" t="str">
        <f t="shared" si="317"/>
        <v>theater</v>
      </c>
      <c r="R2911" t="str">
        <f t="shared" si="318"/>
        <v>plays</v>
      </c>
      <c r="S2911" s="13">
        <f t="shared" si="319"/>
        <v>41929.057881944442</v>
      </c>
      <c r="T2911" s="13">
        <f t="shared" si="320"/>
        <v>41968.823611111111</v>
      </c>
      <c r="U2911" s="14">
        <f t="shared" si="321"/>
        <v>2014</v>
      </c>
      <c r="V2911" s="15"/>
    </row>
    <row r="2912" spans="1:22" ht="47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 s="8">
        <f t="shared" si="316"/>
        <v>1</v>
      </c>
      <c r="Q2912" s="9" t="str">
        <f t="shared" si="317"/>
        <v>theater</v>
      </c>
      <c r="R2912" t="str">
        <f t="shared" si="318"/>
        <v>plays</v>
      </c>
      <c r="S2912" s="13">
        <f t="shared" si="319"/>
        <v>42107.632951388885</v>
      </c>
      <c r="T2912" s="13">
        <f t="shared" si="320"/>
        <v>42167.841284722221</v>
      </c>
      <c r="U2912" s="14">
        <f t="shared" si="321"/>
        <v>2015</v>
      </c>
      <c r="V2912" s="15"/>
    </row>
    <row r="2913" spans="1:22" ht="47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 s="8">
        <f t="shared" si="316"/>
        <v>46.928571428571431</v>
      </c>
      <c r="Q2913" s="9" t="str">
        <f t="shared" si="317"/>
        <v>theater</v>
      </c>
      <c r="R2913" t="str">
        <f t="shared" si="318"/>
        <v>plays</v>
      </c>
      <c r="S2913" s="13">
        <f t="shared" si="319"/>
        <v>42142.560486111113</v>
      </c>
      <c r="T2913" s="13">
        <f t="shared" si="320"/>
        <v>42182.768819444449</v>
      </c>
      <c r="U2913" s="14">
        <f t="shared" si="321"/>
        <v>2015</v>
      </c>
      <c r="V2913" s="15"/>
    </row>
    <row r="2914" spans="1:22" ht="47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 s="8">
        <f t="shared" si="316"/>
        <v>78.07692307692308</v>
      </c>
      <c r="Q2914" s="9" t="str">
        <f t="shared" si="317"/>
        <v>theater</v>
      </c>
      <c r="R2914" t="str">
        <f t="shared" si="318"/>
        <v>plays</v>
      </c>
      <c r="S2914" s="13">
        <f t="shared" si="319"/>
        <v>42353.923310185179</v>
      </c>
      <c r="T2914" s="13">
        <f t="shared" si="320"/>
        <v>42384.131643518514</v>
      </c>
      <c r="U2914" s="14">
        <f t="shared" si="321"/>
        <v>2015</v>
      </c>
      <c r="V2914" s="15"/>
    </row>
    <row r="2915" spans="1:22" ht="47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 s="8">
        <f t="shared" si="316"/>
        <v>1</v>
      </c>
      <c r="Q2915" s="9" t="str">
        <f t="shared" si="317"/>
        <v>theater</v>
      </c>
      <c r="R2915" t="str">
        <f t="shared" si="318"/>
        <v>plays</v>
      </c>
      <c r="S2915" s="13">
        <f t="shared" si="319"/>
        <v>41828.714571759258</v>
      </c>
      <c r="T2915" s="13">
        <f t="shared" si="320"/>
        <v>41888.922905092593</v>
      </c>
      <c r="U2915" s="14">
        <f t="shared" si="321"/>
        <v>2014</v>
      </c>
      <c r="V2915" s="15"/>
    </row>
    <row r="2916" spans="1:22" ht="3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 s="8">
        <f t="shared" si="316"/>
        <v>1</v>
      </c>
      <c r="Q2916" s="9" t="str">
        <f t="shared" si="317"/>
        <v>theater</v>
      </c>
      <c r="R2916" t="str">
        <f t="shared" si="318"/>
        <v>plays</v>
      </c>
      <c r="S2916" s="13">
        <f t="shared" si="319"/>
        <v>42017.699004629627</v>
      </c>
      <c r="T2916" s="13">
        <f t="shared" si="320"/>
        <v>42077.865671296298</v>
      </c>
      <c r="U2916" s="14">
        <f t="shared" si="321"/>
        <v>2015</v>
      </c>
      <c r="V2916" s="15"/>
    </row>
    <row r="2917" spans="1:22" ht="47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 s="8">
        <f t="shared" si="316"/>
        <v>203.66666666666666</v>
      </c>
      <c r="Q2917" s="9" t="str">
        <f t="shared" si="317"/>
        <v>theater</v>
      </c>
      <c r="R2917" t="str">
        <f t="shared" si="318"/>
        <v>plays</v>
      </c>
      <c r="S2917" s="13">
        <f t="shared" si="319"/>
        <v>42415.189699074072</v>
      </c>
      <c r="T2917" s="13">
        <f t="shared" si="320"/>
        <v>42445.356365740736</v>
      </c>
      <c r="U2917" s="14">
        <f t="shared" si="321"/>
        <v>2016</v>
      </c>
      <c r="V2917" s="15"/>
    </row>
    <row r="2918" spans="1:22" ht="3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 s="8">
        <f t="shared" si="316"/>
        <v>20.714285714285715</v>
      </c>
      <c r="Q2918" s="9" t="str">
        <f t="shared" si="317"/>
        <v>theater</v>
      </c>
      <c r="R2918" t="str">
        <f t="shared" si="318"/>
        <v>plays</v>
      </c>
      <c r="S2918" s="13">
        <f t="shared" si="319"/>
        <v>41755.268391203703</v>
      </c>
      <c r="T2918" s="13">
        <f t="shared" si="320"/>
        <v>41778.476724537039</v>
      </c>
      <c r="U2918" s="14">
        <f t="shared" si="321"/>
        <v>2014</v>
      </c>
      <c r="V2918" s="15"/>
    </row>
    <row r="2919" spans="1:22" ht="47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 s="8">
        <f t="shared" si="316"/>
        <v>48.555555555555557</v>
      </c>
      <c r="Q2919" s="9" t="str">
        <f t="shared" si="317"/>
        <v>theater</v>
      </c>
      <c r="R2919" t="str">
        <f t="shared" si="318"/>
        <v>plays</v>
      </c>
      <c r="S2919" s="13">
        <f t="shared" si="319"/>
        <v>42245.026006944441</v>
      </c>
      <c r="T2919" s="13">
        <f t="shared" si="320"/>
        <v>42263.234340277777</v>
      </c>
      <c r="U2919" s="14">
        <f t="shared" si="321"/>
        <v>2015</v>
      </c>
      <c r="V2919" s="15"/>
    </row>
    <row r="2920" spans="1:22" ht="47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 s="8">
        <f t="shared" si="316"/>
        <v>68.099999999999994</v>
      </c>
      <c r="Q2920" s="9" t="str">
        <f t="shared" si="317"/>
        <v>theater</v>
      </c>
      <c r="R2920" t="str">
        <f t="shared" si="318"/>
        <v>plays</v>
      </c>
      <c r="S2920" s="13">
        <f t="shared" si="319"/>
        <v>42278.421377314815</v>
      </c>
      <c r="T2920" s="13">
        <f t="shared" si="320"/>
        <v>42306.629710648151</v>
      </c>
      <c r="U2920" s="14">
        <f t="shared" si="321"/>
        <v>2015</v>
      </c>
      <c r="V2920" s="15"/>
    </row>
    <row r="2921" spans="1:22" ht="47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 s="8">
        <f t="shared" si="316"/>
        <v>8.5</v>
      </c>
      <c r="Q2921" s="9" t="str">
        <f t="shared" si="317"/>
        <v>theater</v>
      </c>
      <c r="R2921" t="str">
        <f t="shared" si="318"/>
        <v>plays</v>
      </c>
      <c r="S2921" s="13">
        <f t="shared" si="319"/>
        <v>41826.411215277774</v>
      </c>
      <c r="T2921" s="13">
        <f t="shared" si="320"/>
        <v>41856.61954861111</v>
      </c>
      <c r="U2921" s="14">
        <f t="shared" si="321"/>
        <v>2014</v>
      </c>
      <c r="V2921" s="15"/>
    </row>
    <row r="2922" spans="1:22" ht="47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 s="8">
        <f t="shared" si="316"/>
        <v>51.615384615384613</v>
      </c>
      <c r="Q2922" s="9" t="str">
        <f t="shared" si="317"/>
        <v>theater</v>
      </c>
      <c r="R2922" t="str">
        <f t="shared" si="318"/>
        <v>plays</v>
      </c>
      <c r="S2922" s="13">
        <f t="shared" si="319"/>
        <v>42058.584143518521</v>
      </c>
      <c r="T2922" s="13">
        <f t="shared" si="320"/>
        <v>42088.750810185185</v>
      </c>
      <c r="U2922" s="14">
        <f t="shared" si="321"/>
        <v>2015</v>
      </c>
      <c r="V2922" s="15"/>
    </row>
    <row r="2923" spans="1:22" ht="3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 s="8">
        <f t="shared" si="316"/>
        <v>43</v>
      </c>
      <c r="Q2923" s="9" t="str">
        <f t="shared" si="317"/>
        <v>theater</v>
      </c>
      <c r="R2923" t="str">
        <f t="shared" si="318"/>
        <v>musical</v>
      </c>
      <c r="S2923" s="13">
        <f t="shared" si="319"/>
        <v>41877.678287037037</v>
      </c>
      <c r="T2923" s="13">
        <f t="shared" si="320"/>
        <v>41907.886620370373</v>
      </c>
      <c r="U2923" s="14">
        <f t="shared" si="321"/>
        <v>2014</v>
      </c>
      <c r="V2923" s="15"/>
    </row>
    <row r="2924" spans="1:22" ht="47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 s="8">
        <f t="shared" si="316"/>
        <v>83.333333333333329</v>
      </c>
      <c r="Q2924" s="9" t="str">
        <f t="shared" si="317"/>
        <v>theater</v>
      </c>
      <c r="R2924" t="str">
        <f t="shared" si="318"/>
        <v>musical</v>
      </c>
      <c r="S2924" s="13">
        <f t="shared" si="319"/>
        <v>42097.665821759256</v>
      </c>
      <c r="T2924" s="13">
        <f t="shared" si="320"/>
        <v>42142.874155092592</v>
      </c>
      <c r="U2924" s="14">
        <f t="shared" si="321"/>
        <v>2015</v>
      </c>
      <c r="V2924" s="15"/>
    </row>
    <row r="2925" spans="1:22" ht="47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 s="8">
        <f t="shared" si="316"/>
        <v>30</v>
      </c>
      <c r="Q2925" s="9" t="str">
        <f t="shared" si="317"/>
        <v>theater</v>
      </c>
      <c r="R2925" t="str">
        <f t="shared" si="318"/>
        <v>musical</v>
      </c>
      <c r="S2925" s="13">
        <f t="shared" si="319"/>
        <v>42012.944201388884</v>
      </c>
      <c r="T2925" s="13">
        <f t="shared" si="320"/>
        <v>42028.125</v>
      </c>
      <c r="U2925" s="14">
        <f t="shared" si="321"/>
        <v>2015</v>
      </c>
      <c r="V2925" s="15"/>
    </row>
    <row r="2926" spans="1:22" ht="47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 s="8">
        <f t="shared" si="316"/>
        <v>175.51020408163265</v>
      </c>
      <c r="Q2926" s="9" t="str">
        <f t="shared" si="317"/>
        <v>theater</v>
      </c>
      <c r="R2926" t="str">
        <f t="shared" si="318"/>
        <v>musical</v>
      </c>
      <c r="S2926" s="13">
        <f t="shared" si="319"/>
        <v>42103.348495370366</v>
      </c>
      <c r="T2926" s="13">
        <f t="shared" si="320"/>
        <v>42133.165972222225</v>
      </c>
      <c r="U2926" s="14">
        <f t="shared" si="321"/>
        <v>2015</v>
      </c>
      <c r="V2926" s="15"/>
    </row>
    <row r="2927" spans="1:22" ht="47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 s="8">
        <f t="shared" si="316"/>
        <v>231.66175879396985</v>
      </c>
      <c r="Q2927" s="9" t="str">
        <f t="shared" si="317"/>
        <v>theater</v>
      </c>
      <c r="R2927" t="str">
        <f t="shared" si="318"/>
        <v>musical</v>
      </c>
      <c r="S2927" s="13">
        <f t="shared" si="319"/>
        <v>41863.375787037039</v>
      </c>
      <c r="T2927" s="13">
        <f t="shared" si="320"/>
        <v>41893.584120370368</v>
      </c>
      <c r="U2927" s="14">
        <f t="shared" si="321"/>
        <v>2014</v>
      </c>
      <c r="V2927" s="15"/>
    </row>
    <row r="2928" spans="1:22" ht="47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 s="8">
        <f t="shared" si="316"/>
        <v>75</v>
      </c>
      <c r="Q2928" s="9" t="str">
        <f t="shared" si="317"/>
        <v>theater</v>
      </c>
      <c r="R2928" t="str">
        <f t="shared" si="318"/>
        <v>musical</v>
      </c>
      <c r="S2928" s="13">
        <f t="shared" si="319"/>
        <v>42044.557627314811</v>
      </c>
      <c r="T2928" s="13">
        <f t="shared" si="320"/>
        <v>42058.765960648147</v>
      </c>
      <c r="U2928" s="14">
        <f t="shared" si="321"/>
        <v>2015</v>
      </c>
      <c r="V2928" s="15"/>
    </row>
    <row r="2929" spans="1:22" ht="47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 s="8">
        <f t="shared" si="316"/>
        <v>112.14285714285714</v>
      </c>
      <c r="Q2929" s="9" t="str">
        <f t="shared" si="317"/>
        <v>theater</v>
      </c>
      <c r="R2929" t="str">
        <f t="shared" si="318"/>
        <v>musical</v>
      </c>
      <c r="S2929" s="13">
        <f t="shared" si="319"/>
        <v>41806.460983796293</v>
      </c>
      <c r="T2929" s="13">
        <f t="shared" si="320"/>
        <v>41835.208333333336</v>
      </c>
      <c r="U2929" s="14">
        <f t="shared" si="321"/>
        <v>2014</v>
      </c>
      <c r="V2929" s="15"/>
    </row>
    <row r="2930" spans="1:22" ht="3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 s="8">
        <f t="shared" si="316"/>
        <v>41.666666666666664</v>
      </c>
      <c r="Q2930" s="9" t="str">
        <f t="shared" si="317"/>
        <v>theater</v>
      </c>
      <c r="R2930" t="str">
        <f t="shared" si="318"/>
        <v>musical</v>
      </c>
      <c r="S2930" s="13">
        <f t="shared" si="319"/>
        <v>42403.789884259262</v>
      </c>
      <c r="T2930" s="13">
        <f t="shared" si="320"/>
        <v>42433.998217592598</v>
      </c>
      <c r="U2930" s="14">
        <f t="shared" si="321"/>
        <v>2016</v>
      </c>
      <c r="V2930" s="15"/>
    </row>
    <row r="2931" spans="1:22" ht="47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 s="8">
        <f t="shared" si="316"/>
        <v>255.17343750000001</v>
      </c>
      <c r="Q2931" s="9" t="str">
        <f t="shared" si="317"/>
        <v>theater</v>
      </c>
      <c r="R2931" t="str">
        <f t="shared" si="318"/>
        <v>musical</v>
      </c>
      <c r="S2931" s="13">
        <f t="shared" si="319"/>
        <v>41754.355995370366</v>
      </c>
      <c r="T2931" s="13">
        <f t="shared" si="320"/>
        <v>41784.564328703702</v>
      </c>
      <c r="U2931" s="14">
        <f t="shared" si="321"/>
        <v>2014</v>
      </c>
      <c r="V2931" s="15"/>
    </row>
    <row r="2932" spans="1:22" ht="47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 s="8">
        <f t="shared" si="316"/>
        <v>162.7741935483871</v>
      </c>
      <c r="Q2932" s="9" t="str">
        <f t="shared" si="317"/>
        <v>theater</v>
      </c>
      <c r="R2932" t="str">
        <f t="shared" si="318"/>
        <v>musical</v>
      </c>
      <c r="S2932" s="13">
        <f t="shared" si="319"/>
        <v>42101.375740740739</v>
      </c>
      <c r="T2932" s="13">
        <f t="shared" si="320"/>
        <v>42131.584074074075</v>
      </c>
      <c r="U2932" s="14">
        <f t="shared" si="321"/>
        <v>2015</v>
      </c>
      <c r="V2932" s="15"/>
    </row>
    <row r="2933" spans="1:22" ht="47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 s="8">
        <f t="shared" si="316"/>
        <v>88.333333333333329</v>
      </c>
      <c r="Q2933" s="9" t="str">
        <f t="shared" si="317"/>
        <v>theater</v>
      </c>
      <c r="R2933" t="str">
        <f t="shared" si="318"/>
        <v>musical</v>
      </c>
      <c r="S2933" s="13">
        <f t="shared" si="319"/>
        <v>41872.082905092589</v>
      </c>
      <c r="T2933" s="13">
        <f t="shared" si="320"/>
        <v>41897.255555555559</v>
      </c>
      <c r="U2933" s="14">
        <f t="shared" si="321"/>
        <v>2014</v>
      </c>
      <c r="V2933" s="15"/>
    </row>
    <row r="2934" spans="1:22" ht="47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 s="8">
        <f t="shared" si="316"/>
        <v>85.736842105263165</v>
      </c>
      <c r="Q2934" s="9" t="str">
        <f t="shared" si="317"/>
        <v>theater</v>
      </c>
      <c r="R2934" t="str">
        <f t="shared" si="318"/>
        <v>musical</v>
      </c>
      <c r="S2934" s="13">
        <f t="shared" si="319"/>
        <v>42024.956446759257</v>
      </c>
      <c r="T2934" s="13">
        <f t="shared" si="320"/>
        <v>42056.458333333328</v>
      </c>
      <c r="U2934" s="14">
        <f t="shared" si="321"/>
        <v>2015</v>
      </c>
      <c r="V2934" s="15"/>
    </row>
    <row r="2935" spans="1:22" ht="47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 s="8">
        <f t="shared" si="316"/>
        <v>47.574074074074076</v>
      </c>
      <c r="Q2935" s="9" t="str">
        <f t="shared" si="317"/>
        <v>theater</v>
      </c>
      <c r="R2935" t="str">
        <f t="shared" si="318"/>
        <v>musical</v>
      </c>
      <c r="S2935" s="13">
        <f t="shared" si="319"/>
        <v>42495.748298611106</v>
      </c>
      <c r="T2935" s="13">
        <f t="shared" si="320"/>
        <v>42525.956631944442</v>
      </c>
      <c r="U2935" s="14">
        <f t="shared" si="321"/>
        <v>2016</v>
      </c>
      <c r="V2935" s="15"/>
    </row>
    <row r="2936" spans="1:22" ht="47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 s="8">
        <f t="shared" si="316"/>
        <v>72.972972972972968</v>
      </c>
      <c r="Q2936" s="9" t="str">
        <f t="shared" si="317"/>
        <v>theater</v>
      </c>
      <c r="R2936" t="str">
        <f t="shared" si="318"/>
        <v>musical</v>
      </c>
      <c r="S2936" s="13">
        <f t="shared" si="319"/>
        <v>41775.427824074075</v>
      </c>
      <c r="T2936" s="13">
        <f t="shared" si="320"/>
        <v>41805.636157407411</v>
      </c>
      <c r="U2936" s="14">
        <f t="shared" si="321"/>
        <v>2014</v>
      </c>
      <c r="V2936" s="15"/>
    </row>
    <row r="2937" spans="1:22" ht="47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 s="8">
        <f t="shared" si="316"/>
        <v>90.538461538461533</v>
      </c>
      <c r="Q2937" s="9" t="str">
        <f t="shared" si="317"/>
        <v>theater</v>
      </c>
      <c r="R2937" t="str">
        <f t="shared" si="318"/>
        <v>musical</v>
      </c>
      <c r="S2937" s="13">
        <f t="shared" si="319"/>
        <v>42553.375092592592</v>
      </c>
      <c r="T2937" s="13">
        <f t="shared" si="320"/>
        <v>42611.708333333328</v>
      </c>
      <c r="U2937" s="14">
        <f t="shared" si="321"/>
        <v>2016</v>
      </c>
      <c r="V2937" s="15"/>
    </row>
    <row r="2938" spans="1:22" ht="47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 s="8">
        <f t="shared" si="316"/>
        <v>37.647058823529413</v>
      </c>
      <c r="Q2938" s="9" t="str">
        <f t="shared" si="317"/>
        <v>theater</v>
      </c>
      <c r="R2938" t="str">
        <f t="shared" si="318"/>
        <v>musical</v>
      </c>
      <c r="S2938" s="13">
        <f t="shared" si="319"/>
        <v>41912.442395833328</v>
      </c>
      <c r="T2938" s="13">
        <f t="shared" si="320"/>
        <v>41925.207638888889</v>
      </c>
      <c r="U2938" s="14">
        <f t="shared" si="321"/>
        <v>2014</v>
      </c>
      <c r="V2938" s="15"/>
    </row>
    <row r="2939" spans="1:22" ht="32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 s="8">
        <f t="shared" si="316"/>
        <v>36.363636363636367</v>
      </c>
      <c r="Q2939" s="9" t="str">
        <f t="shared" si="317"/>
        <v>theater</v>
      </c>
      <c r="R2939" t="str">
        <f t="shared" si="318"/>
        <v>musical</v>
      </c>
      <c r="S2939" s="13">
        <f t="shared" si="319"/>
        <v>41803.248993055553</v>
      </c>
      <c r="T2939" s="13">
        <f t="shared" si="320"/>
        <v>41833.457326388889</v>
      </c>
      <c r="U2939" s="14">
        <f t="shared" si="321"/>
        <v>2014</v>
      </c>
      <c r="V2939" s="15"/>
    </row>
    <row r="2940" spans="1:22" ht="47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 s="8">
        <f t="shared" si="316"/>
        <v>126.71875</v>
      </c>
      <c r="Q2940" s="9" t="str">
        <f t="shared" si="317"/>
        <v>theater</v>
      </c>
      <c r="R2940" t="str">
        <f t="shared" si="318"/>
        <v>musical</v>
      </c>
      <c r="S2940" s="13">
        <f t="shared" si="319"/>
        <v>42004.495532407404</v>
      </c>
      <c r="T2940" s="13">
        <f t="shared" si="320"/>
        <v>42034.703865740739</v>
      </c>
      <c r="U2940" s="14">
        <f t="shared" si="321"/>
        <v>2014</v>
      </c>
      <c r="V2940" s="15"/>
    </row>
    <row r="2941" spans="1:22" ht="47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 s="8">
        <f t="shared" si="316"/>
        <v>329.2</v>
      </c>
      <c r="Q2941" s="9" t="str">
        <f t="shared" si="317"/>
        <v>theater</v>
      </c>
      <c r="R2941" t="str">
        <f t="shared" si="318"/>
        <v>musical</v>
      </c>
      <c r="S2941" s="13">
        <f t="shared" si="319"/>
        <v>41845.60083333333</v>
      </c>
      <c r="T2941" s="13">
        <f t="shared" si="320"/>
        <v>41879.041666666664</v>
      </c>
      <c r="U2941" s="14">
        <f t="shared" si="321"/>
        <v>2014</v>
      </c>
      <c r="V2941" s="15"/>
    </row>
    <row r="2942" spans="1:22" ht="47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 s="8">
        <f t="shared" si="316"/>
        <v>81.242424242424249</v>
      </c>
      <c r="Q2942" s="9" t="str">
        <f t="shared" si="317"/>
        <v>theater</v>
      </c>
      <c r="R2942" t="str">
        <f t="shared" si="318"/>
        <v>musical</v>
      </c>
      <c r="S2942" s="13">
        <f t="shared" si="319"/>
        <v>41982.565023148149</v>
      </c>
      <c r="T2942" s="13">
        <f t="shared" si="320"/>
        <v>42022.773356481484</v>
      </c>
      <c r="U2942" s="14">
        <f t="shared" si="321"/>
        <v>2014</v>
      </c>
      <c r="V2942" s="15"/>
    </row>
    <row r="2943" spans="1:22" ht="47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 s="8">
        <f t="shared" si="316"/>
        <v>1</v>
      </c>
      <c r="Q2943" s="9" t="str">
        <f t="shared" si="317"/>
        <v>theater</v>
      </c>
      <c r="R2943" t="str">
        <f t="shared" si="318"/>
        <v>spaces</v>
      </c>
      <c r="S2943" s="13">
        <f t="shared" si="319"/>
        <v>42034.751793981479</v>
      </c>
      <c r="T2943" s="13">
        <f t="shared" si="320"/>
        <v>42064.960127314815</v>
      </c>
      <c r="U2943" s="14">
        <f t="shared" si="321"/>
        <v>2015</v>
      </c>
      <c r="V2943" s="15"/>
    </row>
    <row r="2944" spans="1:22" ht="47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 s="8">
        <f t="shared" si="316"/>
        <v>202.22772277227722</v>
      </c>
      <c r="Q2944" s="9" t="str">
        <f t="shared" si="317"/>
        <v>theater</v>
      </c>
      <c r="R2944" t="str">
        <f t="shared" si="318"/>
        <v>spaces</v>
      </c>
      <c r="S2944" s="13">
        <f t="shared" si="319"/>
        <v>42334.595590277771</v>
      </c>
      <c r="T2944" s="13">
        <f t="shared" si="320"/>
        <v>42354.845833333333</v>
      </c>
      <c r="U2944" s="14">
        <f t="shared" si="321"/>
        <v>2015</v>
      </c>
      <c r="V2944" s="15"/>
    </row>
    <row r="2945" spans="1:22" ht="47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8" t="e">
        <f t="shared" si="316"/>
        <v>#DIV/0!</v>
      </c>
      <c r="Q2945" s="9" t="str">
        <f t="shared" si="317"/>
        <v>theater</v>
      </c>
      <c r="R2945" t="str">
        <f t="shared" si="318"/>
        <v>spaces</v>
      </c>
      <c r="S2945" s="13">
        <f t="shared" si="319"/>
        <v>42076.921064814807</v>
      </c>
      <c r="T2945" s="13">
        <f t="shared" si="320"/>
        <v>42107.129398148143</v>
      </c>
      <c r="U2945" s="14">
        <f t="shared" si="321"/>
        <v>2015</v>
      </c>
      <c r="V2945" s="15"/>
    </row>
    <row r="2946" spans="1:22" ht="3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 s="8">
        <f t="shared" si="316"/>
        <v>100</v>
      </c>
      <c r="Q2946" s="9" t="str">
        <f t="shared" si="317"/>
        <v>theater</v>
      </c>
      <c r="R2946" t="str">
        <f t="shared" si="318"/>
        <v>spaces</v>
      </c>
      <c r="S2946" s="13">
        <f t="shared" si="319"/>
        <v>42132.705995370365</v>
      </c>
      <c r="T2946" s="13">
        <f t="shared" si="320"/>
        <v>42162.9143287037</v>
      </c>
      <c r="U2946" s="14">
        <f t="shared" si="321"/>
        <v>2015</v>
      </c>
      <c r="V2946" s="15"/>
    </row>
    <row r="2947" spans="1:22" ht="47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 s="8" t="e">
        <f t="shared" ref="P2947:P3010" si="323">E2947/L2947</f>
        <v>#DIV/0!</v>
      </c>
      <c r="Q2947" s="9" t="str">
        <f t="shared" ref="Q2947:Q3010" si="324">LEFT(N2947, SEARCH("/", N2947, 1)-1)</f>
        <v>theater</v>
      </c>
      <c r="R2947" t="str">
        <f t="shared" ref="R2947:R3010" si="325">RIGHT(N2947,LEN(N2947) -SEARCH("/", N2947, 1))</f>
        <v>spaces</v>
      </c>
      <c r="S2947" s="13">
        <f t="shared" ref="S2947:S3010" si="326">(J2947/86400)+25569+(-5/24)</f>
        <v>42117.931250000001</v>
      </c>
      <c r="T2947" s="13">
        <f t="shared" ref="T2947:T3010" si="327">(((I2947/60)/60)/24)+DATE(1970,1,1)</f>
        <v>42148.139583333337</v>
      </c>
      <c r="U2947" s="14">
        <f t="shared" ref="U2947:U3010" si="328">YEAR(S2947)</f>
        <v>2015</v>
      </c>
      <c r="V2947" s="15"/>
    </row>
    <row r="2948" spans="1:22" ht="47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 s="8">
        <f t="shared" si="323"/>
        <v>1</v>
      </c>
      <c r="Q2948" s="9" t="str">
        <f t="shared" si="324"/>
        <v>theater</v>
      </c>
      <c r="R2948" t="str">
        <f t="shared" si="325"/>
        <v>spaces</v>
      </c>
      <c r="S2948" s="13">
        <f t="shared" si="326"/>
        <v>42567.322824074072</v>
      </c>
      <c r="T2948" s="13">
        <f t="shared" si="327"/>
        <v>42597.531157407408</v>
      </c>
      <c r="U2948" s="14">
        <f t="shared" si="328"/>
        <v>2016</v>
      </c>
      <c r="V2948" s="15"/>
    </row>
    <row r="2949" spans="1:22" ht="47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 s="8">
        <f t="shared" si="323"/>
        <v>82.461538461538467</v>
      </c>
      <c r="Q2949" s="9" t="str">
        <f t="shared" si="324"/>
        <v>theater</v>
      </c>
      <c r="R2949" t="str">
        <f t="shared" si="325"/>
        <v>spaces</v>
      </c>
      <c r="S2949" s="13">
        <f t="shared" si="326"/>
        <v>42649.353784722225</v>
      </c>
      <c r="T2949" s="13">
        <f t="shared" si="327"/>
        <v>42698.715972222228</v>
      </c>
      <c r="U2949" s="14">
        <f t="shared" si="328"/>
        <v>2016</v>
      </c>
      <c r="V2949" s="15"/>
    </row>
    <row r="2950" spans="1:22" ht="47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 s="8">
        <f t="shared" si="323"/>
        <v>2.6666666666666665</v>
      </c>
      <c r="Q2950" s="9" t="str">
        <f t="shared" si="324"/>
        <v>theater</v>
      </c>
      <c r="R2950" t="str">
        <f t="shared" si="325"/>
        <v>spaces</v>
      </c>
      <c r="S2950" s="13">
        <f t="shared" si="326"/>
        <v>42097.440891203696</v>
      </c>
      <c r="T2950" s="13">
        <f t="shared" si="327"/>
        <v>42157.649224537032</v>
      </c>
      <c r="U2950" s="14">
        <f t="shared" si="328"/>
        <v>2015</v>
      </c>
      <c r="V2950" s="15"/>
    </row>
    <row r="2951" spans="1:22" ht="47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 s="8">
        <f t="shared" si="323"/>
        <v>12.5</v>
      </c>
      <c r="Q2951" s="9" t="str">
        <f t="shared" si="324"/>
        <v>theater</v>
      </c>
      <c r="R2951" t="str">
        <f t="shared" si="325"/>
        <v>spaces</v>
      </c>
      <c r="S2951" s="13">
        <f t="shared" si="326"/>
        <v>42297.61478009259</v>
      </c>
      <c r="T2951" s="13">
        <f t="shared" si="327"/>
        <v>42327.864780092597</v>
      </c>
      <c r="U2951" s="14">
        <f t="shared" si="328"/>
        <v>2015</v>
      </c>
      <c r="V2951" s="15"/>
    </row>
    <row r="2952" spans="1:22" ht="47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8" t="e">
        <f t="shared" si="323"/>
        <v>#DIV/0!</v>
      </c>
      <c r="Q2952" s="9" t="str">
        <f t="shared" si="324"/>
        <v>theater</v>
      </c>
      <c r="R2952" t="str">
        <f t="shared" si="325"/>
        <v>spaces</v>
      </c>
      <c r="S2952" s="13">
        <f t="shared" si="326"/>
        <v>42362.156851851854</v>
      </c>
      <c r="T2952" s="13">
        <f t="shared" si="327"/>
        <v>42392.36518518519</v>
      </c>
      <c r="U2952" s="14">
        <f t="shared" si="328"/>
        <v>2015</v>
      </c>
      <c r="V2952" s="15"/>
    </row>
    <row r="2953" spans="1:22" ht="6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 s="8">
        <f t="shared" si="323"/>
        <v>18.896551724137932</v>
      </c>
      <c r="Q2953" s="9" t="str">
        <f t="shared" si="324"/>
        <v>theater</v>
      </c>
      <c r="R2953" t="str">
        <f t="shared" si="325"/>
        <v>spaces</v>
      </c>
      <c r="S2953" s="13">
        <f t="shared" si="326"/>
        <v>41872.594594907401</v>
      </c>
      <c r="T2953" s="13">
        <f t="shared" si="327"/>
        <v>41917.802928240737</v>
      </c>
      <c r="U2953" s="14">
        <f t="shared" si="328"/>
        <v>2014</v>
      </c>
      <c r="V2953" s="15"/>
    </row>
    <row r="2954" spans="1:22" ht="47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 s="8">
        <f t="shared" si="323"/>
        <v>200.625</v>
      </c>
      <c r="Q2954" s="9" t="str">
        <f t="shared" si="324"/>
        <v>theater</v>
      </c>
      <c r="R2954" t="str">
        <f t="shared" si="325"/>
        <v>spaces</v>
      </c>
      <c r="S2954" s="13">
        <f t="shared" si="326"/>
        <v>42628.481932870367</v>
      </c>
      <c r="T2954" s="13">
        <f t="shared" si="327"/>
        <v>42660.166666666672</v>
      </c>
      <c r="U2954" s="14">
        <f t="shared" si="328"/>
        <v>2016</v>
      </c>
      <c r="V2954" s="15"/>
    </row>
    <row r="2955" spans="1:22" ht="47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 s="8">
        <f t="shared" si="323"/>
        <v>201.66666666666666</v>
      </c>
      <c r="Q2955" s="9" t="str">
        <f t="shared" si="324"/>
        <v>theater</v>
      </c>
      <c r="R2955" t="str">
        <f t="shared" si="325"/>
        <v>spaces</v>
      </c>
      <c r="S2955" s="13">
        <f t="shared" si="326"/>
        <v>42255.583576388883</v>
      </c>
      <c r="T2955" s="13">
        <f t="shared" si="327"/>
        <v>42285.791909722218</v>
      </c>
      <c r="U2955" s="14">
        <f t="shared" si="328"/>
        <v>2015</v>
      </c>
      <c r="V2955" s="15"/>
    </row>
    <row r="2956" spans="1:22" ht="47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8" t="e">
        <f t="shared" si="323"/>
        <v>#DIV/0!</v>
      </c>
      <c r="Q2956" s="9" t="str">
        <f t="shared" si="324"/>
        <v>theater</v>
      </c>
      <c r="R2956" t="str">
        <f t="shared" si="325"/>
        <v>spaces</v>
      </c>
      <c r="S2956" s="13">
        <f t="shared" si="326"/>
        <v>42790.375034722216</v>
      </c>
      <c r="T2956" s="13">
        <f t="shared" si="327"/>
        <v>42810.541701388895</v>
      </c>
      <c r="U2956" s="14">
        <f t="shared" si="328"/>
        <v>2017</v>
      </c>
      <c r="V2956" s="15"/>
    </row>
    <row r="2957" spans="1:22" ht="3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 s="8">
        <f t="shared" si="323"/>
        <v>65</v>
      </c>
      <c r="Q2957" s="9" t="str">
        <f t="shared" si="324"/>
        <v>theater</v>
      </c>
      <c r="R2957" t="str">
        <f t="shared" si="325"/>
        <v>spaces</v>
      </c>
      <c r="S2957" s="13">
        <f t="shared" si="326"/>
        <v>42141.532974537033</v>
      </c>
      <c r="T2957" s="13">
        <f t="shared" si="327"/>
        <v>42171.741307870368</v>
      </c>
      <c r="U2957" s="14">
        <f t="shared" si="328"/>
        <v>2015</v>
      </c>
      <c r="V2957" s="15"/>
    </row>
    <row r="2958" spans="1:22" ht="47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 s="8">
        <f t="shared" si="323"/>
        <v>66.099999999999994</v>
      </c>
      <c r="Q2958" s="9" t="str">
        <f t="shared" si="324"/>
        <v>theater</v>
      </c>
      <c r="R2958" t="str">
        <f t="shared" si="325"/>
        <v>spaces</v>
      </c>
      <c r="S2958" s="13">
        <f t="shared" si="326"/>
        <v>42464.750578703701</v>
      </c>
      <c r="T2958" s="13">
        <f t="shared" si="327"/>
        <v>42494.958912037036</v>
      </c>
      <c r="U2958" s="14">
        <f t="shared" si="328"/>
        <v>2016</v>
      </c>
      <c r="V2958" s="15"/>
    </row>
    <row r="2959" spans="1:22" ht="47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 s="8">
        <f t="shared" si="323"/>
        <v>93.333333333333329</v>
      </c>
      <c r="Q2959" s="9" t="str">
        <f t="shared" si="324"/>
        <v>theater</v>
      </c>
      <c r="R2959" t="str">
        <f t="shared" si="325"/>
        <v>spaces</v>
      </c>
      <c r="S2959" s="13">
        <f t="shared" si="326"/>
        <v>42030.80291666666</v>
      </c>
      <c r="T2959" s="13">
        <f t="shared" si="327"/>
        <v>42090.969583333332</v>
      </c>
      <c r="U2959" s="14">
        <f t="shared" si="328"/>
        <v>2015</v>
      </c>
      <c r="V2959" s="15"/>
    </row>
    <row r="2960" spans="1:22" ht="47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8" t="e">
        <f t="shared" si="323"/>
        <v>#DIV/0!</v>
      </c>
      <c r="Q2960" s="9" t="str">
        <f t="shared" si="324"/>
        <v>theater</v>
      </c>
      <c r="R2960" t="str">
        <f t="shared" si="325"/>
        <v>spaces</v>
      </c>
      <c r="S2960" s="13">
        <f t="shared" si="326"/>
        <v>42438.570798611108</v>
      </c>
      <c r="T2960" s="13">
        <f t="shared" si="327"/>
        <v>42498.73746527778</v>
      </c>
      <c r="U2960" s="14">
        <f t="shared" si="328"/>
        <v>2016</v>
      </c>
      <c r="V2960" s="15"/>
    </row>
    <row r="2961" spans="1:22" ht="47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8" t="e">
        <f t="shared" si="323"/>
        <v>#DIV/0!</v>
      </c>
      <c r="Q2961" s="9" t="str">
        <f t="shared" si="324"/>
        <v>theater</v>
      </c>
      <c r="R2961" t="str">
        <f t="shared" si="325"/>
        <v>spaces</v>
      </c>
      <c r="S2961" s="13">
        <f t="shared" si="326"/>
        <v>42497.800057870372</v>
      </c>
      <c r="T2961" s="13">
        <f t="shared" si="327"/>
        <v>42528.008391203708</v>
      </c>
      <c r="U2961" s="14">
        <f t="shared" si="328"/>
        <v>2016</v>
      </c>
      <c r="V2961" s="15"/>
    </row>
    <row r="2962" spans="1:22" ht="47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8" t="e">
        <f t="shared" si="323"/>
        <v>#DIV/0!</v>
      </c>
      <c r="Q2962" s="9" t="str">
        <f t="shared" si="324"/>
        <v>theater</v>
      </c>
      <c r="R2962" t="str">
        <f t="shared" si="325"/>
        <v>spaces</v>
      </c>
      <c r="S2962" s="13">
        <f t="shared" si="326"/>
        <v>41863.54887731481</v>
      </c>
      <c r="T2962" s="13">
        <f t="shared" si="327"/>
        <v>41893.757210648146</v>
      </c>
      <c r="U2962" s="14">
        <f t="shared" si="328"/>
        <v>2014</v>
      </c>
      <c r="V2962" s="15"/>
    </row>
    <row r="2963" spans="1:22" ht="47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 s="8">
        <f t="shared" si="323"/>
        <v>50.75</v>
      </c>
      <c r="Q2963" s="9" t="str">
        <f t="shared" si="324"/>
        <v>theater</v>
      </c>
      <c r="R2963" t="str">
        <f t="shared" si="325"/>
        <v>plays</v>
      </c>
      <c r="S2963" s="13">
        <f t="shared" si="326"/>
        <v>42061.004155092589</v>
      </c>
      <c r="T2963" s="13">
        <f t="shared" si="327"/>
        <v>42089.166666666672</v>
      </c>
      <c r="U2963" s="14">
        <f t="shared" si="328"/>
        <v>2015</v>
      </c>
      <c r="V2963" s="15"/>
    </row>
    <row r="2964" spans="1:22" ht="47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 s="8">
        <f t="shared" si="323"/>
        <v>60.9</v>
      </c>
      <c r="Q2964" s="9" t="str">
        <f t="shared" si="324"/>
        <v>theater</v>
      </c>
      <c r="R2964" t="str">
        <f t="shared" si="325"/>
        <v>plays</v>
      </c>
      <c r="S2964" s="13">
        <f t="shared" si="326"/>
        <v>42036.035949074074</v>
      </c>
      <c r="T2964" s="13">
        <f t="shared" si="327"/>
        <v>42064.290972222225</v>
      </c>
      <c r="U2964" s="14">
        <f t="shared" si="328"/>
        <v>2015</v>
      </c>
      <c r="V2964" s="15"/>
    </row>
    <row r="2965" spans="1:22" ht="6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 s="8">
        <f t="shared" si="323"/>
        <v>109.03061224489795</v>
      </c>
      <c r="Q2965" s="9" t="str">
        <f t="shared" si="324"/>
        <v>theater</v>
      </c>
      <c r="R2965" t="str">
        <f t="shared" si="325"/>
        <v>plays</v>
      </c>
      <c r="S2965" s="13">
        <f t="shared" si="326"/>
        <v>42157.26185185185</v>
      </c>
      <c r="T2965" s="13">
        <f t="shared" si="327"/>
        <v>42187.470185185186</v>
      </c>
      <c r="U2965" s="14">
        <f t="shared" si="328"/>
        <v>2015</v>
      </c>
      <c r="V2965" s="15"/>
    </row>
    <row r="2966" spans="1:22" ht="47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 s="8">
        <f t="shared" si="323"/>
        <v>25.692295918367346</v>
      </c>
      <c r="Q2966" s="9" t="str">
        <f t="shared" si="324"/>
        <v>theater</v>
      </c>
      <c r="R2966" t="str">
        <f t="shared" si="325"/>
        <v>plays</v>
      </c>
      <c r="S2966" s="13">
        <f t="shared" si="326"/>
        <v>41827.701608796291</v>
      </c>
      <c r="T2966" s="13">
        <f t="shared" si="327"/>
        <v>41857.897222222222</v>
      </c>
      <c r="U2966" s="14">
        <f t="shared" si="328"/>
        <v>2014</v>
      </c>
      <c r="V2966" s="15"/>
    </row>
    <row r="2967" spans="1:22" ht="47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 s="8">
        <f t="shared" si="323"/>
        <v>41.92307692307692</v>
      </c>
      <c r="Q2967" s="9" t="str">
        <f t="shared" si="324"/>
        <v>theater</v>
      </c>
      <c r="R2967" t="str">
        <f t="shared" si="325"/>
        <v>plays</v>
      </c>
      <c r="S2967" s="13">
        <f t="shared" si="326"/>
        <v>42162.521215277775</v>
      </c>
      <c r="T2967" s="13">
        <f t="shared" si="327"/>
        <v>42192.729548611111</v>
      </c>
      <c r="U2967" s="14">
        <f t="shared" si="328"/>
        <v>2015</v>
      </c>
      <c r="V2967" s="15"/>
    </row>
    <row r="2968" spans="1:22" ht="47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 s="8">
        <f t="shared" si="323"/>
        <v>88.7734375</v>
      </c>
      <c r="Q2968" s="9" t="str">
        <f t="shared" si="324"/>
        <v>theater</v>
      </c>
      <c r="R2968" t="str">
        <f t="shared" si="325"/>
        <v>plays</v>
      </c>
      <c r="S2968" s="13">
        <f t="shared" si="326"/>
        <v>42233.530231481483</v>
      </c>
      <c r="T2968" s="13">
        <f t="shared" si="327"/>
        <v>42263.738564814819</v>
      </c>
      <c r="U2968" s="14">
        <f t="shared" si="328"/>
        <v>2015</v>
      </c>
      <c r="V2968" s="15"/>
    </row>
    <row r="2969" spans="1:22" ht="47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 s="8">
        <f t="shared" si="323"/>
        <v>80.225352112676063</v>
      </c>
      <c r="Q2969" s="9" t="str">
        <f t="shared" si="324"/>
        <v>theater</v>
      </c>
      <c r="R2969" t="str">
        <f t="shared" si="325"/>
        <v>plays</v>
      </c>
      <c r="S2969" s="13">
        <f t="shared" si="326"/>
        <v>42041.989490740736</v>
      </c>
      <c r="T2969" s="13">
        <f t="shared" si="327"/>
        <v>42072.156157407408</v>
      </c>
      <c r="U2969" s="14">
        <f t="shared" si="328"/>
        <v>2015</v>
      </c>
      <c r="V2969" s="15"/>
    </row>
    <row r="2970" spans="1:22" ht="3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 s="8">
        <f t="shared" si="323"/>
        <v>78.936170212765958</v>
      </c>
      <c r="Q2970" s="9" t="str">
        <f t="shared" si="324"/>
        <v>theater</v>
      </c>
      <c r="R2970" t="str">
        <f t="shared" si="325"/>
        <v>plays</v>
      </c>
      <c r="S2970" s="13">
        <f t="shared" si="326"/>
        <v>42585.315509259257</v>
      </c>
      <c r="T2970" s="13">
        <f t="shared" si="327"/>
        <v>42599.165972222225</v>
      </c>
      <c r="U2970" s="14">
        <f t="shared" si="328"/>
        <v>2016</v>
      </c>
      <c r="V2970" s="15"/>
    </row>
    <row r="2971" spans="1:22" ht="47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 s="8">
        <f t="shared" si="323"/>
        <v>95.588235294117652</v>
      </c>
      <c r="Q2971" s="9" t="str">
        <f t="shared" si="324"/>
        <v>theater</v>
      </c>
      <c r="R2971" t="str">
        <f t="shared" si="325"/>
        <v>plays</v>
      </c>
      <c r="S2971" s="13">
        <f t="shared" si="326"/>
        <v>42097.578159722216</v>
      </c>
      <c r="T2971" s="13">
        <f t="shared" si="327"/>
        <v>42127.952083333337</v>
      </c>
      <c r="U2971" s="14">
        <f t="shared" si="328"/>
        <v>2015</v>
      </c>
      <c r="V2971" s="15"/>
    </row>
    <row r="2972" spans="1:22" ht="47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 s="8">
        <f t="shared" si="323"/>
        <v>69.890109890109883</v>
      </c>
      <c r="Q2972" s="9" t="str">
        <f t="shared" si="324"/>
        <v>theater</v>
      </c>
      <c r="R2972" t="str">
        <f t="shared" si="325"/>
        <v>plays</v>
      </c>
      <c r="S2972" s="13">
        <f t="shared" si="326"/>
        <v>41808.461238425924</v>
      </c>
      <c r="T2972" s="13">
        <f t="shared" si="327"/>
        <v>41838.669571759259</v>
      </c>
      <c r="U2972" s="14">
        <f t="shared" si="328"/>
        <v>2014</v>
      </c>
      <c r="V2972" s="15"/>
    </row>
    <row r="2973" spans="1:22" ht="47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 s="8">
        <f t="shared" si="323"/>
        <v>74.534883720930239</v>
      </c>
      <c r="Q2973" s="9" t="str">
        <f t="shared" si="324"/>
        <v>theater</v>
      </c>
      <c r="R2973" t="str">
        <f t="shared" si="325"/>
        <v>plays</v>
      </c>
      <c r="S2973" s="13">
        <f t="shared" si="326"/>
        <v>41852.449976851851</v>
      </c>
      <c r="T2973" s="13">
        <f t="shared" si="327"/>
        <v>41882.658310185187</v>
      </c>
      <c r="U2973" s="14">
        <f t="shared" si="328"/>
        <v>2014</v>
      </c>
      <c r="V2973" s="15"/>
    </row>
    <row r="2974" spans="1:22" ht="32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 s="8">
        <f t="shared" si="323"/>
        <v>123.94117647058823</v>
      </c>
      <c r="Q2974" s="9" t="str">
        <f t="shared" si="324"/>
        <v>theater</v>
      </c>
      <c r="R2974" t="str">
        <f t="shared" si="325"/>
        <v>plays</v>
      </c>
      <c r="S2974" s="13">
        <f t="shared" si="326"/>
        <v>42693.90185185185</v>
      </c>
      <c r="T2974" s="13">
        <f t="shared" si="327"/>
        <v>42709.041666666672</v>
      </c>
      <c r="U2974" s="14">
        <f t="shared" si="328"/>
        <v>2016</v>
      </c>
      <c r="V2974" s="15"/>
    </row>
    <row r="2975" spans="1:22" ht="47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 s="8">
        <f t="shared" si="323"/>
        <v>264.84848484848487</v>
      </c>
      <c r="Q2975" s="9" t="str">
        <f t="shared" si="324"/>
        <v>theater</v>
      </c>
      <c r="R2975" t="str">
        <f t="shared" si="325"/>
        <v>plays</v>
      </c>
      <c r="S2975" s="13">
        <f t="shared" si="326"/>
        <v>42341.610046296293</v>
      </c>
      <c r="T2975" s="13">
        <f t="shared" si="327"/>
        <v>42370.166666666672</v>
      </c>
      <c r="U2975" s="14">
        <f t="shared" si="328"/>
        <v>2015</v>
      </c>
      <c r="V2975" s="15"/>
    </row>
    <row r="2976" spans="1:22" ht="47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 s="8">
        <f t="shared" si="323"/>
        <v>58.620689655172413</v>
      </c>
      <c r="Q2976" s="9" t="str">
        <f t="shared" si="324"/>
        <v>theater</v>
      </c>
      <c r="R2976" t="str">
        <f t="shared" si="325"/>
        <v>plays</v>
      </c>
      <c r="S2976" s="13">
        <f t="shared" si="326"/>
        <v>41879.852673611109</v>
      </c>
      <c r="T2976" s="13">
        <f t="shared" si="327"/>
        <v>41908.065972222219</v>
      </c>
      <c r="U2976" s="14">
        <f t="shared" si="328"/>
        <v>2014</v>
      </c>
      <c r="V2976" s="15"/>
    </row>
    <row r="2977" spans="1:22" ht="47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 s="8">
        <f t="shared" si="323"/>
        <v>70.884955752212392</v>
      </c>
      <c r="Q2977" s="9" t="str">
        <f t="shared" si="324"/>
        <v>theater</v>
      </c>
      <c r="R2977" t="str">
        <f t="shared" si="325"/>
        <v>plays</v>
      </c>
      <c r="S2977" s="13">
        <f t="shared" si="326"/>
        <v>41941.475532407407</v>
      </c>
      <c r="T2977" s="13">
        <f t="shared" si="327"/>
        <v>41970.125</v>
      </c>
      <c r="U2977" s="14">
        <f t="shared" si="328"/>
        <v>2014</v>
      </c>
      <c r="V2977" s="15"/>
    </row>
    <row r="2978" spans="1:22" ht="47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 s="8">
        <f t="shared" si="323"/>
        <v>8.5714285714285712</v>
      </c>
      <c r="Q2978" s="9" t="str">
        <f t="shared" si="324"/>
        <v>theater</v>
      </c>
      <c r="R2978" t="str">
        <f t="shared" si="325"/>
        <v>plays</v>
      </c>
      <c r="S2978" s="13">
        <f t="shared" si="326"/>
        <v>42425.522337962961</v>
      </c>
      <c r="T2978" s="13">
        <f t="shared" si="327"/>
        <v>42442.5</v>
      </c>
      <c r="U2978" s="14">
        <f t="shared" si="328"/>
        <v>2016</v>
      </c>
      <c r="V2978" s="15"/>
    </row>
    <row r="2979" spans="1:22" ht="6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 s="8">
        <f t="shared" si="323"/>
        <v>113.56666666666666</v>
      </c>
      <c r="Q2979" s="9" t="str">
        <f t="shared" si="324"/>
        <v>theater</v>
      </c>
      <c r="R2979" t="str">
        <f t="shared" si="325"/>
        <v>plays</v>
      </c>
      <c r="S2979" s="13">
        <f t="shared" si="326"/>
        <v>42026.672847222224</v>
      </c>
      <c r="T2979" s="13">
        <f t="shared" si="327"/>
        <v>42086.093055555553</v>
      </c>
      <c r="U2979" s="14">
        <f t="shared" si="328"/>
        <v>2015</v>
      </c>
      <c r="V2979" s="15"/>
    </row>
    <row r="2980" spans="1:22" ht="47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 s="8">
        <f t="shared" si="323"/>
        <v>60.6875</v>
      </c>
      <c r="Q2980" s="9" t="str">
        <f t="shared" si="324"/>
        <v>theater</v>
      </c>
      <c r="R2980" t="str">
        <f t="shared" si="325"/>
        <v>plays</v>
      </c>
      <c r="S2980" s="13">
        <f t="shared" si="326"/>
        <v>41922.432256944441</v>
      </c>
      <c r="T2980" s="13">
        <f t="shared" si="327"/>
        <v>41932.249305555553</v>
      </c>
      <c r="U2980" s="14">
        <f t="shared" si="328"/>
        <v>2014</v>
      </c>
      <c r="V2980" s="15"/>
    </row>
    <row r="2981" spans="1:22" ht="47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 s="8">
        <f t="shared" si="323"/>
        <v>110.21739130434783</v>
      </c>
      <c r="Q2981" s="9" t="str">
        <f t="shared" si="324"/>
        <v>theater</v>
      </c>
      <c r="R2981" t="str">
        <f t="shared" si="325"/>
        <v>plays</v>
      </c>
      <c r="S2981" s="13">
        <f t="shared" si="326"/>
        <v>41993.616006944438</v>
      </c>
      <c r="T2981" s="13">
        <f t="shared" si="327"/>
        <v>42010.25</v>
      </c>
      <c r="U2981" s="14">
        <f t="shared" si="328"/>
        <v>2014</v>
      </c>
      <c r="V2981" s="15"/>
    </row>
    <row r="2982" spans="1:22" ht="47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 s="8">
        <f t="shared" si="323"/>
        <v>136.45833333333334</v>
      </c>
      <c r="Q2982" s="9" t="str">
        <f t="shared" si="324"/>
        <v>theater</v>
      </c>
      <c r="R2982" t="str">
        <f t="shared" si="325"/>
        <v>plays</v>
      </c>
      <c r="S2982" s="13">
        <f t="shared" si="326"/>
        <v>42219.70752314815</v>
      </c>
      <c r="T2982" s="13">
        <f t="shared" si="327"/>
        <v>42240.083333333328</v>
      </c>
      <c r="U2982" s="14">
        <f t="shared" si="328"/>
        <v>2015</v>
      </c>
      <c r="V2982" s="15"/>
    </row>
    <row r="2983" spans="1:22" ht="47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 s="8">
        <f t="shared" si="323"/>
        <v>53.164948453608247</v>
      </c>
      <c r="Q2983" s="9" t="str">
        <f t="shared" si="324"/>
        <v>theater</v>
      </c>
      <c r="R2983" t="str">
        <f t="shared" si="325"/>
        <v>spaces</v>
      </c>
      <c r="S2983" s="13">
        <f t="shared" si="326"/>
        <v>42225.351342592585</v>
      </c>
      <c r="T2983" s="13">
        <f t="shared" si="327"/>
        <v>42270.559675925921</v>
      </c>
      <c r="U2983" s="14">
        <f t="shared" si="328"/>
        <v>2015</v>
      </c>
      <c r="V2983" s="15"/>
    </row>
    <row r="2984" spans="1:22" ht="3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 s="8">
        <f t="shared" si="323"/>
        <v>86.491525423728817</v>
      </c>
      <c r="Q2984" s="9" t="str">
        <f t="shared" si="324"/>
        <v>theater</v>
      </c>
      <c r="R2984" t="str">
        <f t="shared" si="325"/>
        <v>spaces</v>
      </c>
      <c r="S2984" s="13">
        <f t="shared" si="326"/>
        <v>42381.478506944441</v>
      </c>
      <c r="T2984" s="13">
        <f t="shared" si="327"/>
        <v>42411.686840277776</v>
      </c>
      <c r="U2984" s="14">
        <f t="shared" si="328"/>
        <v>2016</v>
      </c>
      <c r="V2984" s="15"/>
    </row>
    <row r="2985" spans="1:22" ht="47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 s="8">
        <f t="shared" si="323"/>
        <v>155.23827397260274</v>
      </c>
      <c r="Q2985" s="9" t="str">
        <f t="shared" si="324"/>
        <v>theater</v>
      </c>
      <c r="R2985" t="str">
        <f t="shared" si="325"/>
        <v>spaces</v>
      </c>
      <c r="S2985" s="13">
        <f t="shared" si="326"/>
        <v>41894.424027777779</v>
      </c>
      <c r="T2985" s="13">
        <f t="shared" si="327"/>
        <v>41954.674027777779</v>
      </c>
      <c r="U2985" s="14">
        <f t="shared" si="328"/>
        <v>2014</v>
      </c>
      <c r="V2985" s="15"/>
    </row>
    <row r="2986" spans="1:22" ht="47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 s="8">
        <f t="shared" si="323"/>
        <v>115.08256880733946</v>
      </c>
      <c r="Q2986" s="9" t="str">
        <f t="shared" si="324"/>
        <v>theater</v>
      </c>
      <c r="R2986" t="str">
        <f t="shared" si="325"/>
        <v>spaces</v>
      </c>
      <c r="S2986" s="13">
        <f t="shared" si="326"/>
        <v>42576.070381944439</v>
      </c>
      <c r="T2986" s="13">
        <f t="shared" si="327"/>
        <v>42606.278715277775</v>
      </c>
      <c r="U2986" s="14">
        <f t="shared" si="328"/>
        <v>2016</v>
      </c>
      <c r="V2986" s="15"/>
    </row>
    <row r="2987" spans="1:22" ht="47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 s="8">
        <f t="shared" si="323"/>
        <v>109.5945945945946</v>
      </c>
      <c r="Q2987" s="9" t="str">
        <f t="shared" si="324"/>
        <v>theater</v>
      </c>
      <c r="R2987" t="str">
        <f t="shared" si="325"/>
        <v>spaces</v>
      </c>
      <c r="S2987" s="13">
        <f t="shared" si="326"/>
        <v>42654.765370370369</v>
      </c>
      <c r="T2987" s="13">
        <f t="shared" si="327"/>
        <v>42674.166666666672</v>
      </c>
      <c r="U2987" s="14">
        <f t="shared" si="328"/>
        <v>2016</v>
      </c>
      <c r="V2987" s="15"/>
    </row>
    <row r="2988" spans="1:22" ht="47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 s="8">
        <f t="shared" si="323"/>
        <v>45.214285714285715</v>
      </c>
      <c r="Q2988" s="9" t="str">
        <f t="shared" si="324"/>
        <v>theater</v>
      </c>
      <c r="R2988" t="str">
        <f t="shared" si="325"/>
        <v>spaces</v>
      </c>
      <c r="S2988" s="13">
        <f t="shared" si="326"/>
        <v>42431.29173611111</v>
      </c>
      <c r="T2988" s="13">
        <f t="shared" si="327"/>
        <v>42491.458402777775</v>
      </c>
      <c r="U2988" s="14">
        <f t="shared" si="328"/>
        <v>2016</v>
      </c>
      <c r="V2988" s="15"/>
    </row>
    <row r="2989" spans="1:22" ht="47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 s="8">
        <f t="shared" si="323"/>
        <v>104.15169811320754</v>
      </c>
      <c r="Q2989" s="9" t="str">
        <f t="shared" si="324"/>
        <v>theater</v>
      </c>
      <c r="R2989" t="str">
        <f t="shared" si="325"/>
        <v>spaces</v>
      </c>
      <c r="S2989" s="13">
        <f t="shared" si="326"/>
        <v>42627.098969907405</v>
      </c>
      <c r="T2989" s="13">
        <f t="shared" si="327"/>
        <v>42656</v>
      </c>
      <c r="U2989" s="14">
        <f t="shared" si="328"/>
        <v>2016</v>
      </c>
      <c r="V2989" s="15"/>
    </row>
    <row r="2990" spans="1:22" ht="47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 s="8">
        <f t="shared" si="323"/>
        <v>35.714285714285715</v>
      </c>
      <c r="Q2990" s="9" t="str">
        <f t="shared" si="324"/>
        <v>theater</v>
      </c>
      <c r="R2990" t="str">
        <f t="shared" si="325"/>
        <v>spaces</v>
      </c>
      <c r="S2990" s="13">
        <f t="shared" si="326"/>
        <v>42511.153715277775</v>
      </c>
      <c r="T2990" s="13">
        <f t="shared" si="327"/>
        <v>42541.362048611118</v>
      </c>
      <c r="U2990" s="14">
        <f t="shared" si="328"/>
        <v>2016</v>
      </c>
      <c r="V2990" s="15"/>
    </row>
    <row r="2991" spans="1:22" ht="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 s="8">
        <f t="shared" si="323"/>
        <v>96.997252747252745</v>
      </c>
      <c r="Q2991" s="9" t="str">
        <f t="shared" si="324"/>
        <v>theater</v>
      </c>
      <c r="R2991" t="str">
        <f t="shared" si="325"/>
        <v>spaces</v>
      </c>
      <c r="S2991" s="13">
        <f t="shared" si="326"/>
        <v>42336.812060185184</v>
      </c>
      <c r="T2991" s="13">
        <f t="shared" si="327"/>
        <v>42359.207638888889</v>
      </c>
      <c r="U2991" s="14">
        <f t="shared" si="328"/>
        <v>2015</v>
      </c>
      <c r="V2991" s="15"/>
    </row>
    <row r="2992" spans="1:22" ht="47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 s="8">
        <f t="shared" si="323"/>
        <v>370.37037037037038</v>
      </c>
      <c r="Q2992" s="9" t="str">
        <f t="shared" si="324"/>
        <v>theater</v>
      </c>
      <c r="R2992" t="str">
        <f t="shared" si="325"/>
        <v>spaces</v>
      </c>
      <c r="S2992" s="13">
        <f t="shared" si="326"/>
        <v>42341.365972222215</v>
      </c>
      <c r="T2992" s="13">
        <f t="shared" si="327"/>
        <v>42376.57430555555</v>
      </c>
      <c r="U2992" s="14">
        <f t="shared" si="328"/>
        <v>2015</v>
      </c>
      <c r="V2992" s="15"/>
    </row>
    <row r="2993" spans="1:22" ht="47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 s="8">
        <f t="shared" si="323"/>
        <v>94.408602150537632</v>
      </c>
      <c r="Q2993" s="9" t="str">
        <f t="shared" si="324"/>
        <v>theater</v>
      </c>
      <c r="R2993" t="str">
        <f t="shared" si="325"/>
        <v>spaces</v>
      </c>
      <c r="S2993" s="13">
        <f t="shared" si="326"/>
        <v>42740.628819444442</v>
      </c>
      <c r="T2993" s="13">
        <f t="shared" si="327"/>
        <v>42762.837152777778</v>
      </c>
      <c r="U2993" s="14">
        <f t="shared" si="328"/>
        <v>2017</v>
      </c>
      <c r="V2993" s="15"/>
    </row>
    <row r="2994" spans="1:22" ht="47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 s="8">
        <f t="shared" si="323"/>
        <v>48.984375</v>
      </c>
      <c r="Q2994" s="9" t="str">
        <f t="shared" si="324"/>
        <v>theater</v>
      </c>
      <c r="R2994" t="str">
        <f t="shared" si="325"/>
        <v>spaces</v>
      </c>
      <c r="S2994" s="13">
        <f t="shared" si="326"/>
        <v>42622.559143518512</v>
      </c>
      <c r="T2994" s="13">
        <f t="shared" si="327"/>
        <v>42652.767476851848</v>
      </c>
      <c r="U2994" s="14">
        <f t="shared" si="328"/>
        <v>2016</v>
      </c>
      <c r="V2994" s="15"/>
    </row>
    <row r="2995" spans="1:22" ht="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 s="8">
        <f t="shared" si="323"/>
        <v>45.590909090909093</v>
      </c>
      <c r="Q2995" s="9" t="str">
        <f t="shared" si="324"/>
        <v>theater</v>
      </c>
      <c r="R2995" t="str">
        <f t="shared" si="325"/>
        <v>spaces</v>
      </c>
      <c r="S2995" s="13">
        <f t="shared" si="326"/>
        <v>42390.63040509259</v>
      </c>
      <c r="T2995" s="13">
        <f t="shared" si="327"/>
        <v>42420.838738425926</v>
      </c>
      <c r="U2995" s="14">
        <f t="shared" si="328"/>
        <v>2016</v>
      </c>
      <c r="V2995" s="15"/>
    </row>
    <row r="2996" spans="1:22" ht="47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 s="8">
        <f t="shared" si="323"/>
        <v>23.275254237288134</v>
      </c>
      <c r="Q2996" s="9" t="str">
        <f t="shared" si="324"/>
        <v>theater</v>
      </c>
      <c r="R2996" t="str">
        <f t="shared" si="325"/>
        <v>spaces</v>
      </c>
      <c r="S2996" s="13">
        <f t="shared" si="326"/>
        <v>41885.270509259259</v>
      </c>
      <c r="T2996" s="13">
        <f t="shared" si="327"/>
        <v>41915.478842592594</v>
      </c>
      <c r="U2996" s="14">
        <f t="shared" si="328"/>
        <v>2014</v>
      </c>
      <c r="V2996" s="15"/>
    </row>
    <row r="2997" spans="1:22" ht="47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 s="8">
        <f t="shared" si="323"/>
        <v>63.2289156626506</v>
      </c>
      <c r="Q2997" s="9" t="str">
        <f t="shared" si="324"/>
        <v>theater</v>
      </c>
      <c r="R2997" t="str">
        <f t="shared" si="325"/>
        <v>spaces</v>
      </c>
      <c r="S2997" s="13">
        <f t="shared" si="326"/>
        <v>42724.456840277773</v>
      </c>
      <c r="T2997" s="13">
        <f t="shared" si="327"/>
        <v>42754.665173611109</v>
      </c>
      <c r="U2997" s="14">
        <f t="shared" si="328"/>
        <v>2016</v>
      </c>
      <c r="V2997" s="15"/>
    </row>
    <row r="2998" spans="1:22" ht="3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 s="8">
        <f t="shared" si="323"/>
        <v>153.5204081632653</v>
      </c>
      <c r="Q2998" s="9" t="str">
        <f t="shared" si="324"/>
        <v>theater</v>
      </c>
      <c r="R2998" t="str">
        <f t="shared" si="325"/>
        <v>spaces</v>
      </c>
      <c r="S2998" s="13">
        <f t="shared" si="326"/>
        <v>42090.704166666663</v>
      </c>
      <c r="T2998" s="13">
        <f t="shared" si="327"/>
        <v>42150.912500000006</v>
      </c>
      <c r="U2998" s="14">
        <f t="shared" si="328"/>
        <v>2015</v>
      </c>
      <c r="V2998" s="15"/>
    </row>
    <row r="2999" spans="1:22" ht="47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 s="8">
        <f t="shared" si="323"/>
        <v>90.2</v>
      </c>
      <c r="Q2999" s="9" t="str">
        <f t="shared" si="324"/>
        <v>theater</v>
      </c>
      <c r="R2999" t="str">
        <f t="shared" si="325"/>
        <v>spaces</v>
      </c>
      <c r="S2999" s="13">
        <f t="shared" si="326"/>
        <v>42775.525381944441</v>
      </c>
      <c r="T2999" s="13">
        <f t="shared" si="327"/>
        <v>42793.207638888889</v>
      </c>
      <c r="U2999" s="14">
        <f t="shared" si="328"/>
        <v>2017</v>
      </c>
      <c r="V2999" s="15"/>
    </row>
    <row r="3000" spans="1:22" ht="47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 s="8">
        <f t="shared" si="323"/>
        <v>118.97113163972287</v>
      </c>
      <c r="Q3000" s="9" t="str">
        <f t="shared" si="324"/>
        <v>theater</v>
      </c>
      <c r="R3000" t="str">
        <f t="shared" si="325"/>
        <v>spaces</v>
      </c>
      <c r="S3000" s="13">
        <f t="shared" si="326"/>
        <v>41777.985289351847</v>
      </c>
      <c r="T3000" s="13">
        <f t="shared" si="327"/>
        <v>41806.184027777781</v>
      </c>
      <c r="U3000" s="14">
        <f t="shared" si="328"/>
        <v>2014</v>
      </c>
      <c r="V3000" s="15"/>
    </row>
    <row r="3001" spans="1:22" ht="47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 s="8">
        <f t="shared" si="323"/>
        <v>80.25</v>
      </c>
      <c r="Q3001" s="9" t="str">
        <f t="shared" si="324"/>
        <v>theater</v>
      </c>
      <c r="R3001" t="str">
        <f t="shared" si="325"/>
        <v>spaces</v>
      </c>
      <c r="S3001" s="13">
        <f t="shared" si="326"/>
        <v>42780.531944444439</v>
      </c>
      <c r="T3001" s="13">
        <f t="shared" si="327"/>
        <v>42795.083333333328</v>
      </c>
      <c r="U3001" s="14">
        <f t="shared" si="328"/>
        <v>2017</v>
      </c>
      <c r="V3001" s="15"/>
    </row>
    <row r="3002" spans="1:22" ht="47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 s="8">
        <f t="shared" si="323"/>
        <v>62.5</v>
      </c>
      <c r="Q3002" s="9" t="str">
        <f t="shared" si="324"/>
        <v>theater</v>
      </c>
      <c r="R3002" t="str">
        <f t="shared" si="325"/>
        <v>spaces</v>
      </c>
      <c r="S3002" s="13">
        <f t="shared" si="326"/>
        <v>42752.61886574074</v>
      </c>
      <c r="T3002" s="13">
        <f t="shared" si="327"/>
        <v>42766.75</v>
      </c>
      <c r="U3002" s="14">
        <f t="shared" si="328"/>
        <v>2017</v>
      </c>
      <c r="V3002" s="15"/>
    </row>
    <row r="3003" spans="1:22" ht="47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 s="8">
        <f t="shared" si="323"/>
        <v>131.37719999999999</v>
      </c>
      <c r="Q3003" s="9" t="str">
        <f t="shared" si="324"/>
        <v>theater</v>
      </c>
      <c r="R3003" t="str">
        <f t="shared" si="325"/>
        <v>spaces</v>
      </c>
      <c r="S3003" s="13">
        <f t="shared" si="326"/>
        <v>42534.687291666669</v>
      </c>
      <c r="T3003" s="13">
        <f t="shared" si="327"/>
        <v>42564.895625000005</v>
      </c>
      <c r="U3003" s="14">
        <f t="shared" si="328"/>
        <v>2016</v>
      </c>
      <c r="V3003" s="15"/>
    </row>
    <row r="3004" spans="1:22" ht="32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 s="8">
        <f t="shared" si="323"/>
        <v>73.032980769230775</v>
      </c>
      <c r="Q3004" s="9" t="str">
        <f t="shared" si="324"/>
        <v>theater</v>
      </c>
      <c r="R3004" t="str">
        <f t="shared" si="325"/>
        <v>spaces</v>
      </c>
      <c r="S3004" s="13">
        <f t="shared" si="326"/>
        <v>41239.627916666665</v>
      </c>
      <c r="T3004" s="13">
        <f t="shared" si="327"/>
        <v>41269.83625</v>
      </c>
      <c r="U3004" s="14">
        <f t="shared" si="328"/>
        <v>2012</v>
      </c>
      <c r="V3004" s="15"/>
    </row>
    <row r="3005" spans="1:22" ht="47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 s="8">
        <f t="shared" si="323"/>
        <v>178.52941176470588</v>
      </c>
      <c r="Q3005" s="9" t="str">
        <f t="shared" si="324"/>
        <v>theater</v>
      </c>
      <c r="R3005" t="str">
        <f t="shared" si="325"/>
        <v>spaces</v>
      </c>
      <c r="S3005" s="13">
        <f t="shared" si="326"/>
        <v>42398.640925925924</v>
      </c>
      <c r="T3005" s="13">
        <f t="shared" si="327"/>
        <v>42430.249305555553</v>
      </c>
      <c r="U3005" s="14">
        <f t="shared" si="328"/>
        <v>2016</v>
      </c>
      <c r="V3005" s="15"/>
    </row>
    <row r="3006" spans="1:22" ht="47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 s="8">
        <f t="shared" si="323"/>
        <v>162.90974729241879</v>
      </c>
      <c r="Q3006" s="9" t="str">
        <f t="shared" si="324"/>
        <v>theater</v>
      </c>
      <c r="R3006" t="str">
        <f t="shared" si="325"/>
        <v>spaces</v>
      </c>
      <c r="S3006" s="13">
        <f t="shared" si="326"/>
        <v>41928.672731481478</v>
      </c>
      <c r="T3006" s="13">
        <f t="shared" si="327"/>
        <v>41958.922731481478</v>
      </c>
      <c r="U3006" s="14">
        <f t="shared" si="328"/>
        <v>2014</v>
      </c>
      <c r="V3006" s="15"/>
    </row>
    <row r="3007" spans="1:22" ht="47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 s="8">
        <f t="shared" si="323"/>
        <v>108.24237288135593</v>
      </c>
      <c r="Q3007" s="9" t="str">
        <f t="shared" si="324"/>
        <v>theater</v>
      </c>
      <c r="R3007" t="str">
        <f t="shared" si="325"/>
        <v>spaces</v>
      </c>
      <c r="S3007" s="13">
        <f t="shared" si="326"/>
        <v>41888.466493055552</v>
      </c>
      <c r="T3007" s="13">
        <f t="shared" si="327"/>
        <v>41918.674826388888</v>
      </c>
      <c r="U3007" s="14">
        <f t="shared" si="328"/>
        <v>2014</v>
      </c>
      <c r="V3007" s="15"/>
    </row>
    <row r="3008" spans="1:22" ht="3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 s="8">
        <f t="shared" si="323"/>
        <v>88.865979381443296</v>
      </c>
      <c r="Q3008" s="9" t="str">
        <f t="shared" si="324"/>
        <v>theater</v>
      </c>
      <c r="R3008" t="str">
        <f t="shared" si="325"/>
        <v>spaces</v>
      </c>
      <c r="S3008" s="13">
        <f t="shared" si="326"/>
        <v>41957.54850694444</v>
      </c>
      <c r="T3008" s="13">
        <f t="shared" si="327"/>
        <v>41987.756840277783</v>
      </c>
      <c r="U3008" s="14">
        <f t="shared" si="328"/>
        <v>2014</v>
      </c>
      <c r="V3008" s="15"/>
    </row>
    <row r="3009" spans="1:22" ht="32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 s="8">
        <f t="shared" si="323"/>
        <v>54</v>
      </c>
      <c r="Q3009" s="9" t="str">
        <f t="shared" si="324"/>
        <v>theater</v>
      </c>
      <c r="R3009" t="str">
        <f t="shared" si="325"/>
        <v>spaces</v>
      </c>
      <c r="S3009" s="13">
        <f t="shared" si="326"/>
        <v>42098.007905092592</v>
      </c>
      <c r="T3009" s="13">
        <f t="shared" si="327"/>
        <v>42119.216238425928</v>
      </c>
      <c r="U3009" s="14">
        <f t="shared" si="328"/>
        <v>2015</v>
      </c>
      <c r="V3009" s="15"/>
    </row>
    <row r="3010" spans="1:22" ht="47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 s="8">
        <f t="shared" si="323"/>
        <v>116.73076923076923</v>
      </c>
      <c r="Q3010" s="9" t="str">
        <f t="shared" si="324"/>
        <v>theater</v>
      </c>
      <c r="R3010" t="str">
        <f t="shared" si="325"/>
        <v>spaces</v>
      </c>
      <c r="S3010" s="13">
        <f t="shared" si="326"/>
        <v>42360.003692129627</v>
      </c>
      <c r="T3010" s="13">
        <f t="shared" si="327"/>
        <v>42390.212025462963</v>
      </c>
      <c r="U3010" s="14">
        <f t="shared" si="328"/>
        <v>2015</v>
      </c>
      <c r="V3010" s="15"/>
    </row>
    <row r="3011" spans="1:22" ht="47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 s="8">
        <f t="shared" ref="P3011:P3074" si="330">E3011/L3011</f>
        <v>233.8984375</v>
      </c>
      <c r="Q3011" s="9" t="str">
        <f t="shared" ref="Q3011:Q3074" si="331">LEFT(N3011, SEARCH("/", N3011, 1)-1)</f>
        <v>theater</v>
      </c>
      <c r="R3011" t="str">
        <f t="shared" ref="R3011:R3074" si="332">RIGHT(N3011,LEN(N3011) -SEARCH("/", N3011, 1))</f>
        <v>spaces</v>
      </c>
      <c r="S3011" s="13">
        <f t="shared" ref="S3011:S3074" si="333">(J3011/86400)+25569+(-5/24)</f>
        <v>41939.361574074072</v>
      </c>
      <c r="T3011" s="13">
        <f t="shared" ref="T3011:T3074" si="334">(((I3011/60)/60)/24)+DATE(1970,1,1)</f>
        <v>41969.611574074079</v>
      </c>
      <c r="U3011" s="14">
        <f t="shared" ref="U3011:U3074" si="335">YEAR(S3011)</f>
        <v>2014</v>
      </c>
      <c r="V3011" s="15"/>
    </row>
    <row r="3012" spans="1:22" ht="47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 s="8">
        <f t="shared" si="330"/>
        <v>158</v>
      </c>
      <c r="Q3012" s="9" t="str">
        <f t="shared" si="331"/>
        <v>theater</v>
      </c>
      <c r="R3012" t="str">
        <f t="shared" si="332"/>
        <v>spaces</v>
      </c>
      <c r="S3012" s="13">
        <f t="shared" si="333"/>
        <v>41996.624062499999</v>
      </c>
      <c r="T3012" s="13">
        <f t="shared" si="334"/>
        <v>42056.832395833335</v>
      </c>
      <c r="U3012" s="14">
        <f t="shared" si="335"/>
        <v>2014</v>
      </c>
      <c r="V3012" s="15"/>
    </row>
    <row r="3013" spans="1:22" ht="47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 s="8">
        <f t="shared" si="330"/>
        <v>14.84</v>
      </c>
      <c r="Q3013" s="9" t="str">
        <f t="shared" si="331"/>
        <v>theater</v>
      </c>
      <c r="R3013" t="str">
        <f t="shared" si="332"/>
        <v>spaces</v>
      </c>
      <c r="S3013" s="13">
        <f t="shared" si="333"/>
        <v>42334.260601851849</v>
      </c>
      <c r="T3013" s="13">
        <f t="shared" si="334"/>
        <v>42361.957638888889</v>
      </c>
      <c r="U3013" s="14">
        <f t="shared" si="335"/>
        <v>2015</v>
      </c>
      <c r="V3013" s="15"/>
    </row>
    <row r="3014" spans="1:22" ht="47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 s="8">
        <f t="shared" si="330"/>
        <v>85.181818181818187</v>
      </c>
      <c r="Q3014" s="9" t="str">
        <f t="shared" si="331"/>
        <v>theater</v>
      </c>
      <c r="R3014" t="str">
        <f t="shared" si="332"/>
        <v>spaces</v>
      </c>
      <c r="S3014" s="13">
        <f t="shared" si="333"/>
        <v>42024.494560185187</v>
      </c>
      <c r="T3014" s="13">
        <f t="shared" si="334"/>
        <v>42045.702893518523</v>
      </c>
      <c r="U3014" s="14">
        <f t="shared" si="335"/>
        <v>2015</v>
      </c>
      <c r="V3014" s="15"/>
    </row>
    <row r="3015" spans="1:22" ht="47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 s="8">
        <f t="shared" si="330"/>
        <v>146.69158878504672</v>
      </c>
      <c r="Q3015" s="9" t="str">
        <f t="shared" si="331"/>
        <v>theater</v>
      </c>
      <c r="R3015" t="str">
        <f t="shared" si="332"/>
        <v>spaces</v>
      </c>
      <c r="S3015" s="13">
        <f t="shared" si="333"/>
        <v>42146.627881944441</v>
      </c>
      <c r="T3015" s="13">
        <f t="shared" si="334"/>
        <v>42176.836215277777</v>
      </c>
      <c r="U3015" s="14">
        <f t="shared" si="335"/>
        <v>2015</v>
      </c>
      <c r="V3015" s="15"/>
    </row>
    <row r="3016" spans="1:22" ht="47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 s="8">
        <f t="shared" si="330"/>
        <v>50.764811490125673</v>
      </c>
      <c r="Q3016" s="9" t="str">
        <f t="shared" si="331"/>
        <v>theater</v>
      </c>
      <c r="R3016" t="str">
        <f t="shared" si="332"/>
        <v>spaces</v>
      </c>
      <c r="S3016" s="13">
        <f t="shared" si="333"/>
        <v>41919.915277777771</v>
      </c>
      <c r="T3016" s="13">
        <f t="shared" si="334"/>
        <v>41948.208333333336</v>
      </c>
      <c r="U3016" s="14">
        <f t="shared" si="335"/>
        <v>2014</v>
      </c>
      <c r="V3016" s="15"/>
    </row>
    <row r="3017" spans="1:22" ht="47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 s="8">
        <f t="shared" si="330"/>
        <v>87.7</v>
      </c>
      <c r="Q3017" s="9" t="str">
        <f t="shared" si="331"/>
        <v>theater</v>
      </c>
      <c r="R3017" t="str">
        <f t="shared" si="332"/>
        <v>spaces</v>
      </c>
      <c r="S3017" s="13">
        <f t="shared" si="333"/>
        <v>41785.518958333334</v>
      </c>
      <c r="T3017" s="13">
        <f t="shared" si="334"/>
        <v>41801.166666666664</v>
      </c>
      <c r="U3017" s="14">
        <f t="shared" si="335"/>
        <v>2014</v>
      </c>
      <c r="V3017" s="15"/>
    </row>
    <row r="3018" spans="1:22" ht="47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 s="8">
        <f t="shared" si="330"/>
        <v>242.27777777777777</v>
      </c>
      <c r="Q3018" s="9" t="str">
        <f t="shared" si="331"/>
        <v>theater</v>
      </c>
      <c r="R3018" t="str">
        <f t="shared" si="332"/>
        <v>spaces</v>
      </c>
      <c r="S3018" s="13">
        <f t="shared" si="333"/>
        <v>41778.339722222219</v>
      </c>
      <c r="T3018" s="13">
        <f t="shared" si="334"/>
        <v>41838.548055555555</v>
      </c>
      <c r="U3018" s="14">
        <f t="shared" si="335"/>
        <v>2014</v>
      </c>
      <c r="V3018" s="15"/>
    </row>
    <row r="3019" spans="1:22" ht="47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 s="8">
        <f t="shared" si="330"/>
        <v>146.44654088050314</v>
      </c>
      <c r="Q3019" s="9" t="str">
        <f t="shared" si="331"/>
        <v>theater</v>
      </c>
      <c r="R3019" t="str">
        <f t="shared" si="332"/>
        <v>spaces</v>
      </c>
      <c r="S3019" s="13">
        <f t="shared" si="333"/>
        <v>41841.641701388886</v>
      </c>
      <c r="T3019" s="13">
        <f t="shared" si="334"/>
        <v>41871.850034722222</v>
      </c>
      <c r="U3019" s="14">
        <f t="shared" si="335"/>
        <v>2014</v>
      </c>
      <c r="V3019" s="15"/>
    </row>
    <row r="3020" spans="1:22" ht="47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 s="8">
        <f t="shared" si="330"/>
        <v>103.17073170731707</v>
      </c>
      <c r="Q3020" s="9" t="str">
        <f t="shared" si="331"/>
        <v>theater</v>
      </c>
      <c r="R3020" t="str">
        <f t="shared" si="332"/>
        <v>spaces</v>
      </c>
      <c r="S3020" s="13">
        <f t="shared" si="333"/>
        <v>42163.09</v>
      </c>
      <c r="T3020" s="13">
        <f t="shared" si="334"/>
        <v>42205.916666666672</v>
      </c>
      <c r="U3020" s="14">
        <f t="shared" si="335"/>
        <v>2015</v>
      </c>
      <c r="V3020" s="15"/>
    </row>
    <row r="3021" spans="1:22" ht="47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 s="8">
        <f t="shared" si="330"/>
        <v>80.464601769911511</v>
      </c>
      <c r="Q3021" s="9" t="str">
        <f t="shared" si="331"/>
        <v>theater</v>
      </c>
      <c r="R3021" t="str">
        <f t="shared" si="332"/>
        <v>spaces</v>
      </c>
      <c r="S3021" s="13">
        <f t="shared" si="333"/>
        <v>41758.625231481477</v>
      </c>
      <c r="T3021" s="13">
        <f t="shared" si="334"/>
        <v>41786.125</v>
      </c>
      <c r="U3021" s="14">
        <f t="shared" si="335"/>
        <v>2014</v>
      </c>
      <c r="V3021" s="15"/>
    </row>
    <row r="3022" spans="1:22" ht="47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 s="8">
        <f t="shared" si="330"/>
        <v>234.66666666666666</v>
      </c>
      <c r="Q3022" s="9" t="str">
        <f t="shared" si="331"/>
        <v>theater</v>
      </c>
      <c r="R3022" t="str">
        <f t="shared" si="332"/>
        <v>spaces</v>
      </c>
      <c r="S3022" s="13">
        <f t="shared" si="333"/>
        <v>42170.638113425921</v>
      </c>
      <c r="T3022" s="13">
        <f t="shared" si="334"/>
        <v>42230.846446759257</v>
      </c>
      <c r="U3022" s="14">
        <f t="shared" si="335"/>
        <v>2015</v>
      </c>
      <c r="V3022" s="15"/>
    </row>
    <row r="3023" spans="1:22" ht="47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 s="8">
        <f t="shared" si="330"/>
        <v>50.689320388349515</v>
      </c>
      <c r="Q3023" s="9" t="str">
        <f t="shared" si="331"/>
        <v>theater</v>
      </c>
      <c r="R3023" t="str">
        <f t="shared" si="332"/>
        <v>spaces</v>
      </c>
      <c r="S3023" s="13">
        <f t="shared" si="333"/>
        <v>42660.410520833328</v>
      </c>
      <c r="T3023" s="13">
        <f t="shared" si="334"/>
        <v>42696.249305555553</v>
      </c>
      <c r="U3023" s="14">
        <f t="shared" si="335"/>
        <v>2016</v>
      </c>
      <c r="V3023" s="15"/>
    </row>
    <row r="3024" spans="1:22" ht="47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 s="8">
        <f t="shared" si="330"/>
        <v>162.70967741935485</v>
      </c>
      <c r="Q3024" s="9" t="str">
        <f t="shared" si="331"/>
        <v>theater</v>
      </c>
      <c r="R3024" t="str">
        <f t="shared" si="332"/>
        <v>spaces</v>
      </c>
      <c r="S3024" s="13">
        <f t="shared" si="333"/>
        <v>42564.745474537034</v>
      </c>
      <c r="T3024" s="13">
        <f t="shared" si="334"/>
        <v>42609.95380787037</v>
      </c>
      <c r="U3024" s="14">
        <f t="shared" si="335"/>
        <v>2016</v>
      </c>
      <c r="V3024" s="15"/>
    </row>
    <row r="3025" spans="1:22" ht="47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 s="8">
        <f t="shared" si="330"/>
        <v>120.16666666666667</v>
      </c>
      <c r="Q3025" s="9" t="str">
        <f t="shared" si="331"/>
        <v>theater</v>
      </c>
      <c r="R3025" t="str">
        <f t="shared" si="332"/>
        <v>spaces</v>
      </c>
      <c r="S3025" s="13">
        <f t="shared" si="333"/>
        <v>42121.467430555553</v>
      </c>
      <c r="T3025" s="13">
        <f t="shared" si="334"/>
        <v>42166.675763888896</v>
      </c>
      <c r="U3025" s="14">
        <f t="shared" si="335"/>
        <v>2015</v>
      </c>
      <c r="V3025" s="15"/>
    </row>
    <row r="3026" spans="1:22" ht="47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 s="8">
        <f t="shared" si="330"/>
        <v>67.697802197802204</v>
      </c>
      <c r="Q3026" s="9" t="str">
        <f t="shared" si="331"/>
        <v>theater</v>
      </c>
      <c r="R3026" t="str">
        <f t="shared" si="332"/>
        <v>spaces</v>
      </c>
      <c r="S3026" s="13">
        <f t="shared" si="333"/>
        <v>41158.785590277774</v>
      </c>
      <c r="T3026" s="13">
        <f t="shared" si="334"/>
        <v>41188.993923611109</v>
      </c>
      <c r="U3026" s="14">
        <f t="shared" si="335"/>
        <v>2012</v>
      </c>
      <c r="V3026" s="15"/>
    </row>
    <row r="3027" spans="1:22" ht="47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 s="8">
        <f t="shared" si="330"/>
        <v>52.103448275862071</v>
      </c>
      <c r="Q3027" s="9" t="str">
        <f t="shared" si="331"/>
        <v>theater</v>
      </c>
      <c r="R3027" t="str">
        <f t="shared" si="332"/>
        <v>spaces</v>
      </c>
      <c r="S3027" s="13">
        <f t="shared" si="333"/>
        <v>41761.301076388889</v>
      </c>
      <c r="T3027" s="13">
        <f t="shared" si="334"/>
        <v>41789.666666666664</v>
      </c>
      <c r="U3027" s="14">
        <f t="shared" si="335"/>
        <v>2014</v>
      </c>
      <c r="V3027" s="15"/>
    </row>
    <row r="3028" spans="1:22" ht="47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 s="8">
        <f t="shared" si="330"/>
        <v>51.6</v>
      </c>
      <c r="Q3028" s="9" t="str">
        <f t="shared" si="331"/>
        <v>theater</v>
      </c>
      <c r="R3028" t="str">
        <f t="shared" si="332"/>
        <v>spaces</v>
      </c>
      <c r="S3028" s="13">
        <f t="shared" si="333"/>
        <v>42783.251064814809</v>
      </c>
      <c r="T3028" s="13">
        <f t="shared" si="334"/>
        <v>42797.459398148145</v>
      </c>
      <c r="U3028" s="14">
        <f t="shared" si="335"/>
        <v>2017</v>
      </c>
      <c r="V3028" s="15"/>
    </row>
    <row r="3029" spans="1:22" ht="3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 s="8">
        <f t="shared" si="330"/>
        <v>164.3</v>
      </c>
      <c r="Q3029" s="9" t="str">
        <f t="shared" si="331"/>
        <v>theater</v>
      </c>
      <c r="R3029" t="str">
        <f t="shared" si="332"/>
        <v>spaces</v>
      </c>
      <c r="S3029" s="13">
        <f t="shared" si="333"/>
        <v>42053.49596064815</v>
      </c>
      <c r="T3029" s="13">
        <f t="shared" si="334"/>
        <v>42083.662627314814</v>
      </c>
      <c r="U3029" s="14">
        <f t="shared" si="335"/>
        <v>2015</v>
      </c>
      <c r="V3029" s="15"/>
    </row>
    <row r="3030" spans="1:22" ht="3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 s="8">
        <f t="shared" si="330"/>
        <v>84.858585858585855</v>
      </c>
      <c r="Q3030" s="9" t="str">
        <f t="shared" si="331"/>
        <v>theater</v>
      </c>
      <c r="R3030" t="str">
        <f t="shared" si="332"/>
        <v>spaces</v>
      </c>
      <c r="S3030" s="13">
        <f t="shared" si="333"/>
        <v>42567.055844907409</v>
      </c>
      <c r="T3030" s="13">
        <f t="shared" si="334"/>
        <v>42597.264178240745</v>
      </c>
      <c r="U3030" s="14">
        <f t="shared" si="335"/>
        <v>2016</v>
      </c>
      <c r="V3030" s="15"/>
    </row>
    <row r="3031" spans="1:22" ht="47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 s="8">
        <f t="shared" si="330"/>
        <v>94.548850574712645</v>
      </c>
      <c r="Q3031" s="9" t="str">
        <f t="shared" si="331"/>
        <v>theater</v>
      </c>
      <c r="R3031" t="str">
        <f t="shared" si="332"/>
        <v>spaces</v>
      </c>
      <c r="S3031" s="13">
        <f t="shared" si="333"/>
        <v>41932.500543981478</v>
      </c>
      <c r="T3031" s="13">
        <f t="shared" si="334"/>
        <v>41961.190972222219</v>
      </c>
      <c r="U3031" s="14">
        <f t="shared" si="335"/>
        <v>2014</v>
      </c>
      <c r="V3031" s="15"/>
    </row>
    <row r="3032" spans="1:22" ht="47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 s="8">
        <f t="shared" si="330"/>
        <v>45.536585365853661</v>
      </c>
      <c r="Q3032" s="9" t="str">
        <f t="shared" si="331"/>
        <v>theater</v>
      </c>
      <c r="R3032" t="str">
        <f t="shared" si="332"/>
        <v>spaces</v>
      </c>
      <c r="S3032" s="13">
        <f t="shared" si="333"/>
        <v>42233.5390162037</v>
      </c>
      <c r="T3032" s="13">
        <f t="shared" si="334"/>
        <v>42263.747349537036</v>
      </c>
      <c r="U3032" s="14">
        <f t="shared" si="335"/>
        <v>2015</v>
      </c>
      <c r="V3032" s="15"/>
    </row>
    <row r="3033" spans="1:22" ht="77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 s="8">
        <f t="shared" si="330"/>
        <v>51.724137931034484</v>
      </c>
      <c r="Q3033" s="9" t="str">
        <f t="shared" si="331"/>
        <v>theater</v>
      </c>
      <c r="R3033" t="str">
        <f t="shared" si="332"/>
        <v>spaces</v>
      </c>
      <c r="S3033" s="13">
        <f t="shared" si="333"/>
        <v>42597.674155092587</v>
      </c>
      <c r="T3033" s="13">
        <f t="shared" si="334"/>
        <v>42657.882488425923</v>
      </c>
      <c r="U3033" s="14">
        <f t="shared" si="335"/>
        <v>2016</v>
      </c>
      <c r="V3033" s="15"/>
    </row>
    <row r="3034" spans="1:22" ht="47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 s="8">
        <f t="shared" si="330"/>
        <v>50.88</v>
      </c>
      <c r="Q3034" s="9" t="str">
        <f t="shared" si="331"/>
        <v>theater</v>
      </c>
      <c r="R3034" t="str">
        <f t="shared" si="332"/>
        <v>spaces</v>
      </c>
      <c r="S3034" s="13">
        <f t="shared" si="333"/>
        <v>42227.836331018516</v>
      </c>
      <c r="T3034" s="13">
        <f t="shared" si="334"/>
        <v>42258.044664351852</v>
      </c>
      <c r="U3034" s="14">
        <f t="shared" si="335"/>
        <v>2015</v>
      </c>
      <c r="V3034" s="15"/>
    </row>
    <row r="3035" spans="1:22" ht="47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 s="8">
        <f t="shared" si="330"/>
        <v>191.13043478260869</v>
      </c>
      <c r="Q3035" s="9" t="str">
        <f t="shared" si="331"/>
        <v>theater</v>
      </c>
      <c r="R3035" t="str">
        <f t="shared" si="332"/>
        <v>spaces</v>
      </c>
      <c r="S3035" s="13">
        <f t="shared" si="333"/>
        <v>42569.901909722219</v>
      </c>
      <c r="T3035" s="13">
        <f t="shared" si="334"/>
        <v>42600.110243055555</v>
      </c>
      <c r="U3035" s="14">
        <f t="shared" si="335"/>
        <v>2016</v>
      </c>
      <c r="V3035" s="15"/>
    </row>
    <row r="3036" spans="1:22" ht="6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 s="8">
        <f t="shared" si="330"/>
        <v>89.314285714285717</v>
      </c>
      <c r="Q3036" s="9" t="str">
        <f t="shared" si="331"/>
        <v>theater</v>
      </c>
      <c r="R3036" t="str">
        <f t="shared" si="332"/>
        <v>spaces</v>
      </c>
      <c r="S3036" s="13">
        <f t="shared" si="333"/>
        <v>42644.327025462961</v>
      </c>
      <c r="T3036" s="13">
        <f t="shared" si="334"/>
        <v>42675.165972222225</v>
      </c>
      <c r="U3036" s="14">
        <f t="shared" si="335"/>
        <v>2016</v>
      </c>
      <c r="V3036" s="15"/>
    </row>
    <row r="3037" spans="1:22" ht="3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 s="8">
        <f t="shared" si="330"/>
        <v>88.588631921824103</v>
      </c>
      <c r="Q3037" s="9" t="str">
        <f t="shared" si="331"/>
        <v>theater</v>
      </c>
      <c r="R3037" t="str">
        <f t="shared" si="332"/>
        <v>spaces</v>
      </c>
      <c r="S3037" s="13">
        <f t="shared" si="333"/>
        <v>41368.351956018516</v>
      </c>
      <c r="T3037" s="13">
        <f t="shared" si="334"/>
        <v>41398.560289351852</v>
      </c>
      <c r="U3037" s="14">
        <f t="shared" si="335"/>
        <v>2013</v>
      </c>
      <c r="V3037" s="15"/>
    </row>
    <row r="3038" spans="1:22" ht="47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 s="8">
        <f t="shared" si="330"/>
        <v>96.300911854103347</v>
      </c>
      <c r="Q3038" s="9" t="str">
        <f t="shared" si="331"/>
        <v>theater</v>
      </c>
      <c r="R3038" t="str">
        <f t="shared" si="332"/>
        <v>spaces</v>
      </c>
      <c r="S3038" s="13">
        <f t="shared" si="333"/>
        <v>41466.576898148145</v>
      </c>
      <c r="T3038" s="13">
        <f t="shared" si="334"/>
        <v>41502.499305555553</v>
      </c>
      <c r="U3038" s="14">
        <f t="shared" si="335"/>
        <v>2013</v>
      </c>
      <c r="V3038" s="15"/>
    </row>
    <row r="3039" spans="1:22" ht="6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 s="8">
        <f t="shared" si="330"/>
        <v>33.3125</v>
      </c>
      <c r="Q3039" s="9" t="str">
        <f t="shared" si="331"/>
        <v>theater</v>
      </c>
      <c r="R3039" t="str">
        <f t="shared" si="332"/>
        <v>spaces</v>
      </c>
      <c r="S3039" s="13">
        <f t="shared" si="333"/>
        <v>40378.684872685182</v>
      </c>
      <c r="T3039" s="13">
        <f t="shared" si="334"/>
        <v>40453.207638888889</v>
      </c>
      <c r="U3039" s="14">
        <f t="shared" si="335"/>
        <v>2010</v>
      </c>
      <c r="V3039" s="15"/>
    </row>
    <row r="3040" spans="1:22" ht="47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 s="8">
        <f t="shared" si="330"/>
        <v>37.222222222222221</v>
      </c>
      <c r="Q3040" s="9" t="str">
        <f t="shared" si="331"/>
        <v>theater</v>
      </c>
      <c r="R3040" t="str">
        <f t="shared" si="332"/>
        <v>spaces</v>
      </c>
      <c r="S3040" s="13">
        <f t="shared" si="333"/>
        <v>42373.043946759259</v>
      </c>
      <c r="T3040" s="13">
        <f t="shared" si="334"/>
        <v>42433.252280092594</v>
      </c>
      <c r="U3040" s="14">
        <f t="shared" si="335"/>
        <v>2016</v>
      </c>
      <c r="V3040" s="15"/>
    </row>
    <row r="3041" spans="1:22" ht="47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 s="8">
        <f t="shared" si="330"/>
        <v>92.130423728813554</v>
      </c>
      <c r="Q3041" s="9" t="str">
        <f t="shared" si="331"/>
        <v>theater</v>
      </c>
      <c r="R3041" t="str">
        <f t="shared" si="332"/>
        <v>spaces</v>
      </c>
      <c r="S3041" s="13">
        <f t="shared" si="333"/>
        <v>41610.586087962962</v>
      </c>
      <c r="T3041" s="13">
        <f t="shared" si="334"/>
        <v>41637.332638888889</v>
      </c>
      <c r="U3041" s="14">
        <f t="shared" si="335"/>
        <v>2013</v>
      </c>
      <c r="V3041" s="15"/>
    </row>
    <row r="3042" spans="1:22" ht="47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 s="8">
        <f t="shared" si="330"/>
        <v>76.785714285714292</v>
      </c>
      <c r="Q3042" s="9" t="str">
        <f t="shared" si="331"/>
        <v>theater</v>
      </c>
      <c r="R3042" t="str">
        <f t="shared" si="332"/>
        <v>spaces</v>
      </c>
      <c r="S3042" s="13">
        <f t="shared" si="333"/>
        <v>42177.583576388883</v>
      </c>
      <c r="T3042" s="13">
        <f t="shared" si="334"/>
        <v>42181.958333333328</v>
      </c>
      <c r="U3042" s="14">
        <f t="shared" si="335"/>
        <v>2015</v>
      </c>
      <c r="V3042" s="15"/>
    </row>
    <row r="3043" spans="1:22" ht="3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 s="8">
        <f t="shared" si="330"/>
        <v>96.526315789473685</v>
      </c>
      <c r="Q3043" s="9" t="str">
        <f t="shared" si="331"/>
        <v>theater</v>
      </c>
      <c r="R3043" t="str">
        <f t="shared" si="332"/>
        <v>spaces</v>
      </c>
      <c r="S3043" s="13">
        <f t="shared" si="333"/>
        <v>42359.660277777781</v>
      </c>
      <c r="T3043" s="13">
        <f t="shared" si="334"/>
        <v>42389.868611111116</v>
      </c>
      <c r="U3043" s="14">
        <f t="shared" si="335"/>
        <v>2015</v>
      </c>
      <c r="V3043" s="15"/>
    </row>
    <row r="3044" spans="1:22" ht="47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 s="8">
        <f t="shared" si="330"/>
        <v>51.891891891891895</v>
      </c>
      <c r="Q3044" s="9" t="str">
        <f t="shared" si="331"/>
        <v>theater</v>
      </c>
      <c r="R3044" t="str">
        <f t="shared" si="332"/>
        <v>spaces</v>
      </c>
      <c r="S3044" s="13">
        <f t="shared" si="333"/>
        <v>42253.479710648149</v>
      </c>
      <c r="T3044" s="13">
        <f t="shared" si="334"/>
        <v>42283.688043981485</v>
      </c>
      <c r="U3044" s="14">
        <f t="shared" si="335"/>
        <v>2015</v>
      </c>
      <c r="V3044" s="15"/>
    </row>
    <row r="3045" spans="1:22" ht="47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 s="8">
        <f t="shared" si="330"/>
        <v>128.9140625</v>
      </c>
      <c r="Q3045" s="9" t="str">
        <f t="shared" si="331"/>
        <v>theater</v>
      </c>
      <c r="R3045" t="str">
        <f t="shared" si="332"/>
        <v>spaces</v>
      </c>
      <c r="S3045" s="13">
        <f t="shared" si="333"/>
        <v>42082.862256944441</v>
      </c>
      <c r="T3045" s="13">
        <f t="shared" si="334"/>
        <v>42110.118055555555</v>
      </c>
      <c r="U3045" s="14">
        <f t="shared" si="335"/>
        <v>2015</v>
      </c>
      <c r="V3045" s="15"/>
    </row>
    <row r="3046" spans="1:22" ht="47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 s="8">
        <f t="shared" si="330"/>
        <v>84.108974358974365</v>
      </c>
      <c r="Q3046" s="9" t="str">
        <f t="shared" si="331"/>
        <v>theater</v>
      </c>
      <c r="R3046" t="str">
        <f t="shared" si="332"/>
        <v>spaces</v>
      </c>
      <c r="S3046" s="13">
        <f t="shared" si="333"/>
        <v>42387.518495370365</v>
      </c>
      <c r="T3046" s="13">
        <f t="shared" si="334"/>
        <v>42402.7268287037</v>
      </c>
      <c r="U3046" s="14">
        <f t="shared" si="335"/>
        <v>2016</v>
      </c>
      <c r="V3046" s="15"/>
    </row>
    <row r="3047" spans="1:22" ht="47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 s="8">
        <f t="shared" si="330"/>
        <v>82.941562500000003</v>
      </c>
      <c r="Q3047" s="9" t="str">
        <f t="shared" si="331"/>
        <v>theater</v>
      </c>
      <c r="R3047" t="str">
        <f t="shared" si="332"/>
        <v>spaces</v>
      </c>
      <c r="S3047" s="13">
        <f t="shared" si="333"/>
        <v>41842.947395833333</v>
      </c>
      <c r="T3047" s="13">
        <f t="shared" si="334"/>
        <v>41873.155729166669</v>
      </c>
      <c r="U3047" s="14">
        <f t="shared" si="335"/>
        <v>2014</v>
      </c>
      <c r="V3047" s="15"/>
    </row>
    <row r="3048" spans="1:22" ht="47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 s="8">
        <f t="shared" si="330"/>
        <v>259.94827586206895</v>
      </c>
      <c r="Q3048" s="9" t="str">
        <f t="shared" si="331"/>
        <v>theater</v>
      </c>
      <c r="R3048" t="str">
        <f t="shared" si="332"/>
        <v>spaces</v>
      </c>
      <c r="S3048" s="13">
        <f t="shared" si="333"/>
        <v>41862.59474537037</v>
      </c>
      <c r="T3048" s="13">
        <f t="shared" si="334"/>
        <v>41892.202777777777</v>
      </c>
      <c r="U3048" s="14">
        <f t="shared" si="335"/>
        <v>2014</v>
      </c>
      <c r="V3048" s="15"/>
    </row>
    <row r="3049" spans="1:22" ht="47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 s="8">
        <f t="shared" si="330"/>
        <v>37.25</v>
      </c>
      <c r="Q3049" s="9" t="str">
        <f t="shared" si="331"/>
        <v>theater</v>
      </c>
      <c r="R3049" t="str">
        <f t="shared" si="332"/>
        <v>spaces</v>
      </c>
      <c r="S3049" s="13">
        <f t="shared" si="333"/>
        <v>42443.780717592592</v>
      </c>
      <c r="T3049" s="13">
        <f t="shared" si="334"/>
        <v>42487.552777777775</v>
      </c>
      <c r="U3049" s="14">
        <f t="shared" si="335"/>
        <v>2016</v>
      </c>
      <c r="V3049" s="15"/>
    </row>
    <row r="3050" spans="1:22" ht="47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 s="8">
        <f t="shared" si="330"/>
        <v>177.02127659574469</v>
      </c>
      <c r="Q3050" s="9" t="str">
        <f t="shared" si="331"/>
        <v>theater</v>
      </c>
      <c r="R3050" t="str">
        <f t="shared" si="332"/>
        <v>spaces</v>
      </c>
      <c r="S3050" s="13">
        <f t="shared" si="333"/>
        <v>41975.692847222221</v>
      </c>
      <c r="T3050" s="13">
        <f t="shared" si="334"/>
        <v>42004.890277777777</v>
      </c>
      <c r="U3050" s="14">
        <f t="shared" si="335"/>
        <v>2014</v>
      </c>
      <c r="V3050" s="15"/>
    </row>
    <row r="3051" spans="1:22" ht="47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 s="8">
        <f t="shared" si="330"/>
        <v>74.074074074074076</v>
      </c>
      <c r="Q3051" s="9" t="str">
        <f t="shared" si="331"/>
        <v>theater</v>
      </c>
      <c r="R3051" t="str">
        <f t="shared" si="332"/>
        <v>spaces</v>
      </c>
      <c r="S3051" s="13">
        <f t="shared" si="333"/>
        <v>42138.806192129625</v>
      </c>
      <c r="T3051" s="13">
        <f t="shared" si="334"/>
        <v>42169.014525462961</v>
      </c>
      <c r="U3051" s="14">
        <f t="shared" si="335"/>
        <v>2015</v>
      </c>
      <c r="V3051" s="15"/>
    </row>
    <row r="3052" spans="1:22" ht="3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 s="8">
        <f t="shared" si="330"/>
        <v>70.666666666666671</v>
      </c>
      <c r="Q3052" s="9" t="str">
        <f t="shared" si="331"/>
        <v>theater</v>
      </c>
      <c r="R3052" t="str">
        <f t="shared" si="332"/>
        <v>spaces</v>
      </c>
      <c r="S3052" s="13">
        <f t="shared" si="333"/>
        <v>42464.960185185184</v>
      </c>
      <c r="T3052" s="13">
        <f t="shared" si="334"/>
        <v>42495.16851851852</v>
      </c>
      <c r="U3052" s="14">
        <f t="shared" si="335"/>
        <v>2016</v>
      </c>
      <c r="V3052" s="15"/>
    </row>
    <row r="3053" spans="1:22" ht="47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 s="8">
        <f t="shared" si="330"/>
        <v>23.62857142857143</v>
      </c>
      <c r="Q3053" s="9" t="str">
        <f t="shared" si="331"/>
        <v>theater</v>
      </c>
      <c r="R3053" t="str">
        <f t="shared" si="332"/>
        <v>spaces</v>
      </c>
      <c r="S3053" s="13">
        <f t="shared" si="333"/>
        <v>42744.207696759258</v>
      </c>
      <c r="T3053" s="13">
        <f t="shared" si="334"/>
        <v>42774.416030092587</v>
      </c>
      <c r="U3053" s="14">
        <f t="shared" si="335"/>
        <v>2017</v>
      </c>
      <c r="V3053" s="15"/>
    </row>
    <row r="3054" spans="1:22" ht="3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 s="8">
        <f t="shared" si="330"/>
        <v>37.5</v>
      </c>
      <c r="Q3054" s="9" t="str">
        <f t="shared" si="331"/>
        <v>theater</v>
      </c>
      <c r="R3054" t="str">
        <f t="shared" si="332"/>
        <v>spaces</v>
      </c>
      <c r="S3054" s="13">
        <f t="shared" si="333"/>
        <v>42122.461736111109</v>
      </c>
      <c r="T3054" s="13">
        <f t="shared" si="334"/>
        <v>42152.665972222225</v>
      </c>
      <c r="U3054" s="14">
        <f t="shared" si="335"/>
        <v>2015</v>
      </c>
      <c r="V3054" s="15"/>
    </row>
    <row r="3055" spans="1:22" ht="47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 s="8">
        <f t="shared" si="330"/>
        <v>13.333333333333334</v>
      </c>
      <c r="Q3055" s="9" t="str">
        <f t="shared" si="331"/>
        <v>theater</v>
      </c>
      <c r="R3055" t="str">
        <f t="shared" si="332"/>
        <v>spaces</v>
      </c>
      <c r="S3055" s="13">
        <f t="shared" si="333"/>
        <v>41862.553391203699</v>
      </c>
      <c r="T3055" s="13">
        <f t="shared" si="334"/>
        <v>41914.165972222225</v>
      </c>
      <c r="U3055" s="14">
        <f t="shared" si="335"/>
        <v>2014</v>
      </c>
      <c r="V3055" s="15"/>
    </row>
    <row r="3056" spans="1:22" ht="47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8" t="e">
        <f t="shared" si="330"/>
        <v>#DIV/0!</v>
      </c>
      <c r="Q3056" s="9" t="str">
        <f t="shared" si="331"/>
        <v>theater</v>
      </c>
      <c r="R3056" t="str">
        <f t="shared" si="332"/>
        <v>spaces</v>
      </c>
      <c r="S3056" s="13">
        <f t="shared" si="333"/>
        <v>42027.624467592592</v>
      </c>
      <c r="T3056" s="13">
        <f t="shared" si="334"/>
        <v>42065.044444444444</v>
      </c>
      <c r="U3056" s="14">
        <f t="shared" si="335"/>
        <v>2015</v>
      </c>
      <c r="V3056" s="15"/>
    </row>
    <row r="3057" spans="1:22" ht="47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 s="8">
        <f t="shared" si="330"/>
        <v>1</v>
      </c>
      <c r="Q3057" s="9" t="str">
        <f t="shared" si="331"/>
        <v>theater</v>
      </c>
      <c r="R3057" t="str">
        <f t="shared" si="332"/>
        <v>spaces</v>
      </c>
      <c r="S3057" s="13">
        <f t="shared" si="333"/>
        <v>41953.749884259254</v>
      </c>
      <c r="T3057" s="13">
        <f t="shared" si="334"/>
        <v>42013.95821759259</v>
      </c>
      <c r="U3057" s="14">
        <f t="shared" si="335"/>
        <v>2014</v>
      </c>
      <c r="V3057" s="15"/>
    </row>
    <row r="3058" spans="1:22" ht="47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8" t="e">
        <f t="shared" si="330"/>
        <v>#DIV/0!</v>
      </c>
      <c r="Q3058" s="9" t="str">
        <f t="shared" si="331"/>
        <v>theater</v>
      </c>
      <c r="R3058" t="str">
        <f t="shared" si="332"/>
        <v>spaces</v>
      </c>
      <c r="S3058" s="13">
        <f t="shared" si="333"/>
        <v>41851.428055555552</v>
      </c>
      <c r="T3058" s="13">
        <f t="shared" si="334"/>
        <v>41911.636388888888</v>
      </c>
      <c r="U3058" s="14">
        <f t="shared" si="335"/>
        <v>2014</v>
      </c>
      <c r="V3058" s="15"/>
    </row>
    <row r="3059" spans="1:22" ht="47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8" t="e">
        <f t="shared" si="330"/>
        <v>#DIV/0!</v>
      </c>
      <c r="Q3059" s="9" t="str">
        <f t="shared" si="331"/>
        <v>theater</v>
      </c>
      <c r="R3059" t="str">
        <f t="shared" si="332"/>
        <v>spaces</v>
      </c>
      <c r="S3059" s="13">
        <f t="shared" si="333"/>
        <v>42433.442256944443</v>
      </c>
      <c r="T3059" s="13">
        <f t="shared" si="334"/>
        <v>42463.608923611115</v>
      </c>
      <c r="U3059" s="14">
        <f t="shared" si="335"/>
        <v>2016</v>
      </c>
      <c r="V3059" s="15"/>
    </row>
    <row r="3060" spans="1:22" ht="47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 s="8">
        <f t="shared" si="330"/>
        <v>1</v>
      </c>
      <c r="Q3060" s="9" t="str">
        <f t="shared" si="331"/>
        <v>theater</v>
      </c>
      <c r="R3060" t="str">
        <f t="shared" si="332"/>
        <v>spaces</v>
      </c>
      <c r="S3060" s="13">
        <f t="shared" si="333"/>
        <v>42460.165972222218</v>
      </c>
      <c r="T3060" s="13">
        <f t="shared" si="334"/>
        <v>42510.374305555553</v>
      </c>
      <c r="U3060" s="14">
        <f t="shared" si="335"/>
        <v>2016</v>
      </c>
      <c r="V3060" s="15"/>
    </row>
    <row r="3061" spans="1:22" ht="47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 s="8">
        <f t="shared" si="330"/>
        <v>41</v>
      </c>
      <c r="Q3061" s="9" t="str">
        <f t="shared" si="331"/>
        <v>theater</v>
      </c>
      <c r="R3061" t="str">
        <f t="shared" si="332"/>
        <v>spaces</v>
      </c>
      <c r="S3061" s="13">
        <f t="shared" si="333"/>
        <v>41829.727384259255</v>
      </c>
      <c r="T3061" s="13">
        <f t="shared" si="334"/>
        <v>41859.935717592591</v>
      </c>
      <c r="U3061" s="14">
        <f t="shared" si="335"/>
        <v>2014</v>
      </c>
      <c r="V3061" s="15"/>
    </row>
    <row r="3062" spans="1:22" ht="3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 s="8">
        <f t="shared" si="330"/>
        <v>55.833333333333336</v>
      </c>
      <c r="Q3062" s="9" t="str">
        <f t="shared" si="331"/>
        <v>theater</v>
      </c>
      <c r="R3062" t="str">
        <f t="shared" si="332"/>
        <v>spaces</v>
      </c>
      <c r="S3062" s="13">
        <f t="shared" si="333"/>
        <v>42245.066365740735</v>
      </c>
      <c r="T3062" s="13">
        <f t="shared" si="334"/>
        <v>42275.274699074071</v>
      </c>
      <c r="U3062" s="14">
        <f t="shared" si="335"/>
        <v>2015</v>
      </c>
      <c r="V3062" s="15"/>
    </row>
    <row r="3063" spans="1:22" ht="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8" t="e">
        <f t="shared" si="330"/>
        <v>#DIV/0!</v>
      </c>
      <c r="Q3063" s="9" t="str">
        <f t="shared" si="331"/>
        <v>theater</v>
      </c>
      <c r="R3063" t="str">
        <f t="shared" si="332"/>
        <v>spaces</v>
      </c>
      <c r="S3063" s="13">
        <f t="shared" si="333"/>
        <v>41834.575787037036</v>
      </c>
      <c r="T3063" s="13">
        <f t="shared" si="334"/>
        <v>41864.784120370372</v>
      </c>
      <c r="U3063" s="14">
        <f t="shared" si="335"/>
        <v>2014</v>
      </c>
      <c r="V3063" s="15"/>
    </row>
    <row r="3064" spans="1:22" ht="47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 s="8">
        <f t="shared" si="330"/>
        <v>99.761194029850742</v>
      </c>
      <c r="Q3064" s="9" t="str">
        <f t="shared" si="331"/>
        <v>theater</v>
      </c>
      <c r="R3064" t="str">
        <f t="shared" si="332"/>
        <v>spaces</v>
      </c>
      <c r="S3064" s="13">
        <f t="shared" si="333"/>
        <v>42248.3274537037</v>
      </c>
      <c r="T3064" s="13">
        <f t="shared" si="334"/>
        <v>42277.75</v>
      </c>
      <c r="U3064" s="14">
        <f t="shared" si="335"/>
        <v>2015</v>
      </c>
      <c r="V3064" s="15"/>
    </row>
    <row r="3065" spans="1:22" ht="3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 s="8">
        <f t="shared" si="330"/>
        <v>25.521739130434781</v>
      </c>
      <c r="Q3065" s="9" t="str">
        <f t="shared" si="331"/>
        <v>theater</v>
      </c>
      <c r="R3065" t="str">
        <f t="shared" si="332"/>
        <v>spaces</v>
      </c>
      <c r="S3065" s="13">
        <f t="shared" si="333"/>
        <v>42630.714560185188</v>
      </c>
      <c r="T3065" s="13">
        <f t="shared" si="334"/>
        <v>42665.922893518517</v>
      </c>
      <c r="U3065" s="14">
        <f t="shared" si="335"/>
        <v>2016</v>
      </c>
      <c r="V3065" s="15"/>
    </row>
    <row r="3066" spans="1:22" ht="3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 s="8">
        <f t="shared" si="330"/>
        <v>117.65277777777777</v>
      </c>
      <c r="Q3066" s="9" t="str">
        <f t="shared" si="331"/>
        <v>theater</v>
      </c>
      <c r="R3066" t="str">
        <f t="shared" si="332"/>
        <v>spaces</v>
      </c>
      <c r="S3066" s="13">
        <f t="shared" si="333"/>
        <v>42298.9218287037</v>
      </c>
      <c r="T3066" s="13">
        <f t="shared" si="334"/>
        <v>42330.290972222225</v>
      </c>
      <c r="U3066" s="14">
        <f t="shared" si="335"/>
        <v>2015</v>
      </c>
      <c r="V3066" s="15"/>
    </row>
    <row r="3067" spans="1:22" ht="47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 s="8">
        <f t="shared" si="330"/>
        <v>5</v>
      </c>
      <c r="Q3067" s="9" t="str">
        <f t="shared" si="331"/>
        <v>theater</v>
      </c>
      <c r="R3067" t="str">
        <f t="shared" si="332"/>
        <v>spaces</v>
      </c>
      <c r="S3067" s="13">
        <f t="shared" si="333"/>
        <v>41824.846898148149</v>
      </c>
      <c r="T3067" s="13">
        <f t="shared" si="334"/>
        <v>41850.055231481485</v>
      </c>
      <c r="U3067" s="14">
        <f t="shared" si="335"/>
        <v>2014</v>
      </c>
      <c r="V3067" s="15"/>
    </row>
    <row r="3068" spans="1:22" ht="47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 s="8">
        <f t="shared" si="330"/>
        <v>2796.6666666666665</v>
      </c>
      <c r="Q3068" s="9" t="str">
        <f t="shared" si="331"/>
        <v>theater</v>
      </c>
      <c r="R3068" t="str">
        <f t="shared" si="332"/>
        <v>spaces</v>
      </c>
      <c r="S3068" s="13">
        <f t="shared" si="333"/>
        <v>42531.020104166666</v>
      </c>
      <c r="T3068" s="13">
        <f t="shared" si="334"/>
        <v>42561.228437500002</v>
      </c>
      <c r="U3068" s="14">
        <f t="shared" si="335"/>
        <v>2016</v>
      </c>
      <c r="V3068" s="15"/>
    </row>
    <row r="3069" spans="1:22" ht="47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 s="8">
        <f t="shared" si="330"/>
        <v>200</v>
      </c>
      <c r="Q3069" s="9" t="str">
        <f t="shared" si="331"/>
        <v>theater</v>
      </c>
      <c r="R3069" t="str">
        <f t="shared" si="332"/>
        <v>spaces</v>
      </c>
      <c r="S3069" s="13">
        <f t="shared" si="333"/>
        <v>42226.730081018519</v>
      </c>
      <c r="T3069" s="13">
        <f t="shared" si="334"/>
        <v>42256.938414351855</v>
      </c>
      <c r="U3069" s="14">
        <f t="shared" si="335"/>
        <v>2015</v>
      </c>
      <c r="V3069" s="15"/>
    </row>
    <row r="3070" spans="1:22" ht="47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 s="8">
        <f t="shared" si="330"/>
        <v>87.5</v>
      </c>
      <c r="Q3070" s="9" t="str">
        <f t="shared" si="331"/>
        <v>theater</v>
      </c>
      <c r="R3070" t="str">
        <f t="shared" si="332"/>
        <v>spaces</v>
      </c>
      <c r="S3070" s="13">
        <f t="shared" si="333"/>
        <v>42263.483240740738</v>
      </c>
      <c r="T3070" s="13">
        <f t="shared" si="334"/>
        <v>42293.691574074073</v>
      </c>
      <c r="U3070" s="14">
        <f t="shared" si="335"/>
        <v>2015</v>
      </c>
      <c r="V3070" s="15"/>
    </row>
    <row r="3071" spans="1:22" ht="47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 s="8">
        <f t="shared" si="330"/>
        <v>20.142857142857142</v>
      </c>
      <c r="Q3071" s="9" t="str">
        <f t="shared" si="331"/>
        <v>theater</v>
      </c>
      <c r="R3071" t="str">
        <f t="shared" si="332"/>
        <v>spaces</v>
      </c>
      <c r="S3071" s="13">
        <f t="shared" si="333"/>
        <v>41957.625393518516</v>
      </c>
      <c r="T3071" s="13">
        <f t="shared" si="334"/>
        <v>41987.833726851852</v>
      </c>
      <c r="U3071" s="14">
        <f t="shared" si="335"/>
        <v>2014</v>
      </c>
      <c r="V3071" s="15"/>
    </row>
    <row r="3072" spans="1:22" ht="47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 s="8">
        <f t="shared" si="330"/>
        <v>20.875</v>
      </c>
      <c r="Q3072" s="9" t="str">
        <f t="shared" si="331"/>
        <v>theater</v>
      </c>
      <c r="R3072" t="str">
        <f t="shared" si="332"/>
        <v>spaces</v>
      </c>
      <c r="S3072" s="13">
        <f t="shared" si="333"/>
        <v>42690.525104166663</v>
      </c>
      <c r="T3072" s="13">
        <f t="shared" si="334"/>
        <v>42711.733437499999</v>
      </c>
      <c r="U3072" s="14">
        <f t="shared" si="335"/>
        <v>2016</v>
      </c>
      <c r="V3072" s="15"/>
    </row>
    <row r="3073" spans="1:22" ht="47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 s="8">
        <f t="shared" si="330"/>
        <v>61.307692307692307</v>
      </c>
      <c r="Q3073" s="9" t="str">
        <f t="shared" si="331"/>
        <v>theater</v>
      </c>
      <c r="R3073" t="str">
        <f t="shared" si="332"/>
        <v>spaces</v>
      </c>
      <c r="S3073" s="13">
        <f t="shared" si="333"/>
        <v>42097.524085648147</v>
      </c>
      <c r="T3073" s="13">
        <f t="shared" si="334"/>
        <v>42115.249305555553</v>
      </c>
      <c r="U3073" s="14">
        <f t="shared" si="335"/>
        <v>2015</v>
      </c>
      <c r="V3073" s="15"/>
    </row>
    <row r="3074" spans="1:22" ht="47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 s="8">
        <f t="shared" si="330"/>
        <v>1</v>
      </c>
      <c r="Q3074" s="9" t="str">
        <f t="shared" si="331"/>
        <v>theater</v>
      </c>
      <c r="R3074" t="str">
        <f t="shared" si="332"/>
        <v>spaces</v>
      </c>
      <c r="S3074" s="13">
        <f t="shared" si="333"/>
        <v>42658.482199074067</v>
      </c>
      <c r="T3074" s="13">
        <f t="shared" si="334"/>
        <v>42673.073611111111</v>
      </c>
      <c r="U3074" s="14">
        <f t="shared" si="335"/>
        <v>2016</v>
      </c>
      <c r="V3074" s="15"/>
    </row>
    <row r="3075" spans="1:22" ht="47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 s="8">
        <f t="shared" ref="P3075:P3138" si="337">E3075/L3075</f>
        <v>92.142857142857139</v>
      </c>
      <c r="Q3075" s="9" t="str">
        <f t="shared" ref="Q3075:Q3138" si="338">LEFT(N3075, SEARCH("/", N3075, 1)-1)</f>
        <v>theater</v>
      </c>
      <c r="R3075" t="str">
        <f t="shared" ref="R3075:R3138" si="339">RIGHT(N3075,LEN(N3075) -SEARCH("/", N3075, 1))</f>
        <v>spaces</v>
      </c>
      <c r="S3075" s="13">
        <f t="shared" ref="S3075:S3138" si="340">(J3075/86400)+25569+(-5/24)</f>
        <v>42111.475694444445</v>
      </c>
      <c r="T3075" s="13">
        <f t="shared" ref="T3075:T3138" si="341">(((I3075/60)/60)/24)+DATE(1970,1,1)</f>
        <v>42169.804861111115</v>
      </c>
      <c r="U3075" s="14">
        <f t="shared" ref="U3075:U3138" si="342">YEAR(S3075)</f>
        <v>2015</v>
      </c>
      <c r="V3075" s="15"/>
    </row>
    <row r="3076" spans="1:22" ht="6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 s="8">
        <f t="shared" si="337"/>
        <v>7.333333333333333</v>
      </c>
      <c r="Q3076" s="9" t="str">
        <f t="shared" si="338"/>
        <v>theater</v>
      </c>
      <c r="R3076" t="str">
        <f t="shared" si="339"/>
        <v>spaces</v>
      </c>
      <c r="S3076" s="13">
        <f t="shared" si="340"/>
        <v>42409.362951388888</v>
      </c>
      <c r="T3076" s="13">
        <f t="shared" si="341"/>
        <v>42439.571284722217</v>
      </c>
      <c r="U3076" s="14">
        <f t="shared" si="342"/>
        <v>2016</v>
      </c>
      <c r="V3076" s="15"/>
    </row>
    <row r="3077" spans="1:22" ht="47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 s="8">
        <f t="shared" si="337"/>
        <v>64.8</v>
      </c>
      <c r="Q3077" s="9" t="str">
        <f t="shared" si="338"/>
        <v>theater</v>
      </c>
      <c r="R3077" t="str">
        <f t="shared" si="339"/>
        <v>spaces</v>
      </c>
      <c r="S3077" s="13">
        <f t="shared" si="340"/>
        <v>42550.89398148148</v>
      </c>
      <c r="T3077" s="13">
        <f t="shared" si="341"/>
        <v>42601.102314814809</v>
      </c>
      <c r="U3077" s="14">
        <f t="shared" si="342"/>
        <v>2016</v>
      </c>
      <c r="V3077" s="15"/>
    </row>
    <row r="3078" spans="1:22" ht="3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 s="8">
        <f t="shared" si="337"/>
        <v>30.12</v>
      </c>
      <c r="Q3078" s="9" t="str">
        <f t="shared" si="338"/>
        <v>theater</v>
      </c>
      <c r="R3078" t="str">
        <f t="shared" si="339"/>
        <v>spaces</v>
      </c>
      <c r="S3078" s="13">
        <f t="shared" si="340"/>
        <v>42226.443553240737</v>
      </c>
      <c r="T3078" s="13">
        <f t="shared" si="341"/>
        <v>42286.651886574073</v>
      </c>
      <c r="U3078" s="14">
        <f t="shared" si="342"/>
        <v>2015</v>
      </c>
      <c r="V3078" s="15"/>
    </row>
    <row r="3079" spans="1:22" ht="47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 s="8">
        <f t="shared" si="337"/>
        <v>52.5</v>
      </c>
      <c r="Q3079" s="9" t="str">
        <f t="shared" si="338"/>
        <v>theater</v>
      </c>
      <c r="R3079" t="str">
        <f t="shared" si="339"/>
        <v>spaces</v>
      </c>
      <c r="S3079" s="13">
        <f t="shared" si="340"/>
        <v>42766.74858796296</v>
      </c>
      <c r="T3079" s="13">
        <f t="shared" si="341"/>
        <v>42796.956921296296</v>
      </c>
      <c r="U3079" s="14">
        <f t="shared" si="342"/>
        <v>2017</v>
      </c>
      <c r="V3079" s="15"/>
    </row>
    <row r="3080" spans="1:22" ht="47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 s="8">
        <f t="shared" si="337"/>
        <v>23.666666666666668</v>
      </c>
      <c r="Q3080" s="9" t="str">
        <f t="shared" si="338"/>
        <v>theater</v>
      </c>
      <c r="R3080" t="str">
        <f t="shared" si="339"/>
        <v>spaces</v>
      </c>
      <c r="S3080" s="13">
        <f t="shared" si="340"/>
        <v>42030.930497685178</v>
      </c>
      <c r="T3080" s="13">
        <f t="shared" si="341"/>
        <v>42061.138831018514</v>
      </c>
      <c r="U3080" s="14">
        <f t="shared" si="342"/>
        <v>2015</v>
      </c>
      <c r="V3080" s="15"/>
    </row>
    <row r="3081" spans="1:22" ht="47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 s="8">
        <f t="shared" si="337"/>
        <v>415.77777777777777</v>
      </c>
      <c r="Q3081" s="9" t="str">
        <f t="shared" si="338"/>
        <v>theater</v>
      </c>
      <c r="R3081" t="str">
        <f t="shared" si="339"/>
        <v>spaces</v>
      </c>
      <c r="S3081" s="13">
        <f t="shared" si="340"/>
        <v>42055.50503472222</v>
      </c>
      <c r="T3081" s="13">
        <f t="shared" si="341"/>
        <v>42085.671701388885</v>
      </c>
      <c r="U3081" s="14">
        <f t="shared" si="342"/>
        <v>2015</v>
      </c>
      <c r="V3081" s="15"/>
    </row>
    <row r="3082" spans="1:22" ht="47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 s="8">
        <f t="shared" si="337"/>
        <v>53.714285714285715</v>
      </c>
      <c r="Q3082" s="9" t="str">
        <f t="shared" si="338"/>
        <v>theater</v>
      </c>
      <c r="R3082" t="str">
        <f t="shared" si="339"/>
        <v>spaces</v>
      </c>
      <c r="S3082" s="13">
        <f t="shared" si="340"/>
        <v>41939.8199537037</v>
      </c>
      <c r="T3082" s="13">
        <f t="shared" si="341"/>
        <v>42000.0699537037</v>
      </c>
      <c r="U3082" s="14">
        <f t="shared" si="342"/>
        <v>2014</v>
      </c>
      <c r="V3082" s="15"/>
    </row>
    <row r="3083" spans="1:22" ht="47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 s="8">
        <f t="shared" si="337"/>
        <v>420.6</v>
      </c>
      <c r="Q3083" s="9" t="str">
        <f t="shared" si="338"/>
        <v>theater</v>
      </c>
      <c r="R3083" t="str">
        <f t="shared" si="339"/>
        <v>spaces</v>
      </c>
      <c r="S3083" s="13">
        <f t="shared" si="340"/>
        <v>42236.973275462959</v>
      </c>
      <c r="T3083" s="13">
        <f t="shared" si="341"/>
        <v>42267.181608796294</v>
      </c>
      <c r="U3083" s="14">
        <f t="shared" si="342"/>
        <v>2015</v>
      </c>
      <c r="V3083" s="15"/>
    </row>
    <row r="3084" spans="1:22" ht="47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8" t="e">
        <f t="shared" si="337"/>
        <v>#DIV/0!</v>
      </c>
      <c r="Q3084" s="9" t="str">
        <f t="shared" si="338"/>
        <v>theater</v>
      </c>
      <c r="R3084" t="str">
        <f t="shared" si="339"/>
        <v>spaces</v>
      </c>
      <c r="S3084" s="13">
        <f t="shared" si="340"/>
        <v>42293.714652777773</v>
      </c>
      <c r="T3084" s="13">
        <f t="shared" si="341"/>
        <v>42323.96465277778</v>
      </c>
      <c r="U3084" s="14">
        <f t="shared" si="342"/>
        <v>2015</v>
      </c>
      <c r="V3084" s="15"/>
    </row>
    <row r="3085" spans="1:22" ht="6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 s="8">
        <f t="shared" si="337"/>
        <v>18.666666666666668</v>
      </c>
      <c r="Q3085" s="9" t="str">
        <f t="shared" si="338"/>
        <v>theater</v>
      </c>
      <c r="R3085" t="str">
        <f t="shared" si="339"/>
        <v>spaces</v>
      </c>
      <c r="S3085" s="13">
        <f t="shared" si="340"/>
        <v>41853.355069444442</v>
      </c>
      <c r="T3085" s="13">
        <f t="shared" si="341"/>
        <v>41883.208333333336</v>
      </c>
      <c r="U3085" s="14">
        <f t="shared" si="342"/>
        <v>2014</v>
      </c>
      <c r="V3085" s="15"/>
    </row>
    <row r="3086" spans="1:22" ht="47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 s="8">
        <f t="shared" si="337"/>
        <v>78.333333333333329</v>
      </c>
      <c r="Q3086" s="9" t="str">
        <f t="shared" si="338"/>
        <v>theater</v>
      </c>
      <c r="R3086" t="str">
        <f t="shared" si="339"/>
        <v>spaces</v>
      </c>
      <c r="S3086" s="13">
        <f t="shared" si="340"/>
        <v>42100.515405092585</v>
      </c>
      <c r="T3086" s="13">
        <f t="shared" si="341"/>
        <v>42129.783333333333</v>
      </c>
      <c r="U3086" s="14">
        <f t="shared" si="342"/>
        <v>2015</v>
      </c>
      <c r="V3086" s="15"/>
    </row>
    <row r="3087" spans="1:22" ht="47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 s="8">
        <f t="shared" si="337"/>
        <v>67.777777777777771</v>
      </c>
      <c r="Q3087" s="9" t="str">
        <f t="shared" si="338"/>
        <v>theater</v>
      </c>
      <c r="R3087" t="str">
        <f t="shared" si="339"/>
        <v>spaces</v>
      </c>
      <c r="S3087" s="13">
        <f t="shared" si="340"/>
        <v>42246.675451388888</v>
      </c>
      <c r="T3087" s="13">
        <f t="shared" si="341"/>
        <v>42276.883784722217</v>
      </c>
      <c r="U3087" s="14">
        <f t="shared" si="342"/>
        <v>2015</v>
      </c>
      <c r="V3087" s="15"/>
    </row>
    <row r="3088" spans="1:22" ht="47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 s="8">
        <f t="shared" si="337"/>
        <v>16.666666666666668</v>
      </c>
      <c r="Q3088" s="9" t="str">
        <f t="shared" si="338"/>
        <v>theater</v>
      </c>
      <c r="R3088" t="str">
        <f t="shared" si="339"/>
        <v>spaces</v>
      </c>
      <c r="S3088" s="13">
        <f t="shared" si="340"/>
        <v>42173.462488425925</v>
      </c>
      <c r="T3088" s="13">
        <f t="shared" si="341"/>
        <v>42233.67082175926</v>
      </c>
      <c r="U3088" s="14">
        <f t="shared" si="342"/>
        <v>2015</v>
      </c>
      <c r="V3088" s="15"/>
    </row>
    <row r="3089" spans="1:22" ht="47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 s="8">
        <f t="shared" si="337"/>
        <v>62.5</v>
      </c>
      <c r="Q3089" s="9" t="str">
        <f t="shared" si="338"/>
        <v>theater</v>
      </c>
      <c r="R3089" t="str">
        <f t="shared" si="339"/>
        <v>spaces</v>
      </c>
      <c r="S3089" s="13">
        <f t="shared" si="340"/>
        <v>42664.942013888889</v>
      </c>
      <c r="T3089" s="13">
        <f t="shared" si="341"/>
        <v>42725.192013888889</v>
      </c>
      <c r="U3089" s="14">
        <f t="shared" si="342"/>
        <v>2016</v>
      </c>
      <c r="V3089" s="15"/>
    </row>
    <row r="3090" spans="1:22" ht="3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 s="8">
        <f t="shared" si="337"/>
        <v>42</v>
      </c>
      <c r="Q3090" s="9" t="str">
        <f t="shared" si="338"/>
        <v>theater</v>
      </c>
      <c r="R3090" t="str">
        <f t="shared" si="339"/>
        <v>spaces</v>
      </c>
      <c r="S3090" s="13">
        <f t="shared" si="340"/>
        <v>41981.363969907405</v>
      </c>
      <c r="T3090" s="13">
        <f t="shared" si="341"/>
        <v>42012.570138888885</v>
      </c>
      <c r="U3090" s="14">
        <f t="shared" si="342"/>
        <v>2014</v>
      </c>
      <c r="V3090" s="15"/>
    </row>
    <row r="3091" spans="1:22" ht="3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 s="8">
        <f t="shared" si="337"/>
        <v>130.0888888888889</v>
      </c>
      <c r="Q3091" s="9" t="str">
        <f t="shared" si="338"/>
        <v>theater</v>
      </c>
      <c r="R3091" t="str">
        <f t="shared" si="339"/>
        <v>spaces</v>
      </c>
      <c r="S3091" s="13">
        <f t="shared" si="340"/>
        <v>42528.334293981483</v>
      </c>
      <c r="T3091" s="13">
        <f t="shared" si="341"/>
        <v>42560.082638888889</v>
      </c>
      <c r="U3091" s="14">
        <f t="shared" si="342"/>
        <v>2016</v>
      </c>
      <c r="V3091" s="15"/>
    </row>
    <row r="3092" spans="1:22" ht="47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 s="8">
        <f t="shared" si="337"/>
        <v>1270.2222222222222</v>
      </c>
      <c r="Q3092" s="9" t="str">
        <f t="shared" si="338"/>
        <v>theater</v>
      </c>
      <c r="R3092" t="str">
        <f t="shared" si="339"/>
        <v>spaces</v>
      </c>
      <c r="S3092" s="13">
        <f t="shared" si="340"/>
        <v>42065.610474537032</v>
      </c>
      <c r="T3092" s="13">
        <f t="shared" si="341"/>
        <v>42125.777141203704</v>
      </c>
      <c r="U3092" s="14">
        <f t="shared" si="342"/>
        <v>2015</v>
      </c>
      <c r="V3092" s="15"/>
    </row>
    <row r="3093" spans="1:22" ht="47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 s="8">
        <f t="shared" si="337"/>
        <v>88.444444444444443</v>
      </c>
      <c r="Q3093" s="9" t="str">
        <f t="shared" si="338"/>
        <v>theater</v>
      </c>
      <c r="R3093" t="str">
        <f t="shared" si="339"/>
        <v>spaces</v>
      </c>
      <c r="S3093" s="13">
        <f t="shared" si="340"/>
        <v>42566.740081018514</v>
      </c>
      <c r="T3093" s="13">
        <f t="shared" si="341"/>
        <v>42596.948414351849</v>
      </c>
      <c r="U3093" s="14">
        <f t="shared" si="342"/>
        <v>2016</v>
      </c>
      <c r="V3093" s="15"/>
    </row>
    <row r="3094" spans="1:22" ht="47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 s="8">
        <f t="shared" si="337"/>
        <v>56.342380952380957</v>
      </c>
      <c r="Q3094" s="9" t="str">
        <f t="shared" si="338"/>
        <v>theater</v>
      </c>
      <c r="R3094" t="str">
        <f t="shared" si="339"/>
        <v>spaces</v>
      </c>
      <c r="S3094" s="13">
        <f t="shared" si="340"/>
        <v>42255.41101851852</v>
      </c>
      <c r="T3094" s="13">
        <f t="shared" si="341"/>
        <v>42292.916666666672</v>
      </c>
      <c r="U3094" s="14">
        <f t="shared" si="342"/>
        <v>2015</v>
      </c>
      <c r="V3094" s="15"/>
    </row>
    <row r="3095" spans="1:22" ht="47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 s="8">
        <f t="shared" si="337"/>
        <v>53.529411764705884</v>
      </c>
      <c r="Q3095" s="9" t="str">
        <f t="shared" si="338"/>
        <v>theater</v>
      </c>
      <c r="R3095" t="str">
        <f t="shared" si="339"/>
        <v>spaces</v>
      </c>
      <c r="S3095" s="13">
        <f t="shared" si="340"/>
        <v>41760.700706018521</v>
      </c>
      <c r="T3095" s="13">
        <f t="shared" si="341"/>
        <v>41791.165972222225</v>
      </c>
      <c r="U3095" s="14">
        <f t="shared" si="342"/>
        <v>2014</v>
      </c>
      <c r="V3095" s="15"/>
    </row>
    <row r="3096" spans="1:22" ht="3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 s="8">
        <f t="shared" si="337"/>
        <v>25</v>
      </c>
      <c r="Q3096" s="9" t="str">
        <f t="shared" si="338"/>
        <v>theater</v>
      </c>
      <c r="R3096" t="str">
        <f t="shared" si="339"/>
        <v>spaces</v>
      </c>
      <c r="S3096" s="13">
        <f t="shared" si="340"/>
        <v>42207.587453703702</v>
      </c>
      <c r="T3096" s="13">
        <f t="shared" si="341"/>
        <v>42267.795787037037</v>
      </c>
      <c r="U3096" s="14">
        <f t="shared" si="342"/>
        <v>2015</v>
      </c>
      <c r="V3096" s="15"/>
    </row>
    <row r="3097" spans="1:22" ht="47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 s="8">
        <f t="shared" si="337"/>
        <v>50</v>
      </c>
      <c r="Q3097" s="9" t="str">
        <f t="shared" si="338"/>
        <v>theater</v>
      </c>
      <c r="R3097" t="str">
        <f t="shared" si="339"/>
        <v>spaces</v>
      </c>
      <c r="S3097" s="13">
        <f t="shared" si="340"/>
        <v>42522.81689814815</v>
      </c>
      <c r="T3097" s="13">
        <f t="shared" si="341"/>
        <v>42583.025231481486</v>
      </c>
      <c r="U3097" s="14">
        <f t="shared" si="342"/>
        <v>2016</v>
      </c>
      <c r="V3097" s="15"/>
    </row>
    <row r="3098" spans="1:22" ht="47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 s="8">
        <f t="shared" si="337"/>
        <v>56.785714285714285</v>
      </c>
      <c r="Q3098" s="9" t="str">
        <f t="shared" si="338"/>
        <v>theater</v>
      </c>
      <c r="R3098" t="str">
        <f t="shared" si="339"/>
        <v>spaces</v>
      </c>
      <c r="S3098" s="13">
        <f t="shared" si="340"/>
        <v>42114.617199074077</v>
      </c>
      <c r="T3098" s="13">
        <f t="shared" si="341"/>
        <v>42144.825532407413</v>
      </c>
      <c r="U3098" s="14">
        <f t="shared" si="342"/>
        <v>2015</v>
      </c>
      <c r="V3098" s="15"/>
    </row>
    <row r="3099" spans="1:22" ht="47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 s="8">
        <f t="shared" si="337"/>
        <v>40.833333333333336</v>
      </c>
      <c r="Q3099" s="9" t="str">
        <f t="shared" si="338"/>
        <v>theater</v>
      </c>
      <c r="R3099" t="str">
        <f t="shared" si="339"/>
        <v>spaces</v>
      </c>
      <c r="S3099" s="13">
        <f t="shared" si="340"/>
        <v>42629.29515046296</v>
      </c>
      <c r="T3099" s="13">
        <f t="shared" si="341"/>
        <v>42650.583333333328</v>
      </c>
      <c r="U3099" s="14">
        <f t="shared" si="342"/>
        <v>2016</v>
      </c>
      <c r="V3099" s="15"/>
    </row>
    <row r="3100" spans="1:22" ht="47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 s="8">
        <f t="shared" si="337"/>
        <v>65.111111111111114</v>
      </c>
      <c r="Q3100" s="9" t="str">
        <f t="shared" si="338"/>
        <v>theater</v>
      </c>
      <c r="R3100" t="str">
        <f t="shared" si="339"/>
        <v>spaces</v>
      </c>
      <c r="S3100" s="13">
        <f t="shared" si="340"/>
        <v>42359.58390046296</v>
      </c>
      <c r="T3100" s="13">
        <f t="shared" si="341"/>
        <v>42408.01180555555</v>
      </c>
      <c r="U3100" s="14">
        <f t="shared" si="342"/>
        <v>2015</v>
      </c>
      <c r="V3100" s="15"/>
    </row>
    <row r="3101" spans="1:22" ht="47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 s="8">
        <f t="shared" si="337"/>
        <v>55.6</v>
      </c>
      <c r="Q3101" s="9" t="str">
        <f t="shared" si="338"/>
        <v>theater</v>
      </c>
      <c r="R3101" t="str">
        <f t="shared" si="339"/>
        <v>spaces</v>
      </c>
      <c r="S3101" s="13">
        <f t="shared" si="340"/>
        <v>42381.981377314813</v>
      </c>
      <c r="T3101" s="13">
        <f t="shared" si="341"/>
        <v>42412.189710648148</v>
      </c>
      <c r="U3101" s="14">
        <f t="shared" si="342"/>
        <v>2016</v>
      </c>
      <c r="V3101" s="15"/>
    </row>
    <row r="3102" spans="1:22" ht="47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 s="8">
        <f t="shared" si="337"/>
        <v>140.53846153846155</v>
      </c>
      <c r="Q3102" s="9" t="str">
        <f t="shared" si="338"/>
        <v>theater</v>
      </c>
      <c r="R3102" t="str">
        <f t="shared" si="339"/>
        <v>spaces</v>
      </c>
      <c r="S3102" s="13">
        <f t="shared" si="340"/>
        <v>41902.4140625</v>
      </c>
      <c r="T3102" s="13">
        <f t="shared" si="341"/>
        <v>41932.622395833336</v>
      </c>
      <c r="U3102" s="14">
        <f t="shared" si="342"/>
        <v>2014</v>
      </c>
      <c r="V3102" s="15"/>
    </row>
    <row r="3103" spans="1:22" ht="47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 s="8">
        <f t="shared" si="337"/>
        <v>25</v>
      </c>
      <c r="Q3103" s="9" t="str">
        <f t="shared" si="338"/>
        <v>theater</v>
      </c>
      <c r="R3103" t="str">
        <f t="shared" si="339"/>
        <v>spaces</v>
      </c>
      <c r="S3103" s="13">
        <f t="shared" si="340"/>
        <v>42171.175196759257</v>
      </c>
      <c r="T3103" s="13">
        <f t="shared" si="341"/>
        <v>42201.330555555556</v>
      </c>
      <c r="U3103" s="14">
        <f t="shared" si="342"/>
        <v>2015</v>
      </c>
      <c r="V3103" s="15"/>
    </row>
    <row r="3104" spans="1:22" ht="47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 s="8">
        <f t="shared" si="337"/>
        <v>69.533333333333331</v>
      </c>
      <c r="Q3104" s="9" t="str">
        <f t="shared" si="338"/>
        <v>theater</v>
      </c>
      <c r="R3104" t="str">
        <f t="shared" si="339"/>
        <v>spaces</v>
      </c>
      <c r="S3104" s="13">
        <f t="shared" si="340"/>
        <v>42555.132152777776</v>
      </c>
      <c r="T3104" s="13">
        <f t="shared" si="341"/>
        <v>42605.340486111112</v>
      </c>
      <c r="U3104" s="14">
        <f t="shared" si="342"/>
        <v>2016</v>
      </c>
      <c r="V3104" s="15"/>
    </row>
    <row r="3105" spans="1:22" ht="3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 s="8">
        <f t="shared" si="337"/>
        <v>5.5</v>
      </c>
      <c r="Q3105" s="9" t="str">
        <f t="shared" si="338"/>
        <v>theater</v>
      </c>
      <c r="R3105" t="str">
        <f t="shared" si="339"/>
        <v>spaces</v>
      </c>
      <c r="S3105" s="13">
        <f t="shared" si="340"/>
        <v>42106.94798611111</v>
      </c>
      <c r="T3105" s="13">
        <f t="shared" si="341"/>
        <v>42167.156319444446</v>
      </c>
      <c r="U3105" s="14">
        <f t="shared" si="342"/>
        <v>2015</v>
      </c>
      <c r="V3105" s="15"/>
    </row>
    <row r="3106" spans="1:22" ht="47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 s="8">
        <f t="shared" si="337"/>
        <v>237</v>
      </c>
      <c r="Q3106" s="9" t="str">
        <f t="shared" si="338"/>
        <v>theater</v>
      </c>
      <c r="R3106" t="str">
        <f t="shared" si="339"/>
        <v>spaces</v>
      </c>
      <c r="S3106" s="13">
        <f t="shared" si="340"/>
        <v>42006.70035879629</v>
      </c>
      <c r="T3106" s="13">
        <f t="shared" si="341"/>
        <v>42038.083333333328</v>
      </c>
      <c r="U3106" s="14">
        <f t="shared" si="342"/>
        <v>2015</v>
      </c>
      <c r="V3106" s="15"/>
    </row>
    <row r="3107" spans="1:22" ht="47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 s="8">
        <f t="shared" si="337"/>
        <v>79.870967741935488</v>
      </c>
      <c r="Q3107" s="9" t="str">
        <f t="shared" si="338"/>
        <v>theater</v>
      </c>
      <c r="R3107" t="str">
        <f t="shared" si="339"/>
        <v>spaces</v>
      </c>
      <c r="S3107" s="13">
        <f t="shared" si="340"/>
        <v>41876.510601851849</v>
      </c>
      <c r="T3107" s="13">
        <f t="shared" si="341"/>
        <v>41931.208333333336</v>
      </c>
      <c r="U3107" s="14">
        <f t="shared" si="342"/>
        <v>2014</v>
      </c>
      <c r="V3107" s="15"/>
    </row>
    <row r="3108" spans="1:22" ht="47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 s="8">
        <f t="shared" si="337"/>
        <v>10.25</v>
      </c>
      <c r="Q3108" s="9" t="str">
        <f t="shared" si="338"/>
        <v>theater</v>
      </c>
      <c r="R3108" t="str">
        <f t="shared" si="339"/>
        <v>spaces</v>
      </c>
      <c r="S3108" s="13">
        <f t="shared" si="340"/>
        <v>42241.220787037033</v>
      </c>
      <c r="T3108" s="13">
        <f t="shared" si="341"/>
        <v>42263.916666666672</v>
      </c>
      <c r="U3108" s="14">
        <f t="shared" si="342"/>
        <v>2015</v>
      </c>
      <c r="V3108" s="15"/>
    </row>
    <row r="3109" spans="1:22" ht="47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 s="8">
        <f t="shared" si="337"/>
        <v>272.58620689655174</v>
      </c>
      <c r="Q3109" s="9" t="str">
        <f t="shared" si="338"/>
        <v>theater</v>
      </c>
      <c r="R3109" t="str">
        <f t="shared" si="339"/>
        <v>spaces</v>
      </c>
      <c r="S3109" s="13">
        <f t="shared" si="340"/>
        <v>42128.605914351851</v>
      </c>
      <c r="T3109" s="13">
        <f t="shared" si="341"/>
        <v>42135.814247685179</v>
      </c>
      <c r="U3109" s="14">
        <f t="shared" si="342"/>
        <v>2015</v>
      </c>
      <c r="V3109" s="15"/>
    </row>
    <row r="3110" spans="1:22" ht="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 s="8">
        <f t="shared" si="337"/>
        <v>13</v>
      </c>
      <c r="Q3110" s="9" t="str">
        <f t="shared" si="338"/>
        <v>theater</v>
      </c>
      <c r="R3110" t="str">
        <f t="shared" si="339"/>
        <v>spaces</v>
      </c>
      <c r="S3110" s="13">
        <f t="shared" si="340"/>
        <v>42062.47215277778</v>
      </c>
      <c r="T3110" s="13">
        <f t="shared" si="341"/>
        <v>42122.638819444444</v>
      </c>
      <c r="U3110" s="14">
        <f t="shared" si="342"/>
        <v>2015</v>
      </c>
      <c r="V3110" s="15"/>
    </row>
    <row r="3111" spans="1:22" ht="47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 s="8">
        <f t="shared" si="337"/>
        <v>58.184210526315788</v>
      </c>
      <c r="Q3111" s="9" t="str">
        <f t="shared" si="338"/>
        <v>theater</v>
      </c>
      <c r="R3111" t="str">
        <f t="shared" si="339"/>
        <v>spaces</v>
      </c>
      <c r="S3111" s="13">
        <f t="shared" si="340"/>
        <v>41843.916782407403</v>
      </c>
      <c r="T3111" s="13">
        <f t="shared" si="341"/>
        <v>41879.125115740739</v>
      </c>
      <c r="U3111" s="14">
        <f t="shared" si="342"/>
        <v>2014</v>
      </c>
      <c r="V3111" s="15"/>
    </row>
    <row r="3112" spans="1:22" ht="47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 s="8">
        <f t="shared" si="337"/>
        <v>10</v>
      </c>
      <c r="Q3112" s="9" t="str">
        <f t="shared" si="338"/>
        <v>theater</v>
      </c>
      <c r="R3112" t="str">
        <f t="shared" si="339"/>
        <v>spaces</v>
      </c>
      <c r="S3112" s="13">
        <f t="shared" si="340"/>
        <v>42744.823136574072</v>
      </c>
      <c r="T3112" s="13">
        <f t="shared" si="341"/>
        <v>42785.031469907408</v>
      </c>
      <c r="U3112" s="14">
        <f t="shared" si="342"/>
        <v>2017</v>
      </c>
      <c r="V3112" s="15"/>
    </row>
    <row r="3113" spans="1:22" ht="3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 s="8">
        <f t="shared" si="337"/>
        <v>70.10526315789474</v>
      </c>
      <c r="Q3113" s="9" t="str">
        <f t="shared" si="338"/>
        <v>theater</v>
      </c>
      <c r="R3113" t="str">
        <f t="shared" si="339"/>
        <v>spaces</v>
      </c>
      <c r="S3113" s="13">
        <f t="shared" si="340"/>
        <v>41885.386805555558</v>
      </c>
      <c r="T3113" s="13">
        <f t="shared" si="341"/>
        <v>41916.595138888886</v>
      </c>
      <c r="U3113" s="14">
        <f t="shared" si="342"/>
        <v>2014</v>
      </c>
      <c r="V3113" s="15"/>
    </row>
    <row r="3114" spans="1:22" ht="47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 s="8">
        <f t="shared" si="337"/>
        <v>57.888888888888886</v>
      </c>
      <c r="Q3114" s="9" t="str">
        <f t="shared" si="338"/>
        <v>theater</v>
      </c>
      <c r="R3114" t="str">
        <f t="shared" si="339"/>
        <v>spaces</v>
      </c>
      <c r="S3114" s="13">
        <f t="shared" si="340"/>
        <v>42614.913587962961</v>
      </c>
      <c r="T3114" s="13">
        <f t="shared" si="341"/>
        <v>42675.121921296297</v>
      </c>
      <c r="U3114" s="14">
        <f t="shared" si="342"/>
        <v>2016</v>
      </c>
      <c r="V3114" s="15"/>
    </row>
    <row r="3115" spans="1:22" ht="47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 s="8">
        <f t="shared" si="337"/>
        <v>125.27027027027027</v>
      </c>
      <c r="Q3115" s="9" t="str">
        <f t="shared" si="338"/>
        <v>theater</v>
      </c>
      <c r="R3115" t="str">
        <f t="shared" si="339"/>
        <v>spaces</v>
      </c>
      <c r="S3115" s="13">
        <f t="shared" si="340"/>
        <v>42081.522939814815</v>
      </c>
      <c r="T3115" s="13">
        <f t="shared" si="341"/>
        <v>42111.731273148151</v>
      </c>
      <c r="U3115" s="14">
        <f t="shared" si="342"/>
        <v>2015</v>
      </c>
      <c r="V3115" s="15"/>
    </row>
    <row r="3116" spans="1:22" ht="47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8" t="e">
        <f t="shared" si="337"/>
        <v>#DIV/0!</v>
      </c>
      <c r="Q3116" s="9" t="str">
        <f t="shared" si="338"/>
        <v>theater</v>
      </c>
      <c r="R3116" t="str">
        <f t="shared" si="339"/>
        <v>spaces</v>
      </c>
      <c r="S3116" s="13">
        <f t="shared" si="340"/>
        <v>41843.42418981481</v>
      </c>
      <c r="T3116" s="13">
        <f t="shared" si="341"/>
        <v>41903.632523148146</v>
      </c>
      <c r="U3116" s="14">
        <f t="shared" si="342"/>
        <v>2014</v>
      </c>
      <c r="V3116" s="15"/>
    </row>
    <row r="3117" spans="1:22" ht="47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 s="8">
        <f t="shared" si="337"/>
        <v>300</v>
      </c>
      <c r="Q3117" s="9" t="str">
        <f t="shared" si="338"/>
        <v>theater</v>
      </c>
      <c r="R3117" t="str">
        <f t="shared" si="339"/>
        <v>spaces</v>
      </c>
      <c r="S3117" s="13">
        <f t="shared" si="340"/>
        <v>42496.238738425927</v>
      </c>
      <c r="T3117" s="13">
        <f t="shared" si="341"/>
        <v>42526.447071759263</v>
      </c>
      <c r="U3117" s="14">
        <f t="shared" si="342"/>
        <v>2016</v>
      </c>
      <c r="V3117" s="15"/>
    </row>
    <row r="3118" spans="1:22" ht="47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 s="8">
        <f t="shared" si="337"/>
        <v>43</v>
      </c>
      <c r="Q3118" s="9" t="str">
        <f t="shared" si="338"/>
        <v>theater</v>
      </c>
      <c r="R3118" t="str">
        <f t="shared" si="339"/>
        <v>spaces</v>
      </c>
      <c r="S3118" s="13">
        <f t="shared" si="340"/>
        <v>42081.30700231481</v>
      </c>
      <c r="T3118" s="13">
        <f t="shared" si="341"/>
        <v>42095.515335648146</v>
      </c>
      <c r="U3118" s="14">
        <f t="shared" si="342"/>
        <v>2015</v>
      </c>
      <c r="V3118" s="15"/>
    </row>
    <row r="3119" spans="1:22" ht="47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 s="8">
        <f t="shared" si="337"/>
        <v>1</v>
      </c>
      <c r="Q3119" s="9" t="str">
        <f t="shared" si="338"/>
        <v>theater</v>
      </c>
      <c r="R3119" t="str">
        <f t="shared" si="339"/>
        <v>spaces</v>
      </c>
      <c r="S3119" s="13">
        <f t="shared" si="340"/>
        <v>42509.166203703702</v>
      </c>
      <c r="T3119" s="13">
        <f t="shared" si="341"/>
        <v>42517.55</v>
      </c>
      <c r="U3119" s="14">
        <f t="shared" si="342"/>
        <v>2016</v>
      </c>
      <c r="V3119" s="15"/>
    </row>
    <row r="3120" spans="1:22" ht="3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 s="8">
        <f t="shared" si="337"/>
        <v>775</v>
      </c>
      <c r="Q3120" s="9" t="str">
        <f t="shared" si="338"/>
        <v>theater</v>
      </c>
      <c r="R3120" t="str">
        <f t="shared" si="339"/>
        <v>spaces</v>
      </c>
      <c r="S3120" s="13">
        <f t="shared" si="340"/>
        <v>42534.441238425927</v>
      </c>
      <c r="T3120" s="13">
        <f t="shared" si="341"/>
        <v>42553.649571759262</v>
      </c>
      <c r="U3120" s="14">
        <f t="shared" si="342"/>
        <v>2016</v>
      </c>
      <c r="V3120" s="15"/>
    </row>
    <row r="3121" spans="1:22" ht="47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 s="8">
        <f t="shared" si="337"/>
        <v>5</v>
      </c>
      <c r="Q3121" s="9" t="str">
        <f t="shared" si="338"/>
        <v>theater</v>
      </c>
      <c r="R3121" t="str">
        <f t="shared" si="339"/>
        <v>spaces</v>
      </c>
      <c r="S3121" s="13">
        <f t="shared" si="340"/>
        <v>42059.837175925924</v>
      </c>
      <c r="T3121" s="13">
        <f t="shared" si="341"/>
        <v>42090.003842592589</v>
      </c>
      <c r="U3121" s="14">
        <f t="shared" si="342"/>
        <v>2015</v>
      </c>
      <c r="V3121" s="15"/>
    </row>
    <row r="3122" spans="1:22" ht="47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 s="8">
        <f t="shared" si="337"/>
        <v>12.8</v>
      </c>
      <c r="Q3122" s="9" t="str">
        <f t="shared" si="338"/>
        <v>theater</v>
      </c>
      <c r="R3122" t="str">
        <f t="shared" si="339"/>
        <v>spaces</v>
      </c>
      <c r="S3122" s="13">
        <f t="shared" si="340"/>
        <v>42435.733749999992</v>
      </c>
      <c r="T3122" s="13">
        <f t="shared" si="341"/>
        <v>42495.900416666671</v>
      </c>
      <c r="U3122" s="14">
        <f t="shared" si="342"/>
        <v>2016</v>
      </c>
      <c r="V3122" s="15"/>
    </row>
    <row r="3123" spans="1:22" ht="3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 s="8">
        <f t="shared" si="337"/>
        <v>10</v>
      </c>
      <c r="Q3123" s="9" t="str">
        <f t="shared" si="338"/>
        <v>theater</v>
      </c>
      <c r="R3123" t="str">
        <f t="shared" si="339"/>
        <v>spaces</v>
      </c>
      <c r="S3123" s="13">
        <f t="shared" si="340"/>
        <v>41848.471469907403</v>
      </c>
      <c r="T3123" s="13">
        <f t="shared" si="341"/>
        <v>41908.679803240739</v>
      </c>
      <c r="U3123" s="14">
        <f t="shared" si="342"/>
        <v>2014</v>
      </c>
      <c r="V3123" s="15"/>
    </row>
    <row r="3124" spans="1:22" ht="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 s="8">
        <f t="shared" si="337"/>
        <v>58</v>
      </c>
      <c r="Q3124" s="9" t="str">
        <f t="shared" si="338"/>
        <v>theater</v>
      </c>
      <c r="R3124" t="str">
        <f t="shared" si="339"/>
        <v>spaces</v>
      </c>
      <c r="S3124" s="13">
        <f t="shared" si="340"/>
        <v>42678.723749999997</v>
      </c>
      <c r="T3124" s="13">
        <f t="shared" si="341"/>
        <v>42683.973750000005</v>
      </c>
      <c r="U3124" s="14">
        <f t="shared" si="342"/>
        <v>2016</v>
      </c>
      <c r="V3124" s="15"/>
    </row>
    <row r="3125" spans="1:22" ht="47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 s="8">
        <f t="shared" si="337"/>
        <v>244.80459770114942</v>
      </c>
      <c r="Q3125" s="9" t="str">
        <f t="shared" si="338"/>
        <v>theater</v>
      </c>
      <c r="R3125" t="str">
        <f t="shared" si="339"/>
        <v>spaces</v>
      </c>
      <c r="S3125" s="13">
        <f t="shared" si="340"/>
        <v>42530.784699074073</v>
      </c>
      <c r="T3125" s="13">
        <f t="shared" si="341"/>
        <v>42560.993032407408</v>
      </c>
      <c r="U3125" s="14">
        <f t="shared" si="342"/>
        <v>2016</v>
      </c>
      <c r="V3125" s="15"/>
    </row>
    <row r="3126" spans="1:22" ht="3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 s="8">
        <f t="shared" si="337"/>
        <v>6.5</v>
      </c>
      <c r="Q3126" s="9" t="str">
        <f t="shared" si="338"/>
        <v>theater</v>
      </c>
      <c r="R3126" t="str">
        <f t="shared" si="339"/>
        <v>spaces</v>
      </c>
      <c r="S3126" s="13">
        <f t="shared" si="340"/>
        <v>41977.571770833332</v>
      </c>
      <c r="T3126" s="13">
        <f t="shared" si="341"/>
        <v>42037.780104166668</v>
      </c>
      <c r="U3126" s="14">
        <f t="shared" si="342"/>
        <v>2014</v>
      </c>
      <c r="V3126" s="15"/>
    </row>
    <row r="3127" spans="1:22" ht="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8" t="e">
        <f t="shared" si="337"/>
        <v>#DIV/0!</v>
      </c>
      <c r="Q3127" s="9" t="str">
        <f t="shared" si="338"/>
        <v>theater</v>
      </c>
      <c r="R3127" t="str">
        <f t="shared" si="339"/>
        <v>spaces</v>
      </c>
      <c r="S3127" s="13">
        <f t="shared" si="340"/>
        <v>42345.998518518514</v>
      </c>
      <c r="T3127" s="13">
        <f t="shared" si="341"/>
        <v>42376.20685185185</v>
      </c>
      <c r="U3127" s="14">
        <f t="shared" si="342"/>
        <v>2015</v>
      </c>
      <c r="V3127" s="15"/>
    </row>
    <row r="3128" spans="1:22" ht="77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 s="8">
        <f t="shared" si="337"/>
        <v>61.176470588235297</v>
      </c>
      <c r="Q3128" s="9" t="str">
        <f t="shared" si="338"/>
        <v>theater</v>
      </c>
      <c r="R3128" t="str">
        <f t="shared" si="339"/>
        <v>spaces</v>
      </c>
      <c r="S3128" s="13">
        <f t="shared" si="340"/>
        <v>42426.809745370367</v>
      </c>
      <c r="T3128" s="13">
        <f t="shared" si="341"/>
        <v>42456.976412037038</v>
      </c>
      <c r="U3128" s="14">
        <f t="shared" si="342"/>
        <v>2016</v>
      </c>
      <c r="V3128" s="15"/>
    </row>
    <row r="3129" spans="1:22" ht="47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8" t="e">
        <f t="shared" si="337"/>
        <v>#DIV/0!</v>
      </c>
      <c r="Q3129" s="9" t="str">
        <f t="shared" si="338"/>
        <v>theater</v>
      </c>
      <c r="R3129" t="str">
        <f t="shared" si="339"/>
        <v>spaces</v>
      </c>
      <c r="S3129" s="13">
        <f t="shared" si="340"/>
        <v>42034.648483796293</v>
      </c>
      <c r="T3129" s="13">
        <f t="shared" si="341"/>
        <v>42064.856817129628</v>
      </c>
      <c r="U3129" s="14">
        <f t="shared" si="342"/>
        <v>2015</v>
      </c>
      <c r="V3129" s="15"/>
    </row>
    <row r="3130" spans="1:22" ht="47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 s="8">
        <f t="shared" si="337"/>
        <v>139.23931623931625</v>
      </c>
      <c r="Q3130" s="9" t="str">
        <f t="shared" si="338"/>
        <v>theater</v>
      </c>
      <c r="R3130" t="str">
        <f t="shared" si="339"/>
        <v>plays</v>
      </c>
      <c r="S3130" s="13">
        <f t="shared" si="340"/>
        <v>42780.617372685178</v>
      </c>
      <c r="T3130" s="13">
        <f t="shared" si="341"/>
        <v>42810.784039351856</v>
      </c>
      <c r="U3130" s="14">
        <f t="shared" si="342"/>
        <v>2017</v>
      </c>
      <c r="V3130" s="15"/>
    </row>
    <row r="3131" spans="1:22" ht="47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 s="8">
        <f t="shared" si="337"/>
        <v>10</v>
      </c>
      <c r="Q3131" s="9" t="str">
        <f t="shared" si="338"/>
        <v>theater</v>
      </c>
      <c r="R3131" t="str">
        <f t="shared" si="339"/>
        <v>plays</v>
      </c>
      <c r="S3131" s="13">
        <f t="shared" si="340"/>
        <v>42803.634479166663</v>
      </c>
      <c r="T3131" s="13">
        <f t="shared" si="341"/>
        <v>42843.801145833335</v>
      </c>
      <c r="U3131" s="14">
        <f t="shared" si="342"/>
        <v>2017</v>
      </c>
      <c r="V3131" s="15"/>
    </row>
    <row r="3132" spans="1:22" ht="3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 s="8">
        <f t="shared" si="337"/>
        <v>93.75</v>
      </c>
      <c r="Q3132" s="9" t="str">
        <f t="shared" si="338"/>
        <v>theater</v>
      </c>
      <c r="R3132" t="str">
        <f t="shared" si="339"/>
        <v>plays</v>
      </c>
      <c r="S3132" s="13">
        <f t="shared" si="340"/>
        <v>42808.431898148141</v>
      </c>
      <c r="T3132" s="13">
        <f t="shared" si="341"/>
        <v>42839.207638888889</v>
      </c>
      <c r="U3132" s="14">
        <f t="shared" si="342"/>
        <v>2017</v>
      </c>
      <c r="V3132" s="15"/>
    </row>
    <row r="3133" spans="1:22" ht="3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 s="8">
        <f t="shared" si="337"/>
        <v>53.75</v>
      </c>
      <c r="Q3133" s="9" t="str">
        <f t="shared" si="338"/>
        <v>theater</v>
      </c>
      <c r="R3133" t="str">
        <f t="shared" si="339"/>
        <v>plays</v>
      </c>
      <c r="S3133" s="13">
        <f t="shared" si="340"/>
        <v>42803.370891203704</v>
      </c>
      <c r="T3133" s="13">
        <f t="shared" si="341"/>
        <v>42833.537557870368</v>
      </c>
      <c r="U3133" s="14">
        <f t="shared" si="342"/>
        <v>2017</v>
      </c>
      <c r="V3133" s="15"/>
    </row>
    <row r="3134" spans="1:22" ht="3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 s="8">
        <f t="shared" si="337"/>
        <v>10</v>
      </c>
      <c r="Q3134" s="9" t="str">
        <f t="shared" si="338"/>
        <v>theater</v>
      </c>
      <c r="R3134" t="str">
        <f t="shared" si="339"/>
        <v>plays</v>
      </c>
      <c r="S3134" s="13">
        <f t="shared" si="340"/>
        <v>42786.141898148147</v>
      </c>
      <c r="T3134" s="13">
        <f t="shared" si="341"/>
        <v>42846.308564814812</v>
      </c>
      <c r="U3134" s="14">
        <f t="shared" si="342"/>
        <v>2017</v>
      </c>
      <c r="V3134" s="15"/>
    </row>
    <row r="3135" spans="1:22" ht="47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 s="8">
        <f t="shared" si="337"/>
        <v>33.75</v>
      </c>
      <c r="Q3135" s="9" t="str">
        <f t="shared" si="338"/>
        <v>theater</v>
      </c>
      <c r="R3135" t="str">
        <f t="shared" si="339"/>
        <v>plays</v>
      </c>
      <c r="S3135" s="13">
        <f t="shared" si="340"/>
        <v>42788.356874999998</v>
      </c>
      <c r="T3135" s="13">
        <f t="shared" si="341"/>
        <v>42818.523541666669</v>
      </c>
      <c r="U3135" s="14">
        <f t="shared" si="342"/>
        <v>2017</v>
      </c>
      <c r="V3135" s="15"/>
    </row>
    <row r="3136" spans="1:22" ht="47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 s="8">
        <f t="shared" si="337"/>
        <v>18.75</v>
      </c>
      <c r="Q3136" s="9" t="str">
        <f t="shared" si="338"/>
        <v>theater</v>
      </c>
      <c r="R3136" t="str">
        <f t="shared" si="339"/>
        <v>plays</v>
      </c>
      <c r="S3136" s="13">
        <f t="shared" si="340"/>
        <v>42800.511793981474</v>
      </c>
      <c r="T3136" s="13">
        <f t="shared" si="341"/>
        <v>42821.678460648152</v>
      </c>
      <c r="U3136" s="14">
        <f t="shared" si="342"/>
        <v>2017</v>
      </c>
      <c r="V3136" s="15"/>
    </row>
    <row r="3137" spans="1:22" ht="47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 s="8">
        <f t="shared" si="337"/>
        <v>23.142857142857142</v>
      </c>
      <c r="Q3137" s="9" t="str">
        <f t="shared" si="338"/>
        <v>theater</v>
      </c>
      <c r="R3137" t="str">
        <f t="shared" si="339"/>
        <v>plays</v>
      </c>
      <c r="S3137" s="13">
        <f t="shared" si="340"/>
        <v>42806.943530092591</v>
      </c>
      <c r="T3137" s="13">
        <f t="shared" si="341"/>
        <v>42829.151863425926</v>
      </c>
      <c r="U3137" s="14">
        <f t="shared" si="342"/>
        <v>2017</v>
      </c>
      <c r="V3137" s="15"/>
    </row>
    <row r="3138" spans="1:22" ht="47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 s="8">
        <f t="shared" si="337"/>
        <v>29.045454545454547</v>
      </c>
      <c r="Q3138" s="9" t="str">
        <f t="shared" si="338"/>
        <v>theater</v>
      </c>
      <c r="R3138" t="str">
        <f t="shared" si="339"/>
        <v>plays</v>
      </c>
      <c r="S3138" s="13">
        <f t="shared" si="340"/>
        <v>42789.25409722222</v>
      </c>
      <c r="T3138" s="13">
        <f t="shared" si="341"/>
        <v>42825.957638888889</v>
      </c>
      <c r="U3138" s="14">
        <f t="shared" si="342"/>
        <v>2017</v>
      </c>
      <c r="V3138" s="15"/>
    </row>
    <row r="3139" spans="1:22" ht="3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 s="8">
        <f t="shared" ref="P3139:P3202" si="344">E3139/L3139</f>
        <v>50</v>
      </c>
      <c r="Q3139" s="9" t="str">
        <f t="shared" ref="Q3139:Q3202" si="345">LEFT(N3139, SEARCH("/", N3139, 1)-1)</f>
        <v>theater</v>
      </c>
      <c r="R3139" t="str">
        <f t="shared" ref="R3139:R3202" si="346">RIGHT(N3139,LEN(N3139) -SEARCH("/", N3139, 1))</f>
        <v>plays</v>
      </c>
      <c r="S3139" s="13">
        <f t="shared" ref="S3139:S3202" si="347">(J3139/86400)+25569+(-5/24)</f>
        <v>42807.676724537036</v>
      </c>
      <c r="T3139" s="13">
        <f t="shared" ref="T3139:T3202" si="348">(((I3139/60)/60)/24)+DATE(1970,1,1)</f>
        <v>42858.8</v>
      </c>
      <c r="U3139" s="14">
        <f t="shared" ref="U3139:U3202" si="349">YEAR(S3139)</f>
        <v>2017</v>
      </c>
      <c r="V3139" s="15"/>
    </row>
    <row r="3140" spans="1:22" ht="6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8" t="e">
        <f t="shared" si="344"/>
        <v>#DIV/0!</v>
      </c>
      <c r="Q3140" s="9" t="str">
        <f t="shared" si="345"/>
        <v>theater</v>
      </c>
      <c r="R3140" t="str">
        <f t="shared" si="346"/>
        <v>plays</v>
      </c>
      <c r="S3140" s="13">
        <f t="shared" si="347"/>
        <v>42809.437581018516</v>
      </c>
      <c r="T3140" s="13">
        <f t="shared" si="348"/>
        <v>42828.645914351851</v>
      </c>
      <c r="U3140" s="14">
        <f t="shared" si="349"/>
        <v>2017</v>
      </c>
      <c r="V3140" s="15"/>
    </row>
    <row r="3141" spans="1:22" ht="47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 s="8">
        <f t="shared" si="344"/>
        <v>450</v>
      </c>
      <c r="Q3141" s="9" t="str">
        <f t="shared" si="345"/>
        <v>theater</v>
      </c>
      <c r="R3141" t="str">
        <f t="shared" si="346"/>
        <v>plays</v>
      </c>
      <c r="S3141" s="13">
        <f t="shared" si="347"/>
        <v>42785.062037037038</v>
      </c>
      <c r="T3141" s="13">
        <f t="shared" si="348"/>
        <v>42819.189583333333</v>
      </c>
      <c r="U3141" s="14">
        <f t="shared" si="349"/>
        <v>2017</v>
      </c>
      <c r="V3141" s="15"/>
    </row>
    <row r="3142" spans="1:22" ht="47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 s="8">
        <f t="shared" si="344"/>
        <v>24</v>
      </c>
      <c r="Q3142" s="9" t="str">
        <f t="shared" si="345"/>
        <v>theater</v>
      </c>
      <c r="R3142" t="str">
        <f t="shared" si="346"/>
        <v>plays</v>
      </c>
      <c r="S3142" s="13">
        <f t="shared" si="347"/>
        <v>42802.510451388887</v>
      </c>
      <c r="T3142" s="13">
        <f t="shared" si="348"/>
        <v>42832.677118055552</v>
      </c>
      <c r="U3142" s="14">
        <f t="shared" si="349"/>
        <v>2017</v>
      </c>
      <c r="V3142" s="15"/>
    </row>
    <row r="3143" spans="1:22" ht="62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 s="8">
        <f t="shared" si="344"/>
        <v>32.25</v>
      </c>
      <c r="Q3143" s="9" t="str">
        <f t="shared" si="345"/>
        <v>theater</v>
      </c>
      <c r="R3143" t="str">
        <f t="shared" si="346"/>
        <v>plays</v>
      </c>
      <c r="S3143" s="13">
        <f t="shared" si="347"/>
        <v>42800.544999999998</v>
      </c>
      <c r="T3143" s="13">
        <f t="shared" si="348"/>
        <v>42841.833333333328</v>
      </c>
      <c r="U3143" s="14">
        <f t="shared" si="349"/>
        <v>2017</v>
      </c>
      <c r="V3143" s="15"/>
    </row>
    <row r="3144" spans="1:22" ht="47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 s="8">
        <f t="shared" si="344"/>
        <v>15</v>
      </c>
      <c r="Q3144" s="9" t="str">
        <f t="shared" si="345"/>
        <v>theater</v>
      </c>
      <c r="R3144" t="str">
        <f t="shared" si="346"/>
        <v>plays</v>
      </c>
      <c r="S3144" s="13">
        <f t="shared" si="347"/>
        <v>42783.304849537039</v>
      </c>
      <c r="T3144" s="13">
        <f t="shared" si="348"/>
        <v>42813.471516203703</v>
      </c>
      <c r="U3144" s="14">
        <f t="shared" si="349"/>
        <v>2017</v>
      </c>
      <c r="V3144" s="15"/>
    </row>
    <row r="3145" spans="1:22" ht="6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8" t="e">
        <f t="shared" si="344"/>
        <v>#DIV/0!</v>
      </c>
      <c r="Q3145" s="9" t="str">
        <f t="shared" si="345"/>
        <v>theater</v>
      </c>
      <c r="R3145" t="str">
        <f t="shared" si="346"/>
        <v>plays</v>
      </c>
      <c r="S3145" s="13">
        <f t="shared" si="347"/>
        <v>42808.149953703702</v>
      </c>
      <c r="T3145" s="13">
        <f t="shared" si="348"/>
        <v>42834.358287037037</v>
      </c>
      <c r="U3145" s="14">
        <f t="shared" si="349"/>
        <v>2017</v>
      </c>
      <c r="V3145" s="15"/>
    </row>
    <row r="3146" spans="1:22" ht="6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 s="8">
        <f t="shared" si="344"/>
        <v>251.33333333333334</v>
      </c>
      <c r="Q3146" s="9" t="str">
        <f t="shared" si="345"/>
        <v>theater</v>
      </c>
      <c r="R3146" t="str">
        <f t="shared" si="346"/>
        <v>plays</v>
      </c>
      <c r="S3146" s="13">
        <f t="shared" si="347"/>
        <v>42796.329942129632</v>
      </c>
      <c r="T3146" s="13">
        <f t="shared" si="348"/>
        <v>42813.25</v>
      </c>
      <c r="U3146" s="14">
        <f t="shared" si="349"/>
        <v>2017</v>
      </c>
      <c r="V3146" s="15"/>
    </row>
    <row r="3147" spans="1:22" ht="3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8" t="e">
        <f t="shared" si="344"/>
        <v>#DIV/0!</v>
      </c>
      <c r="Q3147" s="9" t="str">
        <f t="shared" si="345"/>
        <v>theater</v>
      </c>
      <c r="R3147" t="str">
        <f t="shared" si="346"/>
        <v>plays</v>
      </c>
      <c r="S3147" s="13">
        <f t="shared" si="347"/>
        <v>42761.832569444443</v>
      </c>
      <c r="T3147" s="13">
        <f t="shared" si="348"/>
        <v>42821.999236111107</v>
      </c>
      <c r="U3147" s="14">
        <f t="shared" si="349"/>
        <v>2017</v>
      </c>
      <c r="V3147" s="15"/>
    </row>
    <row r="3148" spans="1:22" ht="3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 s="8">
        <f t="shared" si="344"/>
        <v>437.5</v>
      </c>
      <c r="Q3148" s="9" t="str">
        <f t="shared" si="345"/>
        <v>theater</v>
      </c>
      <c r="R3148" t="str">
        <f t="shared" si="346"/>
        <v>plays</v>
      </c>
      <c r="S3148" s="13">
        <f t="shared" si="347"/>
        <v>42796.474143518521</v>
      </c>
      <c r="T3148" s="13">
        <f t="shared" si="348"/>
        <v>42841.640810185185</v>
      </c>
      <c r="U3148" s="14">
        <f t="shared" si="349"/>
        <v>2017</v>
      </c>
      <c r="V3148" s="15"/>
    </row>
    <row r="3149" spans="1:22" ht="47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 s="8">
        <f t="shared" si="344"/>
        <v>110.35211267605634</v>
      </c>
      <c r="Q3149" s="9" t="str">
        <f t="shared" si="345"/>
        <v>theater</v>
      </c>
      <c r="R3149" t="str">
        <f t="shared" si="346"/>
        <v>plays</v>
      </c>
      <c r="S3149" s="13">
        <f t="shared" si="347"/>
        <v>41909.761053240734</v>
      </c>
      <c r="T3149" s="13">
        <f t="shared" si="348"/>
        <v>41950.011053240742</v>
      </c>
      <c r="U3149" s="14">
        <f t="shared" si="349"/>
        <v>2014</v>
      </c>
      <c r="V3149" s="15"/>
    </row>
    <row r="3150" spans="1:22" ht="3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 s="8">
        <f t="shared" si="344"/>
        <v>41.421052631578945</v>
      </c>
      <c r="Q3150" s="9" t="str">
        <f t="shared" si="345"/>
        <v>theater</v>
      </c>
      <c r="R3150" t="str">
        <f t="shared" si="346"/>
        <v>plays</v>
      </c>
      <c r="S3150" s="13">
        <f t="shared" si="347"/>
        <v>41891.456990740735</v>
      </c>
      <c r="T3150" s="13">
        <f t="shared" si="348"/>
        <v>41913.166666666664</v>
      </c>
      <c r="U3150" s="14">
        <f t="shared" si="349"/>
        <v>2014</v>
      </c>
      <c r="V3150" s="15"/>
    </row>
    <row r="3151" spans="1:22" ht="47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 s="8">
        <f t="shared" si="344"/>
        <v>52</v>
      </c>
      <c r="Q3151" s="9" t="str">
        <f t="shared" si="345"/>
        <v>theater</v>
      </c>
      <c r="R3151" t="str">
        <f t="shared" si="346"/>
        <v>plays</v>
      </c>
      <c r="S3151" s="13">
        <f t="shared" si="347"/>
        <v>41225.809027777774</v>
      </c>
      <c r="T3151" s="13">
        <f t="shared" si="348"/>
        <v>41250.083333333336</v>
      </c>
      <c r="U3151" s="14">
        <f t="shared" si="349"/>
        <v>2012</v>
      </c>
      <c r="V3151" s="15"/>
    </row>
    <row r="3152" spans="1:22" ht="6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 s="8">
        <f t="shared" si="344"/>
        <v>33.990384615384613</v>
      </c>
      <c r="Q3152" s="9" t="str">
        <f t="shared" si="345"/>
        <v>theater</v>
      </c>
      <c r="R3152" t="str">
        <f t="shared" si="346"/>
        <v>plays</v>
      </c>
      <c r="S3152" s="13">
        <f t="shared" si="347"/>
        <v>40478.055590277778</v>
      </c>
      <c r="T3152" s="13">
        <f t="shared" si="348"/>
        <v>40568.166666666664</v>
      </c>
      <c r="U3152" s="14">
        <f t="shared" si="349"/>
        <v>2010</v>
      </c>
      <c r="V3152" s="15"/>
    </row>
    <row r="3153" spans="1:22" ht="3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 s="8">
        <f t="shared" si="344"/>
        <v>103.35294117647059</v>
      </c>
      <c r="Q3153" s="9" t="str">
        <f t="shared" si="345"/>
        <v>theater</v>
      </c>
      <c r="R3153" t="str">
        <f t="shared" si="346"/>
        <v>plays</v>
      </c>
      <c r="S3153" s="13">
        <f t="shared" si="347"/>
        <v>41862.631643518514</v>
      </c>
      <c r="T3153" s="13">
        <f t="shared" si="348"/>
        <v>41892.83997685185</v>
      </c>
      <c r="U3153" s="14">
        <f t="shared" si="349"/>
        <v>2014</v>
      </c>
      <c r="V3153" s="15"/>
    </row>
    <row r="3154" spans="1:22" ht="47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 s="8">
        <f t="shared" si="344"/>
        <v>34.791044776119406</v>
      </c>
      <c r="Q3154" s="9" t="str">
        <f t="shared" si="345"/>
        <v>theater</v>
      </c>
      <c r="R3154" t="str">
        <f t="shared" si="346"/>
        <v>plays</v>
      </c>
      <c r="S3154" s="13">
        <f t="shared" si="347"/>
        <v>41550.659340277773</v>
      </c>
      <c r="T3154" s="13">
        <f t="shared" si="348"/>
        <v>41580.867673611108</v>
      </c>
      <c r="U3154" s="14">
        <f t="shared" si="349"/>
        <v>2013</v>
      </c>
      <c r="V3154" s="15"/>
    </row>
    <row r="3155" spans="1:22" ht="47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 s="8">
        <f t="shared" si="344"/>
        <v>41.773858921161825</v>
      </c>
      <c r="Q3155" s="9" t="str">
        <f t="shared" si="345"/>
        <v>theater</v>
      </c>
      <c r="R3155" t="str">
        <f t="shared" si="346"/>
        <v>plays</v>
      </c>
      <c r="S3155" s="13">
        <f t="shared" si="347"/>
        <v>40632.946030092593</v>
      </c>
      <c r="T3155" s="13">
        <f t="shared" si="348"/>
        <v>40664.207638888889</v>
      </c>
      <c r="U3155" s="14">
        <f t="shared" si="349"/>
        <v>2011</v>
      </c>
      <c r="V3155" s="15"/>
    </row>
    <row r="3156" spans="1:22" ht="47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 s="8">
        <f t="shared" si="344"/>
        <v>64.268292682926827</v>
      </c>
      <c r="Q3156" s="9" t="str">
        <f t="shared" si="345"/>
        <v>theater</v>
      </c>
      <c r="R3156" t="str">
        <f t="shared" si="346"/>
        <v>plays</v>
      </c>
      <c r="S3156" s="13">
        <f t="shared" si="347"/>
        <v>40970.667337962957</v>
      </c>
      <c r="T3156" s="13">
        <f t="shared" si="348"/>
        <v>41000.834004629629</v>
      </c>
      <c r="U3156" s="14">
        <f t="shared" si="349"/>
        <v>2012</v>
      </c>
      <c r="V3156" s="15"/>
    </row>
    <row r="3157" spans="1:22" ht="47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 s="8">
        <f t="shared" si="344"/>
        <v>31.209370860927152</v>
      </c>
      <c r="Q3157" s="9" t="str">
        <f t="shared" si="345"/>
        <v>theater</v>
      </c>
      <c r="R3157" t="str">
        <f t="shared" si="346"/>
        <v>plays</v>
      </c>
      <c r="S3157" s="13">
        <f t="shared" si="347"/>
        <v>41233.290798611109</v>
      </c>
      <c r="T3157" s="13">
        <f t="shared" si="348"/>
        <v>41263.499131944445</v>
      </c>
      <c r="U3157" s="14">
        <f t="shared" si="349"/>
        <v>2012</v>
      </c>
      <c r="V3157" s="15"/>
    </row>
    <row r="3158" spans="1:22" ht="47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 s="8">
        <f t="shared" si="344"/>
        <v>62.921348314606739</v>
      </c>
      <c r="Q3158" s="9" t="str">
        <f t="shared" si="345"/>
        <v>theater</v>
      </c>
      <c r="R3158" t="str">
        <f t="shared" si="346"/>
        <v>plays</v>
      </c>
      <c r="S3158" s="13">
        <f t="shared" si="347"/>
        <v>41026.744722222218</v>
      </c>
      <c r="T3158" s="13">
        <f t="shared" si="348"/>
        <v>41061.953055555554</v>
      </c>
      <c r="U3158" s="14">
        <f t="shared" si="349"/>
        <v>2012</v>
      </c>
      <c r="V3158" s="15"/>
    </row>
    <row r="3159" spans="1:22" ht="3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 s="8">
        <f t="shared" si="344"/>
        <v>98.536585365853654</v>
      </c>
      <c r="Q3159" s="9" t="str">
        <f t="shared" si="345"/>
        <v>theater</v>
      </c>
      <c r="R3159" t="str">
        <f t="shared" si="346"/>
        <v>plays</v>
      </c>
      <c r="S3159" s="13">
        <f t="shared" si="347"/>
        <v>41829.579918981479</v>
      </c>
      <c r="T3159" s="13">
        <f t="shared" si="348"/>
        <v>41839.208333333336</v>
      </c>
      <c r="U3159" s="14">
        <f t="shared" si="349"/>
        <v>2014</v>
      </c>
      <c r="V3159" s="15"/>
    </row>
    <row r="3160" spans="1:22" ht="3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 s="8">
        <f t="shared" si="344"/>
        <v>82.608695652173907</v>
      </c>
      <c r="Q3160" s="9" t="str">
        <f t="shared" si="345"/>
        <v>theater</v>
      </c>
      <c r="R3160" t="str">
        <f t="shared" si="346"/>
        <v>plays</v>
      </c>
      <c r="S3160" s="13">
        <f t="shared" si="347"/>
        <v>41447.631388888891</v>
      </c>
      <c r="T3160" s="13">
        <f t="shared" si="348"/>
        <v>41477.839722222219</v>
      </c>
      <c r="U3160" s="14">
        <f t="shared" si="349"/>
        <v>2013</v>
      </c>
      <c r="V3160" s="15"/>
    </row>
    <row r="3161" spans="1:22" ht="3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 s="8">
        <f t="shared" si="344"/>
        <v>38.504230769230773</v>
      </c>
      <c r="Q3161" s="9" t="str">
        <f t="shared" si="345"/>
        <v>theater</v>
      </c>
      <c r="R3161" t="str">
        <f t="shared" si="346"/>
        <v>plays</v>
      </c>
      <c r="S3161" s="13">
        <f t="shared" si="347"/>
        <v>40883.858344907407</v>
      </c>
      <c r="T3161" s="13">
        <f t="shared" si="348"/>
        <v>40926.958333333336</v>
      </c>
      <c r="U3161" s="14">
        <f t="shared" si="349"/>
        <v>2011</v>
      </c>
      <c r="V3161" s="15"/>
    </row>
    <row r="3162" spans="1:22" ht="47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 s="8">
        <f t="shared" si="344"/>
        <v>80.15789473684211</v>
      </c>
      <c r="Q3162" s="9" t="str">
        <f t="shared" si="345"/>
        <v>theater</v>
      </c>
      <c r="R3162" t="str">
        <f t="shared" si="346"/>
        <v>plays</v>
      </c>
      <c r="S3162" s="13">
        <f t="shared" si="347"/>
        <v>41841.056562499994</v>
      </c>
      <c r="T3162" s="13">
        <f t="shared" si="348"/>
        <v>41864.207638888889</v>
      </c>
      <c r="U3162" s="14">
        <f t="shared" si="349"/>
        <v>2014</v>
      </c>
      <c r="V3162" s="15"/>
    </row>
    <row r="3163" spans="1:22" ht="47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 s="8">
        <f t="shared" si="344"/>
        <v>28.405405405405407</v>
      </c>
      <c r="Q3163" s="9" t="str">
        <f t="shared" si="345"/>
        <v>theater</v>
      </c>
      <c r="R3163" t="str">
        <f t="shared" si="346"/>
        <v>plays</v>
      </c>
      <c r="S3163" s="13">
        <f t="shared" si="347"/>
        <v>41897.327800925923</v>
      </c>
      <c r="T3163" s="13">
        <f t="shared" si="348"/>
        <v>41927.536134259259</v>
      </c>
      <c r="U3163" s="14">
        <f t="shared" si="349"/>
        <v>2014</v>
      </c>
      <c r="V3163" s="15"/>
    </row>
    <row r="3164" spans="1:22" ht="47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 s="8">
        <f t="shared" si="344"/>
        <v>80.730158730158735</v>
      </c>
      <c r="Q3164" s="9" t="str">
        <f t="shared" si="345"/>
        <v>theater</v>
      </c>
      <c r="R3164" t="str">
        <f t="shared" si="346"/>
        <v>plays</v>
      </c>
      <c r="S3164" s="13">
        <f t="shared" si="347"/>
        <v>41799.47756944444</v>
      </c>
      <c r="T3164" s="13">
        <f t="shared" si="348"/>
        <v>41827.083333333336</v>
      </c>
      <c r="U3164" s="14">
        <f t="shared" si="349"/>
        <v>2014</v>
      </c>
      <c r="V3164" s="15"/>
    </row>
    <row r="3165" spans="1:22" ht="47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 s="8">
        <f t="shared" si="344"/>
        <v>200.69444444444446</v>
      </c>
      <c r="Q3165" s="9" t="str">
        <f t="shared" si="345"/>
        <v>theater</v>
      </c>
      <c r="R3165" t="str">
        <f t="shared" si="346"/>
        <v>plays</v>
      </c>
      <c r="S3165" s="13">
        <f t="shared" si="347"/>
        <v>41775.545428240737</v>
      </c>
      <c r="T3165" s="13">
        <f t="shared" si="348"/>
        <v>41805.753761574073</v>
      </c>
      <c r="U3165" s="14">
        <f t="shared" si="349"/>
        <v>2014</v>
      </c>
      <c r="V3165" s="15"/>
    </row>
    <row r="3166" spans="1:22" ht="47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 s="8">
        <f t="shared" si="344"/>
        <v>37.591549295774648</v>
      </c>
      <c r="Q3166" s="9" t="str">
        <f t="shared" si="345"/>
        <v>theater</v>
      </c>
      <c r="R3166" t="str">
        <f t="shared" si="346"/>
        <v>plays</v>
      </c>
      <c r="S3166" s="13">
        <f t="shared" si="347"/>
        <v>41766.597395833327</v>
      </c>
      <c r="T3166" s="13">
        <f t="shared" si="348"/>
        <v>41799.80572916667</v>
      </c>
      <c r="U3166" s="14">
        <f t="shared" si="349"/>
        <v>2014</v>
      </c>
      <c r="V3166" s="15"/>
    </row>
    <row r="3167" spans="1:22" ht="47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 s="8">
        <f t="shared" si="344"/>
        <v>58.095238095238095</v>
      </c>
      <c r="Q3167" s="9" t="str">
        <f t="shared" si="345"/>
        <v>theater</v>
      </c>
      <c r="R3167" t="str">
        <f t="shared" si="346"/>
        <v>plays</v>
      </c>
      <c r="S3167" s="13">
        <f t="shared" si="347"/>
        <v>40643.950925925921</v>
      </c>
      <c r="T3167" s="13">
        <f t="shared" si="348"/>
        <v>40666.165972222225</v>
      </c>
      <c r="U3167" s="14">
        <f t="shared" si="349"/>
        <v>2011</v>
      </c>
      <c r="V3167" s="15"/>
    </row>
    <row r="3168" spans="1:22" ht="47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 s="8">
        <f t="shared" si="344"/>
        <v>60.300892473118282</v>
      </c>
      <c r="Q3168" s="9" t="str">
        <f t="shared" si="345"/>
        <v>theater</v>
      </c>
      <c r="R3168" t="str">
        <f t="shared" si="346"/>
        <v>plays</v>
      </c>
      <c r="S3168" s="13">
        <f t="shared" si="347"/>
        <v>41940.483252314814</v>
      </c>
      <c r="T3168" s="13">
        <f t="shared" si="348"/>
        <v>41969.332638888889</v>
      </c>
      <c r="U3168" s="14">
        <f t="shared" si="349"/>
        <v>2014</v>
      </c>
      <c r="V3168" s="15"/>
    </row>
    <row r="3169" spans="1:22" ht="3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 s="8">
        <f t="shared" si="344"/>
        <v>63.363636363636367</v>
      </c>
      <c r="Q3169" s="9" t="str">
        <f t="shared" si="345"/>
        <v>theater</v>
      </c>
      <c r="R3169" t="str">
        <f t="shared" si="346"/>
        <v>plays</v>
      </c>
      <c r="S3169" s="13">
        <f t="shared" si="347"/>
        <v>41838.967372685183</v>
      </c>
      <c r="T3169" s="13">
        <f t="shared" si="348"/>
        <v>41853.175706018519</v>
      </c>
      <c r="U3169" s="14">
        <f t="shared" si="349"/>
        <v>2014</v>
      </c>
      <c r="V3169" s="15"/>
    </row>
    <row r="3170" spans="1:22" ht="47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 s="8">
        <f t="shared" si="344"/>
        <v>50.901639344262293</v>
      </c>
      <c r="Q3170" s="9" t="str">
        <f t="shared" si="345"/>
        <v>theater</v>
      </c>
      <c r="R3170" t="str">
        <f t="shared" si="346"/>
        <v>plays</v>
      </c>
      <c r="S3170" s="13">
        <f t="shared" si="347"/>
        <v>41771.897604166668</v>
      </c>
      <c r="T3170" s="13">
        <f t="shared" si="348"/>
        <v>41803.916666666664</v>
      </c>
      <c r="U3170" s="14">
        <f t="shared" si="349"/>
        <v>2014</v>
      </c>
      <c r="V3170" s="15"/>
    </row>
    <row r="3171" spans="1:22" ht="3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 s="8">
        <f t="shared" si="344"/>
        <v>100.5</v>
      </c>
      <c r="Q3171" s="9" t="str">
        <f t="shared" si="345"/>
        <v>theater</v>
      </c>
      <c r="R3171" t="str">
        <f t="shared" si="346"/>
        <v>plays</v>
      </c>
      <c r="S3171" s="13">
        <f t="shared" si="347"/>
        <v>41591.529641203699</v>
      </c>
      <c r="T3171" s="13">
        <f t="shared" si="348"/>
        <v>41621.207638888889</v>
      </c>
      <c r="U3171" s="14">
        <f t="shared" si="349"/>
        <v>2013</v>
      </c>
      <c r="V3171" s="15"/>
    </row>
    <row r="3172" spans="1:22" ht="3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 s="8">
        <f t="shared" si="344"/>
        <v>31.619718309859156</v>
      </c>
      <c r="Q3172" s="9" t="str">
        <f t="shared" si="345"/>
        <v>theater</v>
      </c>
      <c r="R3172" t="str">
        <f t="shared" si="346"/>
        <v>plays</v>
      </c>
      <c r="S3172" s="13">
        <f t="shared" si="347"/>
        <v>41788.872037037036</v>
      </c>
      <c r="T3172" s="13">
        <f t="shared" si="348"/>
        <v>41822.166666666664</v>
      </c>
      <c r="U3172" s="14">
        <f t="shared" si="349"/>
        <v>2014</v>
      </c>
      <c r="V3172" s="15"/>
    </row>
    <row r="3173" spans="1:22" ht="47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 s="8">
        <f t="shared" si="344"/>
        <v>65.102564102564102</v>
      </c>
      <c r="Q3173" s="9" t="str">
        <f t="shared" si="345"/>
        <v>theater</v>
      </c>
      <c r="R3173" t="str">
        <f t="shared" si="346"/>
        <v>plays</v>
      </c>
      <c r="S3173" s="13">
        <f t="shared" si="347"/>
        <v>42466.399976851848</v>
      </c>
      <c r="T3173" s="13">
        <f t="shared" si="348"/>
        <v>42496.608310185184</v>
      </c>
      <c r="U3173" s="14">
        <f t="shared" si="349"/>
        <v>2016</v>
      </c>
      <c r="V3173" s="15"/>
    </row>
    <row r="3174" spans="1:22" ht="47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 s="8">
        <f t="shared" si="344"/>
        <v>79.310344827586206</v>
      </c>
      <c r="Q3174" s="9" t="str">
        <f t="shared" si="345"/>
        <v>theater</v>
      </c>
      <c r="R3174" t="str">
        <f t="shared" si="346"/>
        <v>plays</v>
      </c>
      <c r="S3174" s="13">
        <f t="shared" si="347"/>
        <v>40923.521620370368</v>
      </c>
      <c r="T3174" s="13">
        <f t="shared" si="348"/>
        <v>40953.729953703703</v>
      </c>
      <c r="U3174" s="14">
        <f t="shared" si="349"/>
        <v>2012</v>
      </c>
      <c r="V3174" s="15"/>
    </row>
    <row r="3175" spans="1:22" ht="47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 s="8">
        <f t="shared" si="344"/>
        <v>139.18918918918919</v>
      </c>
      <c r="Q3175" s="9" t="str">
        <f t="shared" si="345"/>
        <v>theater</v>
      </c>
      <c r="R3175" t="str">
        <f t="shared" si="346"/>
        <v>plays</v>
      </c>
      <c r="S3175" s="13">
        <f t="shared" si="347"/>
        <v>41878.670046296298</v>
      </c>
      <c r="T3175" s="13">
        <f t="shared" si="348"/>
        <v>41908.878379629627</v>
      </c>
      <c r="U3175" s="14">
        <f t="shared" si="349"/>
        <v>2014</v>
      </c>
      <c r="V3175" s="15"/>
    </row>
    <row r="3176" spans="1:22" ht="47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 s="8">
        <f t="shared" si="344"/>
        <v>131.91304347826087</v>
      </c>
      <c r="Q3176" s="9" t="str">
        <f t="shared" si="345"/>
        <v>theater</v>
      </c>
      <c r="R3176" t="str">
        <f t="shared" si="346"/>
        <v>plays</v>
      </c>
      <c r="S3176" s="13">
        <f t="shared" si="347"/>
        <v>41862.656342592592</v>
      </c>
      <c r="T3176" s="13">
        <f t="shared" si="348"/>
        <v>41876.864675925928</v>
      </c>
      <c r="U3176" s="14">
        <f t="shared" si="349"/>
        <v>2014</v>
      </c>
      <c r="V3176" s="15"/>
    </row>
    <row r="3177" spans="1:22" ht="47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 s="8">
        <f t="shared" si="344"/>
        <v>91.3</v>
      </c>
      <c r="Q3177" s="9" t="str">
        <f t="shared" si="345"/>
        <v>theater</v>
      </c>
      <c r="R3177" t="str">
        <f t="shared" si="346"/>
        <v>plays</v>
      </c>
      <c r="S3177" s="13">
        <f t="shared" si="347"/>
        <v>40531.678553240738</v>
      </c>
      <c r="T3177" s="13">
        <f t="shared" si="348"/>
        <v>40591.886886574073</v>
      </c>
      <c r="U3177" s="14">
        <f t="shared" si="349"/>
        <v>2010</v>
      </c>
      <c r="V3177" s="15"/>
    </row>
    <row r="3178" spans="1:22" ht="47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 s="8">
        <f t="shared" si="344"/>
        <v>39.672727272727272</v>
      </c>
      <c r="Q3178" s="9" t="str">
        <f t="shared" si="345"/>
        <v>theater</v>
      </c>
      <c r="R3178" t="str">
        <f t="shared" si="346"/>
        <v>plays</v>
      </c>
      <c r="S3178" s="13">
        <f t="shared" si="347"/>
        <v>41477.722581018512</v>
      </c>
      <c r="T3178" s="13">
        <f t="shared" si="348"/>
        <v>41504.625</v>
      </c>
      <c r="U3178" s="14">
        <f t="shared" si="349"/>
        <v>2013</v>
      </c>
      <c r="V3178" s="15"/>
    </row>
    <row r="3179" spans="1:22" ht="47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 s="8">
        <f t="shared" si="344"/>
        <v>57.549019607843135</v>
      </c>
      <c r="Q3179" s="9" t="str">
        <f t="shared" si="345"/>
        <v>theater</v>
      </c>
      <c r="R3179" t="str">
        <f t="shared" si="346"/>
        <v>plays</v>
      </c>
      <c r="S3179" s="13">
        <f t="shared" si="347"/>
        <v>41781.458437499998</v>
      </c>
      <c r="T3179" s="13">
        <f t="shared" si="348"/>
        <v>41811.666770833333</v>
      </c>
      <c r="U3179" s="14">
        <f t="shared" si="349"/>
        <v>2014</v>
      </c>
      <c r="V3179" s="15"/>
    </row>
    <row r="3180" spans="1:22" ht="47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 s="8">
        <f t="shared" si="344"/>
        <v>33.025641025641029</v>
      </c>
      <c r="Q3180" s="9" t="str">
        <f t="shared" si="345"/>
        <v>theater</v>
      </c>
      <c r="R3180" t="str">
        <f t="shared" si="346"/>
        <v>plays</v>
      </c>
      <c r="S3180" s="13">
        <f t="shared" si="347"/>
        <v>41806.396701388883</v>
      </c>
      <c r="T3180" s="13">
        <f t="shared" si="348"/>
        <v>41836.605034722219</v>
      </c>
      <c r="U3180" s="14">
        <f t="shared" si="349"/>
        <v>2014</v>
      </c>
      <c r="V3180" s="15"/>
    </row>
    <row r="3181" spans="1:22" ht="3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 s="8">
        <f t="shared" si="344"/>
        <v>77.335806451612896</v>
      </c>
      <c r="Q3181" s="9" t="str">
        <f t="shared" si="345"/>
        <v>theater</v>
      </c>
      <c r="R3181" t="str">
        <f t="shared" si="346"/>
        <v>plays</v>
      </c>
      <c r="S3181" s="13">
        <f t="shared" si="347"/>
        <v>41375.49387731481</v>
      </c>
      <c r="T3181" s="13">
        <f t="shared" si="348"/>
        <v>41400.702210648145</v>
      </c>
      <c r="U3181" s="14">
        <f t="shared" si="349"/>
        <v>2013</v>
      </c>
      <c r="V3181" s="15"/>
    </row>
    <row r="3182" spans="1:22" ht="47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 s="8">
        <f t="shared" si="344"/>
        <v>31.933333333333334</v>
      </c>
      <c r="Q3182" s="9" t="str">
        <f t="shared" si="345"/>
        <v>theater</v>
      </c>
      <c r="R3182" t="str">
        <f t="shared" si="346"/>
        <v>plays</v>
      </c>
      <c r="S3182" s="13">
        <f t="shared" si="347"/>
        <v>41780.204270833332</v>
      </c>
      <c r="T3182" s="13">
        <f t="shared" si="348"/>
        <v>41810.412604166668</v>
      </c>
      <c r="U3182" s="14">
        <f t="shared" si="349"/>
        <v>2014</v>
      </c>
      <c r="V3182" s="15"/>
    </row>
    <row r="3183" spans="1:22" ht="47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 s="8">
        <f t="shared" si="344"/>
        <v>36.333333333333336</v>
      </c>
      <c r="Q3183" s="9" t="str">
        <f t="shared" si="345"/>
        <v>theater</v>
      </c>
      <c r="R3183" t="str">
        <f t="shared" si="346"/>
        <v>plays</v>
      </c>
      <c r="S3183" s="13">
        <f t="shared" si="347"/>
        <v>41779.101701388885</v>
      </c>
      <c r="T3183" s="13">
        <f t="shared" si="348"/>
        <v>41805.666666666664</v>
      </c>
      <c r="U3183" s="14">
        <f t="shared" si="349"/>
        <v>2014</v>
      </c>
      <c r="V3183" s="15"/>
    </row>
    <row r="3184" spans="1:22" ht="6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 s="8">
        <f t="shared" si="344"/>
        <v>46.768211920529801</v>
      </c>
      <c r="Q3184" s="9" t="str">
        <f t="shared" si="345"/>
        <v>theater</v>
      </c>
      <c r="R3184" t="str">
        <f t="shared" si="346"/>
        <v>plays</v>
      </c>
      <c r="S3184" s="13">
        <f t="shared" si="347"/>
        <v>40883.740983796291</v>
      </c>
      <c r="T3184" s="13">
        <f t="shared" si="348"/>
        <v>40939.708333333336</v>
      </c>
      <c r="U3184" s="14">
        <f t="shared" si="349"/>
        <v>2011</v>
      </c>
      <c r="V3184" s="15"/>
    </row>
    <row r="3185" spans="1:22" ht="47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 s="8">
        <f t="shared" si="344"/>
        <v>40.073529411764703</v>
      </c>
      <c r="Q3185" s="9" t="str">
        <f t="shared" si="345"/>
        <v>theater</v>
      </c>
      <c r="R3185" t="str">
        <f t="shared" si="346"/>
        <v>plays</v>
      </c>
      <c r="S3185" s="13">
        <f t="shared" si="347"/>
        <v>41491.586446759255</v>
      </c>
      <c r="T3185" s="13">
        <f t="shared" si="348"/>
        <v>41509.79478009259</v>
      </c>
      <c r="U3185" s="14">
        <f t="shared" si="349"/>
        <v>2013</v>
      </c>
      <c r="V3185" s="15"/>
    </row>
    <row r="3186" spans="1:22" ht="47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 s="8">
        <f t="shared" si="344"/>
        <v>100.21739130434783</v>
      </c>
      <c r="Q3186" s="9" t="str">
        <f t="shared" si="345"/>
        <v>theater</v>
      </c>
      <c r="R3186" t="str">
        <f t="shared" si="346"/>
        <v>plays</v>
      </c>
      <c r="S3186" s="13">
        <f t="shared" si="347"/>
        <v>41791.785081018512</v>
      </c>
      <c r="T3186" s="13">
        <f t="shared" si="348"/>
        <v>41821.993414351848</v>
      </c>
      <c r="U3186" s="14">
        <f t="shared" si="349"/>
        <v>2014</v>
      </c>
      <c r="V3186" s="15"/>
    </row>
    <row r="3187" spans="1:22" ht="47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 s="8">
        <f t="shared" si="344"/>
        <v>41.666666666666664</v>
      </c>
      <c r="Q3187" s="9" t="str">
        <f t="shared" si="345"/>
        <v>theater</v>
      </c>
      <c r="R3187" t="str">
        <f t="shared" si="346"/>
        <v>plays</v>
      </c>
      <c r="S3187" s="13">
        <f t="shared" si="347"/>
        <v>41829.768993055557</v>
      </c>
      <c r="T3187" s="13">
        <f t="shared" si="348"/>
        <v>41836.977326388893</v>
      </c>
      <c r="U3187" s="14">
        <f t="shared" si="349"/>
        <v>2014</v>
      </c>
      <c r="V3187" s="15"/>
    </row>
    <row r="3188" spans="1:22" ht="47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 s="8">
        <f t="shared" si="344"/>
        <v>46.714285714285715</v>
      </c>
      <c r="Q3188" s="9" t="str">
        <f t="shared" si="345"/>
        <v>theater</v>
      </c>
      <c r="R3188" t="str">
        <f t="shared" si="346"/>
        <v>plays</v>
      </c>
      <c r="S3188" s="13">
        <f t="shared" si="347"/>
        <v>41868.715717592589</v>
      </c>
      <c r="T3188" s="13">
        <f t="shared" si="348"/>
        <v>41898.875</v>
      </c>
      <c r="U3188" s="14">
        <f t="shared" si="349"/>
        <v>2014</v>
      </c>
      <c r="V3188" s="15"/>
    </row>
    <row r="3189" spans="1:22" ht="47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 s="8">
        <f t="shared" si="344"/>
        <v>71.491803278688522</v>
      </c>
      <c r="Q3189" s="9" t="str">
        <f t="shared" si="345"/>
        <v>theater</v>
      </c>
      <c r="R3189" t="str">
        <f t="shared" si="346"/>
        <v>plays</v>
      </c>
      <c r="S3189" s="13">
        <f t="shared" si="347"/>
        <v>41835.458020833328</v>
      </c>
      <c r="T3189" s="13">
        <f t="shared" si="348"/>
        <v>41855.666354166664</v>
      </c>
      <c r="U3189" s="14">
        <f t="shared" si="349"/>
        <v>2014</v>
      </c>
      <c r="V3189" s="15"/>
    </row>
    <row r="3190" spans="1:22" ht="47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 s="8">
        <f t="shared" si="344"/>
        <v>14.444444444444445</v>
      </c>
      <c r="Q3190" s="9" t="str">
        <f t="shared" si="345"/>
        <v>theater</v>
      </c>
      <c r="R3190" t="str">
        <f t="shared" si="346"/>
        <v>musical</v>
      </c>
      <c r="S3190" s="13">
        <f t="shared" si="347"/>
        <v>42144.207199074073</v>
      </c>
      <c r="T3190" s="13">
        <f t="shared" si="348"/>
        <v>42165.415532407409</v>
      </c>
      <c r="U3190" s="14">
        <f t="shared" si="349"/>
        <v>2015</v>
      </c>
      <c r="V3190" s="15"/>
    </row>
    <row r="3191" spans="1:22" ht="47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 s="8">
        <f t="shared" si="344"/>
        <v>356.84210526315792</v>
      </c>
      <c r="Q3191" s="9" t="str">
        <f t="shared" si="345"/>
        <v>theater</v>
      </c>
      <c r="R3191" t="str">
        <f t="shared" si="346"/>
        <v>musical</v>
      </c>
      <c r="S3191" s="13">
        <f t="shared" si="347"/>
        <v>42118.138101851851</v>
      </c>
      <c r="T3191" s="13">
        <f t="shared" si="348"/>
        <v>42148.346435185187</v>
      </c>
      <c r="U3191" s="14">
        <f t="shared" si="349"/>
        <v>2015</v>
      </c>
      <c r="V3191" s="15"/>
    </row>
    <row r="3192" spans="1:22" ht="47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8" t="e">
        <f t="shared" si="344"/>
        <v>#DIV/0!</v>
      </c>
      <c r="Q3192" s="9" t="str">
        <f t="shared" si="345"/>
        <v>theater</v>
      </c>
      <c r="R3192" t="str">
        <f t="shared" si="346"/>
        <v>musical</v>
      </c>
      <c r="S3192" s="13">
        <f t="shared" si="347"/>
        <v>42682.942997685182</v>
      </c>
      <c r="T3192" s="13">
        <f t="shared" si="348"/>
        <v>42713.192997685182</v>
      </c>
      <c r="U3192" s="14">
        <f t="shared" si="349"/>
        <v>2016</v>
      </c>
      <c r="V3192" s="15"/>
    </row>
    <row r="3193" spans="1:22" ht="47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 s="8">
        <f t="shared" si="344"/>
        <v>37.75</v>
      </c>
      <c r="Q3193" s="9" t="str">
        <f t="shared" si="345"/>
        <v>theater</v>
      </c>
      <c r="R3193" t="str">
        <f t="shared" si="346"/>
        <v>musical</v>
      </c>
      <c r="S3193" s="13">
        <f t="shared" si="347"/>
        <v>42538.547094907401</v>
      </c>
      <c r="T3193" s="13">
        <f t="shared" si="348"/>
        <v>42598.755428240736</v>
      </c>
      <c r="U3193" s="14">
        <f t="shared" si="349"/>
        <v>2016</v>
      </c>
      <c r="V3193" s="15"/>
    </row>
    <row r="3194" spans="1:22" ht="47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 s="8">
        <f t="shared" si="344"/>
        <v>12.75</v>
      </c>
      <c r="Q3194" s="9" t="str">
        <f t="shared" si="345"/>
        <v>theater</v>
      </c>
      <c r="R3194" t="str">
        <f t="shared" si="346"/>
        <v>musical</v>
      </c>
      <c r="S3194" s="13">
        <f t="shared" si="347"/>
        <v>42018.732164351844</v>
      </c>
      <c r="T3194" s="13">
        <f t="shared" si="348"/>
        <v>42063.916666666672</v>
      </c>
      <c r="U3194" s="14">
        <f t="shared" si="349"/>
        <v>2015</v>
      </c>
      <c r="V3194" s="15"/>
    </row>
    <row r="3195" spans="1:22" ht="47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 s="8">
        <f t="shared" si="344"/>
        <v>24.458333333333332</v>
      </c>
      <c r="Q3195" s="9" t="str">
        <f t="shared" si="345"/>
        <v>theater</v>
      </c>
      <c r="R3195" t="str">
        <f t="shared" si="346"/>
        <v>musical</v>
      </c>
      <c r="S3195" s="13">
        <f t="shared" si="347"/>
        <v>42010.759907407402</v>
      </c>
      <c r="T3195" s="13">
        <f t="shared" si="348"/>
        <v>42055.968240740738</v>
      </c>
      <c r="U3195" s="14">
        <f t="shared" si="349"/>
        <v>2015</v>
      </c>
      <c r="V3195" s="15"/>
    </row>
    <row r="3196" spans="1:22" ht="47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8" t="e">
        <f t="shared" si="344"/>
        <v>#DIV/0!</v>
      </c>
      <c r="Q3196" s="9" t="str">
        <f t="shared" si="345"/>
        <v>theater</v>
      </c>
      <c r="R3196" t="str">
        <f t="shared" si="346"/>
        <v>musical</v>
      </c>
      <c r="S3196" s="13">
        <f t="shared" si="347"/>
        <v>42181.854143518511</v>
      </c>
      <c r="T3196" s="13">
        <f t="shared" si="348"/>
        <v>42212.062476851846</v>
      </c>
      <c r="U3196" s="14">
        <f t="shared" si="349"/>
        <v>2015</v>
      </c>
      <c r="V3196" s="15"/>
    </row>
    <row r="3197" spans="1:22" ht="47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 s="8">
        <f t="shared" si="344"/>
        <v>53.07692307692308</v>
      </c>
      <c r="Q3197" s="9" t="str">
        <f t="shared" si="345"/>
        <v>theater</v>
      </c>
      <c r="R3197" t="str">
        <f t="shared" si="346"/>
        <v>musical</v>
      </c>
      <c r="S3197" s="13">
        <f t="shared" si="347"/>
        <v>42017.385902777773</v>
      </c>
      <c r="T3197" s="13">
        <f t="shared" si="348"/>
        <v>42047.594236111108</v>
      </c>
      <c r="U3197" s="14">
        <f t="shared" si="349"/>
        <v>2015</v>
      </c>
      <c r="V3197" s="15"/>
    </row>
    <row r="3198" spans="1:22" ht="47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 s="8">
        <f t="shared" si="344"/>
        <v>300</v>
      </c>
      <c r="Q3198" s="9" t="str">
        <f t="shared" si="345"/>
        <v>theater</v>
      </c>
      <c r="R3198" t="str">
        <f t="shared" si="346"/>
        <v>musical</v>
      </c>
      <c r="S3198" s="13">
        <f t="shared" si="347"/>
        <v>42157.389756944445</v>
      </c>
      <c r="T3198" s="13">
        <f t="shared" si="348"/>
        <v>42217.583333333328</v>
      </c>
      <c r="U3198" s="14">
        <f t="shared" si="349"/>
        <v>2015</v>
      </c>
      <c r="V3198" s="15"/>
    </row>
    <row r="3199" spans="1:22" ht="3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 s="8">
        <f t="shared" si="344"/>
        <v>286.25</v>
      </c>
      <c r="Q3199" s="9" t="str">
        <f t="shared" si="345"/>
        <v>theater</v>
      </c>
      <c r="R3199" t="str">
        <f t="shared" si="346"/>
        <v>musical</v>
      </c>
      <c r="S3199" s="13">
        <f t="shared" si="347"/>
        <v>42009.28493055555</v>
      </c>
      <c r="T3199" s="13">
        <f t="shared" si="348"/>
        <v>42039.493263888886</v>
      </c>
      <c r="U3199" s="14">
        <f t="shared" si="349"/>
        <v>2015</v>
      </c>
      <c r="V3199" s="15"/>
    </row>
    <row r="3200" spans="1:22" ht="47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 s="8">
        <f t="shared" si="344"/>
        <v>36.666666666666664</v>
      </c>
      <c r="Q3200" s="9" t="str">
        <f t="shared" si="345"/>
        <v>theater</v>
      </c>
      <c r="R3200" t="str">
        <f t="shared" si="346"/>
        <v>musical</v>
      </c>
      <c r="S3200" s="13">
        <f t="shared" si="347"/>
        <v>42013.216168981475</v>
      </c>
      <c r="T3200" s="13">
        <f t="shared" si="348"/>
        <v>42051.424502314811</v>
      </c>
      <c r="U3200" s="14">
        <f t="shared" si="349"/>
        <v>2015</v>
      </c>
      <c r="V3200" s="15"/>
    </row>
    <row r="3201" spans="1:22" ht="47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 s="8">
        <f t="shared" si="344"/>
        <v>49.20754716981132</v>
      </c>
      <c r="Q3201" s="9" t="str">
        <f t="shared" si="345"/>
        <v>theater</v>
      </c>
      <c r="R3201" t="str">
        <f t="shared" si="346"/>
        <v>musical</v>
      </c>
      <c r="S3201" s="13">
        <f t="shared" si="347"/>
        <v>41858.553449074076</v>
      </c>
      <c r="T3201" s="13">
        <f t="shared" si="348"/>
        <v>41888.875</v>
      </c>
      <c r="U3201" s="14">
        <f t="shared" si="349"/>
        <v>2014</v>
      </c>
      <c r="V3201" s="15"/>
    </row>
    <row r="3202" spans="1:22" ht="47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 s="8">
        <f t="shared" si="344"/>
        <v>1</v>
      </c>
      <c r="Q3202" s="9" t="str">
        <f t="shared" si="345"/>
        <v>theater</v>
      </c>
      <c r="R3202" t="str">
        <f t="shared" si="346"/>
        <v>musical</v>
      </c>
      <c r="S3202" s="13">
        <f t="shared" si="347"/>
        <v>42460.112280092588</v>
      </c>
      <c r="T3202" s="13">
        <f t="shared" si="348"/>
        <v>42490.231944444444</v>
      </c>
      <c r="U3202" s="14">
        <f t="shared" si="349"/>
        <v>2016</v>
      </c>
      <c r="V3202" s="15"/>
    </row>
    <row r="3203" spans="1:22" ht="47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 s="8">
        <f t="shared" ref="P3203:P3266" si="351">E3203/L3203</f>
        <v>12.5</v>
      </c>
      <c r="Q3203" s="9" t="str">
        <f t="shared" ref="Q3203:Q3266" si="352">LEFT(N3203, SEARCH("/", N3203, 1)-1)</f>
        <v>theater</v>
      </c>
      <c r="R3203" t="str">
        <f t="shared" ref="R3203:R3266" si="353">RIGHT(N3203,LEN(N3203) -SEARCH("/", N3203, 1))</f>
        <v>musical</v>
      </c>
      <c r="S3203" s="13">
        <f t="shared" ref="S3203:S3266" si="354">(J3203/86400)+25569+(-5/24)</f>
        <v>41861.558761574073</v>
      </c>
      <c r="T3203" s="13">
        <f t="shared" ref="T3203:T3266" si="355">(((I3203/60)/60)/24)+DATE(1970,1,1)</f>
        <v>41882.767094907409</v>
      </c>
      <c r="U3203" s="14">
        <f t="shared" ref="U3203:U3266" si="356">YEAR(S3203)</f>
        <v>2014</v>
      </c>
      <c r="V3203" s="15"/>
    </row>
    <row r="3204" spans="1:22" ht="47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 s="8">
        <f t="shared" si="351"/>
        <v>109.04</v>
      </c>
      <c r="Q3204" s="9" t="str">
        <f t="shared" si="352"/>
        <v>theater</v>
      </c>
      <c r="R3204" t="str">
        <f t="shared" si="353"/>
        <v>musical</v>
      </c>
      <c r="S3204" s="13">
        <f t="shared" si="354"/>
        <v>42293.645208333335</v>
      </c>
      <c r="T3204" s="13">
        <f t="shared" si="355"/>
        <v>42352.249305555553</v>
      </c>
      <c r="U3204" s="14">
        <f t="shared" si="356"/>
        <v>2015</v>
      </c>
      <c r="V3204" s="15"/>
    </row>
    <row r="3205" spans="1:22" ht="3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 s="8">
        <f t="shared" si="351"/>
        <v>41.666666666666664</v>
      </c>
      <c r="Q3205" s="9" t="str">
        <f t="shared" si="352"/>
        <v>theater</v>
      </c>
      <c r="R3205" t="str">
        <f t="shared" si="353"/>
        <v>musical</v>
      </c>
      <c r="S3205" s="13">
        <f t="shared" si="354"/>
        <v>42242.780347222222</v>
      </c>
      <c r="T3205" s="13">
        <f t="shared" si="355"/>
        <v>42272.988680555558</v>
      </c>
      <c r="U3205" s="14">
        <f t="shared" si="356"/>
        <v>2015</v>
      </c>
      <c r="V3205" s="15"/>
    </row>
    <row r="3206" spans="1:22" ht="47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8" t="e">
        <f t="shared" si="351"/>
        <v>#DIV/0!</v>
      </c>
      <c r="Q3206" s="9" t="str">
        <f t="shared" si="352"/>
        <v>theater</v>
      </c>
      <c r="R3206" t="str">
        <f t="shared" si="353"/>
        <v>musical</v>
      </c>
      <c r="S3206" s="13">
        <f t="shared" si="354"/>
        <v>42172.477766203701</v>
      </c>
      <c r="T3206" s="13">
        <f t="shared" si="355"/>
        <v>42202.676388888889</v>
      </c>
      <c r="U3206" s="14">
        <f t="shared" si="356"/>
        <v>2015</v>
      </c>
      <c r="V3206" s="15"/>
    </row>
    <row r="3207" spans="1:22" ht="47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 s="8">
        <f t="shared" si="351"/>
        <v>22.75</v>
      </c>
      <c r="Q3207" s="9" t="str">
        <f t="shared" si="352"/>
        <v>theater</v>
      </c>
      <c r="R3207" t="str">
        <f t="shared" si="353"/>
        <v>musical</v>
      </c>
      <c r="S3207" s="13">
        <f t="shared" si="354"/>
        <v>42095.166342592587</v>
      </c>
      <c r="T3207" s="13">
        <f t="shared" si="355"/>
        <v>42125.374675925923</v>
      </c>
      <c r="U3207" s="14">
        <f t="shared" si="356"/>
        <v>2015</v>
      </c>
      <c r="V3207" s="15"/>
    </row>
    <row r="3208" spans="1:22" ht="47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8" t="e">
        <f t="shared" si="351"/>
        <v>#DIV/0!</v>
      </c>
      <c r="Q3208" s="9" t="str">
        <f t="shared" si="352"/>
        <v>theater</v>
      </c>
      <c r="R3208" t="str">
        <f t="shared" si="353"/>
        <v>musical</v>
      </c>
      <c r="S3208" s="13">
        <f t="shared" si="354"/>
        <v>42236.067719907405</v>
      </c>
      <c r="T3208" s="13">
        <f t="shared" si="355"/>
        <v>42266.276053240741</v>
      </c>
      <c r="U3208" s="14">
        <f t="shared" si="356"/>
        <v>2015</v>
      </c>
      <c r="V3208" s="15"/>
    </row>
    <row r="3209" spans="1:22" ht="47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 s="8">
        <f t="shared" si="351"/>
        <v>70.833333333333329</v>
      </c>
      <c r="Q3209" s="9" t="str">
        <f t="shared" si="352"/>
        <v>theater</v>
      </c>
      <c r="R3209" t="str">
        <f t="shared" si="353"/>
        <v>musical</v>
      </c>
      <c r="S3209" s="13">
        <f t="shared" si="354"/>
        <v>42057.069525462961</v>
      </c>
      <c r="T3209" s="13">
        <f t="shared" si="355"/>
        <v>42117.236192129625</v>
      </c>
      <c r="U3209" s="14">
        <f t="shared" si="356"/>
        <v>2015</v>
      </c>
      <c r="V3209" s="15"/>
    </row>
    <row r="3210" spans="1:22" ht="47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 s="8">
        <f t="shared" si="351"/>
        <v>63.109756097560975</v>
      </c>
      <c r="Q3210" s="9" t="str">
        <f t="shared" si="352"/>
        <v>theater</v>
      </c>
      <c r="R3210" t="str">
        <f t="shared" si="353"/>
        <v>plays</v>
      </c>
      <c r="S3210" s="13">
        <f t="shared" si="354"/>
        <v>41827.396724537037</v>
      </c>
      <c r="T3210" s="13">
        <f t="shared" si="355"/>
        <v>41848.605057870373</v>
      </c>
      <c r="U3210" s="14">
        <f t="shared" si="356"/>
        <v>2014</v>
      </c>
      <c r="V3210" s="15"/>
    </row>
    <row r="3211" spans="1:22" ht="47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 s="8">
        <f t="shared" si="351"/>
        <v>50.157964601769912</v>
      </c>
      <c r="Q3211" s="9" t="str">
        <f t="shared" si="352"/>
        <v>theater</v>
      </c>
      <c r="R3211" t="str">
        <f t="shared" si="353"/>
        <v>plays</v>
      </c>
      <c r="S3211" s="13">
        <f t="shared" si="354"/>
        <v>41778.42891203703</v>
      </c>
      <c r="T3211" s="13">
        <f t="shared" si="355"/>
        <v>41810.958333333336</v>
      </c>
      <c r="U3211" s="14">
        <f t="shared" si="356"/>
        <v>2014</v>
      </c>
      <c r="V3211" s="15"/>
    </row>
    <row r="3212" spans="1:22" ht="47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 s="8">
        <f t="shared" si="351"/>
        <v>62.883333333333333</v>
      </c>
      <c r="Q3212" s="9" t="str">
        <f t="shared" si="352"/>
        <v>theater</v>
      </c>
      <c r="R3212" t="str">
        <f t="shared" si="353"/>
        <v>plays</v>
      </c>
      <c r="S3212" s="13">
        <f t="shared" si="354"/>
        <v>41013.728229166663</v>
      </c>
      <c r="T3212" s="13">
        <f t="shared" si="355"/>
        <v>41061.165972222225</v>
      </c>
      <c r="U3212" s="14">
        <f t="shared" si="356"/>
        <v>2012</v>
      </c>
      <c r="V3212" s="15"/>
    </row>
    <row r="3213" spans="1:22" ht="47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 s="8">
        <f t="shared" si="351"/>
        <v>85.531055900621112</v>
      </c>
      <c r="Q3213" s="9" t="str">
        <f t="shared" si="352"/>
        <v>theater</v>
      </c>
      <c r="R3213" t="str">
        <f t="shared" si="353"/>
        <v>plays</v>
      </c>
      <c r="S3213" s="13">
        <f t="shared" si="354"/>
        <v>41834.378240740734</v>
      </c>
      <c r="T3213" s="13">
        <f t="shared" si="355"/>
        <v>41866.083333333336</v>
      </c>
      <c r="U3213" s="14">
        <f t="shared" si="356"/>
        <v>2014</v>
      </c>
      <c r="V3213" s="15"/>
    </row>
    <row r="3214" spans="1:22" ht="32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 s="8">
        <f t="shared" si="351"/>
        <v>53.723404255319146</v>
      </c>
      <c r="Q3214" s="9" t="str">
        <f t="shared" si="352"/>
        <v>theater</v>
      </c>
      <c r="R3214" t="str">
        <f t="shared" si="353"/>
        <v>plays</v>
      </c>
      <c r="S3214" s="13">
        <f t="shared" si="354"/>
        <v>41829.587395833332</v>
      </c>
      <c r="T3214" s="13">
        <f t="shared" si="355"/>
        <v>41859.795729166668</v>
      </c>
      <c r="U3214" s="14">
        <f t="shared" si="356"/>
        <v>2014</v>
      </c>
      <c r="V3214" s="15"/>
    </row>
    <row r="3215" spans="1:22" ht="47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 s="8">
        <f t="shared" si="351"/>
        <v>127.80851063829788</v>
      </c>
      <c r="Q3215" s="9" t="str">
        <f t="shared" si="352"/>
        <v>theater</v>
      </c>
      <c r="R3215" t="str">
        <f t="shared" si="353"/>
        <v>plays</v>
      </c>
      <c r="S3215" s="13">
        <f t="shared" si="354"/>
        <v>42171.555081018516</v>
      </c>
      <c r="T3215" s="13">
        <f t="shared" si="355"/>
        <v>42211.763414351852</v>
      </c>
      <c r="U3215" s="14">
        <f t="shared" si="356"/>
        <v>2015</v>
      </c>
      <c r="V3215" s="15"/>
    </row>
    <row r="3216" spans="1:22" ht="47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 s="8">
        <f t="shared" si="351"/>
        <v>106.57391304347826</v>
      </c>
      <c r="Q3216" s="9" t="str">
        <f t="shared" si="352"/>
        <v>theater</v>
      </c>
      <c r="R3216" t="str">
        <f t="shared" si="353"/>
        <v>plays</v>
      </c>
      <c r="S3216" s="13">
        <f t="shared" si="354"/>
        <v>42337.584178240737</v>
      </c>
      <c r="T3216" s="13">
        <f t="shared" si="355"/>
        <v>42374.996527777781</v>
      </c>
      <c r="U3216" s="14">
        <f t="shared" si="356"/>
        <v>2015</v>
      </c>
      <c r="V3216" s="15"/>
    </row>
    <row r="3217" spans="1:22" ht="62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 s="8">
        <f t="shared" si="351"/>
        <v>262.11194029850748</v>
      </c>
      <c r="Q3217" s="9" t="str">
        <f t="shared" si="352"/>
        <v>theater</v>
      </c>
      <c r="R3217" t="str">
        <f t="shared" si="353"/>
        <v>plays</v>
      </c>
      <c r="S3217" s="13">
        <f t="shared" si="354"/>
        <v>42219.456840277773</v>
      </c>
      <c r="T3217" s="13">
        <f t="shared" si="355"/>
        <v>42257.165972222225</v>
      </c>
      <c r="U3217" s="14">
        <f t="shared" si="356"/>
        <v>2015</v>
      </c>
      <c r="V3217" s="15"/>
    </row>
    <row r="3218" spans="1:22" ht="47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 s="8">
        <f t="shared" si="351"/>
        <v>57.171428571428571</v>
      </c>
      <c r="Q3218" s="9" t="str">
        <f t="shared" si="352"/>
        <v>theater</v>
      </c>
      <c r="R3218" t="str">
        <f t="shared" si="353"/>
        <v>plays</v>
      </c>
      <c r="S3218" s="13">
        <f t="shared" si="354"/>
        <v>42165.254293981481</v>
      </c>
      <c r="T3218" s="13">
        <f t="shared" si="355"/>
        <v>42196.604166666672</v>
      </c>
      <c r="U3218" s="14">
        <f t="shared" si="356"/>
        <v>2015</v>
      </c>
      <c r="V3218" s="15"/>
    </row>
    <row r="3219" spans="1:22" ht="3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 s="8">
        <f t="shared" si="351"/>
        <v>50.20192307692308</v>
      </c>
      <c r="Q3219" s="9" t="str">
        <f t="shared" si="352"/>
        <v>theater</v>
      </c>
      <c r="R3219" t="str">
        <f t="shared" si="353"/>
        <v>plays</v>
      </c>
      <c r="S3219" s="13">
        <f t="shared" si="354"/>
        <v>42648.337777777771</v>
      </c>
      <c r="T3219" s="13">
        <f t="shared" si="355"/>
        <v>42678.546111111107</v>
      </c>
      <c r="U3219" s="14">
        <f t="shared" si="356"/>
        <v>2016</v>
      </c>
      <c r="V3219" s="15"/>
    </row>
    <row r="3220" spans="1:22" ht="47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 s="8">
        <f t="shared" si="351"/>
        <v>66.586956521739125</v>
      </c>
      <c r="Q3220" s="9" t="str">
        <f t="shared" si="352"/>
        <v>theater</v>
      </c>
      <c r="R3220" t="str">
        <f t="shared" si="353"/>
        <v>plays</v>
      </c>
      <c r="S3220" s="13">
        <f t="shared" si="354"/>
        <v>41970.793819444443</v>
      </c>
      <c r="T3220" s="13">
        <f t="shared" si="355"/>
        <v>42004</v>
      </c>
      <c r="U3220" s="14">
        <f t="shared" si="356"/>
        <v>2014</v>
      </c>
      <c r="V3220" s="15"/>
    </row>
    <row r="3221" spans="1:22" ht="3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 s="8">
        <f t="shared" si="351"/>
        <v>168.25210084033614</v>
      </c>
      <c r="Q3221" s="9" t="str">
        <f t="shared" si="352"/>
        <v>theater</v>
      </c>
      <c r="R3221" t="str">
        <f t="shared" si="353"/>
        <v>plays</v>
      </c>
      <c r="S3221" s="13">
        <f t="shared" si="354"/>
        <v>42050.77484953704</v>
      </c>
      <c r="T3221" s="13">
        <f t="shared" si="355"/>
        <v>42085.941516203704</v>
      </c>
      <c r="U3221" s="14">
        <f t="shared" si="356"/>
        <v>2015</v>
      </c>
      <c r="V3221" s="15"/>
    </row>
    <row r="3222" spans="1:22" ht="3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 s="8">
        <f t="shared" si="351"/>
        <v>256.37288135593218</v>
      </c>
      <c r="Q3222" s="9" t="str">
        <f t="shared" si="352"/>
        <v>theater</v>
      </c>
      <c r="R3222" t="str">
        <f t="shared" si="353"/>
        <v>plays</v>
      </c>
      <c r="S3222" s="13">
        <f t="shared" si="354"/>
        <v>42772.625046296293</v>
      </c>
      <c r="T3222" s="13">
        <f t="shared" si="355"/>
        <v>42806.875</v>
      </c>
      <c r="U3222" s="14">
        <f t="shared" si="356"/>
        <v>2017</v>
      </c>
      <c r="V3222" s="15"/>
    </row>
    <row r="3223" spans="1:22" ht="47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 s="8">
        <f t="shared" si="351"/>
        <v>36.610619469026545</v>
      </c>
      <c r="Q3223" s="9" t="str">
        <f t="shared" si="352"/>
        <v>theater</v>
      </c>
      <c r="R3223" t="str">
        <f t="shared" si="353"/>
        <v>plays</v>
      </c>
      <c r="S3223" s="13">
        <f t="shared" si="354"/>
        <v>42155.488460648143</v>
      </c>
      <c r="T3223" s="13">
        <f t="shared" si="355"/>
        <v>42190.696793981479</v>
      </c>
      <c r="U3223" s="14">
        <f t="shared" si="356"/>
        <v>2015</v>
      </c>
      <c r="V3223" s="15"/>
    </row>
    <row r="3224" spans="1:22" ht="3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 s="8">
        <f t="shared" si="351"/>
        <v>37.142857142857146</v>
      </c>
      <c r="Q3224" s="9" t="str">
        <f t="shared" si="352"/>
        <v>theater</v>
      </c>
      <c r="R3224" t="str">
        <f t="shared" si="353"/>
        <v>plays</v>
      </c>
      <c r="S3224" s="13">
        <f t="shared" si="354"/>
        <v>42270.373807870368</v>
      </c>
      <c r="T3224" s="13">
        <f t="shared" si="355"/>
        <v>42301.895138888889</v>
      </c>
      <c r="U3224" s="14">
        <f t="shared" si="356"/>
        <v>2015</v>
      </c>
      <c r="V3224" s="15"/>
    </row>
    <row r="3225" spans="1:22" ht="3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 s="8">
        <f t="shared" si="351"/>
        <v>45.878378378378379</v>
      </c>
      <c r="Q3225" s="9" t="str">
        <f t="shared" si="352"/>
        <v>theater</v>
      </c>
      <c r="R3225" t="str">
        <f t="shared" si="353"/>
        <v>plays</v>
      </c>
      <c r="S3225" s="13">
        <f t="shared" si="354"/>
        <v>42206.627037037033</v>
      </c>
      <c r="T3225" s="13">
        <f t="shared" si="355"/>
        <v>42236.835370370376</v>
      </c>
      <c r="U3225" s="14">
        <f t="shared" si="356"/>
        <v>2015</v>
      </c>
      <c r="V3225" s="15"/>
    </row>
    <row r="3226" spans="1:22" ht="47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 s="8">
        <f t="shared" si="351"/>
        <v>141.71296296296296</v>
      </c>
      <c r="Q3226" s="9" t="str">
        <f t="shared" si="352"/>
        <v>theater</v>
      </c>
      <c r="R3226" t="str">
        <f t="shared" si="353"/>
        <v>plays</v>
      </c>
      <c r="S3226" s="13">
        <f t="shared" si="354"/>
        <v>42697.642511574071</v>
      </c>
      <c r="T3226" s="13">
        <f t="shared" si="355"/>
        <v>42745.208333333328</v>
      </c>
      <c r="U3226" s="14">
        <f t="shared" si="356"/>
        <v>2016</v>
      </c>
      <c r="V3226" s="15"/>
    </row>
    <row r="3227" spans="1:22" ht="47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 s="8">
        <f t="shared" si="351"/>
        <v>52.487179487179489</v>
      </c>
      <c r="Q3227" s="9" t="str">
        <f t="shared" si="352"/>
        <v>theater</v>
      </c>
      <c r="R3227" t="str">
        <f t="shared" si="353"/>
        <v>plays</v>
      </c>
      <c r="S3227" s="13">
        <f t="shared" si="354"/>
        <v>42503.351134259261</v>
      </c>
      <c r="T3227" s="13">
        <f t="shared" si="355"/>
        <v>42524.875</v>
      </c>
      <c r="U3227" s="14">
        <f t="shared" si="356"/>
        <v>2016</v>
      </c>
      <c r="V3227" s="15"/>
    </row>
    <row r="3228" spans="1:22" ht="47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 s="8">
        <f t="shared" si="351"/>
        <v>59.523809523809526</v>
      </c>
      <c r="Q3228" s="9" t="str">
        <f t="shared" si="352"/>
        <v>theater</v>
      </c>
      <c r="R3228" t="str">
        <f t="shared" si="353"/>
        <v>plays</v>
      </c>
      <c r="S3228" s="13">
        <f t="shared" si="354"/>
        <v>42277.375138888885</v>
      </c>
      <c r="T3228" s="13">
        <f t="shared" si="355"/>
        <v>42307.583472222221</v>
      </c>
      <c r="U3228" s="14">
        <f t="shared" si="356"/>
        <v>2015</v>
      </c>
      <c r="V3228" s="15"/>
    </row>
    <row r="3229" spans="1:22" ht="47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 s="8">
        <f t="shared" si="351"/>
        <v>50</v>
      </c>
      <c r="Q3229" s="9" t="str">
        <f t="shared" si="352"/>
        <v>theater</v>
      </c>
      <c r="R3229" t="str">
        <f t="shared" si="353"/>
        <v>plays</v>
      </c>
      <c r="S3229" s="13">
        <f t="shared" si="354"/>
        <v>42722.674027777779</v>
      </c>
      <c r="T3229" s="13">
        <f t="shared" si="355"/>
        <v>42752.882361111115</v>
      </c>
      <c r="U3229" s="14">
        <f t="shared" si="356"/>
        <v>2016</v>
      </c>
      <c r="V3229" s="15"/>
    </row>
    <row r="3230" spans="1:22" ht="2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 s="8">
        <f t="shared" si="351"/>
        <v>193.62162162162161</v>
      </c>
      <c r="Q3230" s="9" t="str">
        <f t="shared" si="352"/>
        <v>theater</v>
      </c>
      <c r="R3230" t="str">
        <f t="shared" si="353"/>
        <v>plays</v>
      </c>
      <c r="S3230" s="13">
        <f t="shared" si="354"/>
        <v>42323.500972222224</v>
      </c>
      <c r="T3230" s="13">
        <f t="shared" si="355"/>
        <v>42355.207638888889</v>
      </c>
      <c r="U3230" s="14">
        <f t="shared" si="356"/>
        <v>2015</v>
      </c>
      <c r="V3230" s="15"/>
    </row>
    <row r="3231" spans="1:22" ht="47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 s="8">
        <f t="shared" si="351"/>
        <v>106.79702970297029</v>
      </c>
      <c r="Q3231" s="9" t="str">
        <f t="shared" si="352"/>
        <v>theater</v>
      </c>
      <c r="R3231" t="str">
        <f t="shared" si="353"/>
        <v>plays</v>
      </c>
      <c r="S3231" s="13">
        <f t="shared" si="354"/>
        <v>41933.083310185182</v>
      </c>
      <c r="T3231" s="13">
        <f t="shared" si="355"/>
        <v>41963.333310185189</v>
      </c>
      <c r="U3231" s="14">
        <f t="shared" si="356"/>
        <v>2014</v>
      </c>
      <c r="V3231" s="15"/>
    </row>
    <row r="3232" spans="1:22" ht="47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 s="8">
        <f t="shared" si="351"/>
        <v>77.21621621621621</v>
      </c>
      <c r="Q3232" s="9" t="str">
        <f t="shared" si="352"/>
        <v>theater</v>
      </c>
      <c r="R3232" t="str">
        <f t="shared" si="353"/>
        <v>plays</v>
      </c>
      <c r="S3232" s="13">
        <f t="shared" si="354"/>
        <v>41897.959791666661</v>
      </c>
      <c r="T3232" s="13">
        <f t="shared" si="355"/>
        <v>41913.165972222225</v>
      </c>
      <c r="U3232" s="14">
        <f t="shared" si="356"/>
        <v>2014</v>
      </c>
      <c r="V3232" s="15"/>
    </row>
    <row r="3233" spans="1:22" ht="47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 s="8">
        <f t="shared" si="351"/>
        <v>57.5</v>
      </c>
      <c r="Q3233" s="9" t="str">
        <f t="shared" si="352"/>
        <v>theater</v>
      </c>
      <c r="R3233" t="str">
        <f t="shared" si="353"/>
        <v>plays</v>
      </c>
      <c r="S3233" s="13">
        <f t="shared" si="354"/>
        <v>42446.735497685186</v>
      </c>
      <c r="T3233" s="13">
        <f t="shared" si="355"/>
        <v>42476.943831018521</v>
      </c>
      <c r="U3233" s="14">
        <f t="shared" si="356"/>
        <v>2016</v>
      </c>
      <c r="V3233" s="15"/>
    </row>
    <row r="3234" spans="1:22" ht="47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 s="8">
        <f t="shared" si="351"/>
        <v>50.46153846153846</v>
      </c>
      <c r="Q3234" s="9" t="str">
        <f t="shared" si="352"/>
        <v>theater</v>
      </c>
      <c r="R3234" t="str">
        <f t="shared" si="353"/>
        <v>plays</v>
      </c>
      <c r="S3234" s="13">
        <f t="shared" si="354"/>
        <v>42463.605520833335</v>
      </c>
      <c r="T3234" s="13">
        <f t="shared" si="355"/>
        <v>42494.165972222225</v>
      </c>
      <c r="U3234" s="14">
        <f t="shared" si="356"/>
        <v>2016</v>
      </c>
      <c r="V3234" s="15"/>
    </row>
    <row r="3235" spans="1:22" ht="47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 s="8">
        <f t="shared" si="351"/>
        <v>97.377049180327873</v>
      </c>
      <c r="Q3235" s="9" t="str">
        <f t="shared" si="352"/>
        <v>theater</v>
      </c>
      <c r="R3235" t="str">
        <f t="shared" si="353"/>
        <v>plays</v>
      </c>
      <c r="S3235" s="13">
        <f t="shared" si="354"/>
        <v>42766.596701388888</v>
      </c>
      <c r="T3235" s="13">
        <f t="shared" si="355"/>
        <v>42796.805034722223</v>
      </c>
      <c r="U3235" s="14">
        <f t="shared" si="356"/>
        <v>2017</v>
      </c>
      <c r="V3235" s="15"/>
    </row>
    <row r="3236" spans="1:22" ht="47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 s="8">
        <f t="shared" si="351"/>
        <v>34.91921739130435</v>
      </c>
      <c r="Q3236" s="9" t="str">
        <f t="shared" si="352"/>
        <v>theater</v>
      </c>
      <c r="R3236" t="str">
        <f t="shared" si="353"/>
        <v>plays</v>
      </c>
      <c r="S3236" s="13">
        <f t="shared" si="354"/>
        <v>42734.581111111103</v>
      </c>
      <c r="T3236" s="13">
        <f t="shared" si="355"/>
        <v>42767.979861111111</v>
      </c>
      <c r="U3236" s="14">
        <f t="shared" si="356"/>
        <v>2016</v>
      </c>
      <c r="V3236" s="15"/>
    </row>
    <row r="3237" spans="1:22" ht="47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 s="8">
        <f t="shared" si="351"/>
        <v>85.530386740331494</v>
      </c>
      <c r="Q3237" s="9" t="str">
        <f t="shared" si="352"/>
        <v>theater</v>
      </c>
      <c r="R3237" t="str">
        <f t="shared" si="353"/>
        <v>plays</v>
      </c>
      <c r="S3237" s="13">
        <f t="shared" si="354"/>
        <v>42522.139479166661</v>
      </c>
      <c r="T3237" s="13">
        <f t="shared" si="355"/>
        <v>42552.347812499997</v>
      </c>
      <c r="U3237" s="14">
        <f t="shared" si="356"/>
        <v>2016</v>
      </c>
      <c r="V3237" s="15"/>
    </row>
    <row r="3238" spans="1:22" ht="47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 s="8">
        <f t="shared" si="351"/>
        <v>182.90909090909091</v>
      </c>
      <c r="Q3238" s="9" t="str">
        <f t="shared" si="352"/>
        <v>theater</v>
      </c>
      <c r="R3238" t="str">
        <f t="shared" si="353"/>
        <v>plays</v>
      </c>
      <c r="S3238" s="13">
        <f t="shared" si="354"/>
        <v>42702.708715277775</v>
      </c>
      <c r="T3238" s="13">
        <f t="shared" si="355"/>
        <v>42732.917048611111</v>
      </c>
      <c r="U3238" s="14">
        <f t="shared" si="356"/>
        <v>2016</v>
      </c>
      <c r="V3238" s="15"/>
    </row>
    <row r="3239" spans="1:22" ht="3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 s="8">
        <f t="shared" si="351"/>
        <v>131.13620817843866</v>
      </c>
      <c r="Q3239" s="9" t="str">
        <f t="shared" si="352"/>
        <v>theater</v>
      </c>
      <c r="R3239" t="str">
        <f t="shared" si="353"/>
        <v>plays</v>
      </c>
      <c r="S3239" s="13">
        <f t="shared" si="354"/>
        <v>42252.266018518516</v>
      </c>
      <c r="T3239" s="13">
        <f t="shared" si="355"/>
        <v>42276.165972222225</v>
      </c>
      <c r="U3239" s="14">
        <f t="shared" si="356"/>
        <v>2015</v>
      </c>
      <c r="V3239" s="15"/>
    </row>
    <row r="3240" spans="1:22" ht="47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 s="8">
        <f t="shared" si="351"/>
        <v>39.810126582278478</v>
      </c>
      <c r="Q3240" s="9" t="str">
        <f t="shared" si="352"/>
        <v>theater</v>
      </c>
      <c r="R3240" t="str">
        <f t="shared" si="353"/>
        <v>plays</v>
      </c>
      <c r="S3240" s="13">
        <f t="shared" si="354"/>
        <v>42156.302060185182</v>
      </c>
      <c r="T3240" s="13">
        <f t="shared" si="355"/>
        <v>42186.510393518518</v>
      </c>
      <c r="U3240" s="14">
        <f t="shared" si="356"/>
        <v>2015</v>
      </c>
      <c r="V3240" s="15"/>
    </row>
    <row r="3241" spans="1:22" ht="47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 s="8">
        <f t="shared" si="351"/>
        <v>59.701730769230764</v>
      </c>
      <c r="Q3241" s="9" t="str">
        <f t="shared" si="352"/>
        <v>theater</v>
      </c>
      <c r="R3241" t="str">
        <f t="shared" si="353"/>
        <v>plays</v>
      </c>
      <c r="S3241" s="13">
        <f t="shared" si="354"/>
        <v>42277.880706018514</v>
      </c>
      <c r="T3241" s="13">
        <f t="shared" si="355"/>
        <v>42302.999305555553</v>
      </c>
      <c r="U3241" s="14">
        <f t="shared" si="356"/>
        <v>2015</v>
      </c>
      <c r="V3241" s="15"/>
    </row>
    <row r="3242" spans="1:22" ht="47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 s="8">
        <f t="shared" si="351"/>
        <v>88.735294117647058</v>
      </c>
      <c r="Q3242" s="9" t="str">
        <f t="shared" si="352"/>
        <v>theater</v>
      </c>
      <c r="R3242" t="str">
        <f t="shared" si="353"/>
        <v>plays</v>
      </c>
      <c r="S3242" s="13">
        <f t="shared" si="354"/>
        <v>42754.485509259255</v>
      </c>
      <c r="T3242" s="13">
        <f t="shared" si="355"/>
        <v>42782.958333333328</v>
      </c>
      <c r="U3242" s="14">
        <f t="shared" si="356"/>
        <v>2017</v>
      </c>
      <c r="V3242" s="15"/>
    </row>
    <row r="3243" spans="1:22" ht="6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 s="8">
        <f t="shared" si="351"/>
        <v>58.688622754491021</v>
      </c>
      <c r="Q3243" s="9" t="str">
        <f t="shared" si="352"/>
        <v>theater</v>
      </c>
      <c r="R3243" t="str">
        <f t="shared" si="353"/>
        <v>plays</v>
      </c>
      <c r="S3243" s="13">
        <f t="shared" si="354"/>
        <v>41893.116550925923</v>
      </c>
      <c r="T3243" s="13">
        <f t="shared" si="355"/>
        <v>41926.290972222225</v>
      </c>
      <c r="U3243" s="14">
        <f t="shared" si="356"/>
        <v>2014</v>
      </c>
      <c r="V3243" s="15"/>
    </row>
    <row r="3244" spans="1:22" ht="3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 s="8">
        <f t="shared" si="351"/>
        <v>69.56513661202186</v>
      </c>
      <c r="Q3244" s="9" t="str">
        <f t="shared" si="352"/>
        <v>theater</v>
      </c>
      <c r="R3244" t="str">
        <f t="shared" si="353"/>
        <v>plays</v>
      </c>
      <c r="S3244" s="13">
        <f t="shared" si="354"/>
        <v>41871.547361111108</v>
      </c>
      <c r="T3244" s="13">
        <f t="shared" si="355"/>
        <v>41901.755694444444</v>
      </c>
      <c r="U3244" s="14">
        <f t="shared" si="356"/>
        <v>2014</v>
      </c>
      <c r="V3244" s="15"/>
    </row>
    <row r="3245" spans="1:22" ht="47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 s="8">
        <f t="shared" si="351"/>
        <v>115.87323943661971</v>
      </c>
      <c r="Q3245" s="9" t="str">
        <f t="shared" si="352"/>
        <v>theater</v>
      </c>
      <c r="R3245" t="str">
        <f t="shared" si="353"/>
        <v>plays</v>
      </c>
      <c r="S3245" s="13">
        <f t="shared" si="354"/>
        <v>42261.888449074067</v>
      </c>
      <c r="T3245" s="13">
        <f t="shared" si="355"/>
        <v>42286</v>
      </c>
      <c r="U3245" s="14">
        <f t="shared" si="356"/>
        <v>2015</v>
      </c>
      <c r="V3245" s="15"/>
    </row>
    <row r="3246" spans="1:22" ht="47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 s="8">
        <f t="shared" si="351"/>
        <v>23.869565217391305</v>
      </c>
      <c r="Q3246" s="9" t="str">
        <f t="shared" si="352"/>
        <v>theater</v>
      </c>
      <c r="R3246" t="str">
        <f t="shared" si="353"/>
        <v>plays</v>
      </c>
      <c r="S3246" s="13">
        <f t="shared" si="354"/>
        <v>42675.485902777778</v>
      </c>
      <c r="T3246" s="13">
        <f t="shared" si="355"/>
        <v>42705.735902777778</v>
      </c>
      <c r="U3246" s="14">
        <f t="shared" si="356"/>
        <v>2016</v>
      </c>
      <c r="V3246" s="15"/>
    </row>
    <row r="3247" spans="1:22" ht="47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 s="8">
        <f t="shared" si="351"/>
        <v>81.125925925925927</v>
      </c>
      <c r="Q3247" s="9" t="str">
        <f t="shared" si="352"/>
        <v>theater</v>
      </c>
      <c r="R3247" t="str">
        <f t="shared" si="353"/>
        <v>plays</v>
      </c>
      <c r="S3247" s="13">
        <f t="shared" si="354"/>
        <v>42135.391874999994</v>
      </c>
      <c r="T3247" s="13">
        <f t="shared" si="355"/>
        <v>42167.083333333328</v>
      </c>
      <c r="U3247" s="14">
        <f t="shared" si="356"/>
        <v>2015</v>
      </c>
      <c r="V3247" s="15"/>
    </row>
    <row r="3248" spans="1:22" ht="47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 s="8">
        <f t="shared" si="351"/>
        <v>57.626943005181346</v>
      </c>
      <c r="Q3248" s="9" t="str">
        <f t="shared" si="352"/>
        <v>theater</v>
      </c>
      <c r="R3248" t="str">
        <f t="shared" si="353"/>
        <v>plays</v>
      </c>
      <c r="S3248" s="13">
        <f t="shared" si="354"/>
        <v>42230.263888888883</v>
      </c>
      <c r="T3248" s="13">
        <f t="shared" si="355"/>
        <v>42259.165972222225</v>
      </c>
      <c r="U3248" s="14">
        <f t="shared" si="356"/>
        <v>2015</v>
      </c>
      <c r="V3248" s="15"/>
    </row>
    <row r="3249" spans="1:22" ht="47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 s="8">
        <f t="shared" si="351"/>
        <v>46.429824561403507</v>
      </c>
      <c r="Q3249" s="9" t="str">
        <f t="shared" si="352"/>
        <v>theater</v>
      </c>
      <c r="R3249" t="str">
        <f t="shared" si="353"/>
        <v>plays</v>
      </c>
      <c r="S3249" s="13">
        <f t="shared" si="354"/>
        <v>42167.22583333333</v>
      </c>
      <c r="T3249" s="13">
        <f t="shared" si="355"/>
        <v>42197.434166666666</v>
      </c>
      <c r="U3249" s="14">
        <f t="shared" si="356"/>
        <v>2015</v>
      </c>
      <c r="V3249" s="15"/>
    </row>
    <row r="3250" spans="1:22" ht="3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 s="8">
        <f t="shared" si="351"/>
        <v>60.475000000000001</v>
      </c>
      <c r="Q3250" s="9" t="str">
        <f t="shared" si="352"/>
        <v>theater</v>
      </c>
      <c r="R3250" t="str">
        <f t="shared" si="353"/>
        <v>plays</v>
      </c>
      <c r="S3250" s="13">
        <f t="shared" si="354"/>
        <v>42068.68005787037</v>
      </c>
      <c r="T3250" s="13">
        <f t="shared" si="355"/>
        <v>42098.846724537041</v>
      </c>
      <c r="U3250" s="14">
        <f t="shared" si="356"/>
        <v>2015</v>
      </c>
      <c r="V3250" s="15"/>
    </row>
    <row r="3251" spans="1:22" ht="47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 s="8">
        <f t="shared" si="351"/>
        <v>65.579545454545453</v>
      </c>
      <c r="Q3251" s="9" t="str">
        <f t="shared" si="352"/>
        <v>theater</v>
      </c>
      <c r="R3251" t="str">
        <f t="shared" si="353"/>
        <v>plays</v>
      </c>
      <c r="S3251" s="13">
        <f t="shared" si="354"/>
        <v>42145.538356481477</v>
      </c>
      <c r="T3251" s="13">
        <f t="shared" si="355"/>
        <v>42175.746689814812</v>
      </c>
      <c r="U3251" s="14">
        <f t="shared" si="356"/>
        <v>2015</v>
      </c>
      <c r="V3251" s="15"/>
    </row>
    <row r="3252" spans="1:22" ht="47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 s="8">
        <f t="shared" si="351"/>
        <v>119.1924882629108</v>
      </c>
      <c r="Q3252" s="9" t="str">
        <f t="shared" si="352"/>
        <v>theater</v>
      </c>
      <c r="R3252" t="str">
        <f t="shared" si="353"/>
        <v>plays</v>
      </c>
      <c r="S3252" s="13">
        <f t="shared" si="354"/>
        <v>41918.533842592587</v>
      </c>
      <c r="T3252" s="13">
        <f t="shared" si="355"/>
        <v>41948.783842592595</v>
      </c>
      <c r="U3252" s="14">
        <f t="shared" si="356"/>
        <v>2014</v>
      </c>
      <c r="V3252" s="15"/>
    </row>
    <row r="3253" spans="1:22" ht="47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 s="8">
        <f t="shared" si="351"/>
        <v>83.05</v>
      </c>
      <c r="Q3253" s="9" t="str">
        <f t="shared" si="352"/>
        <v>theater</v>
      </c>
      <c r="R3253" t="str">
        <f t="shared" si="353"/>
        <v>plays</v>
      </c>
      <c r="S3253" s="13">
        <f t="shared" si="354"/>
        <v>42146.52275462963</v>
      </c>
      <c r="T3253" s="13">
        <f t="shared" si="355"/>
        <v>42176.731087962966</v>
      </c>
      <c r="U3253" s="14">
        <f t="shared" si="356"/>
        <v>2015</v>
      </c>
      <c r="V3253" s="15"/>
    </row>
    <row r="3254" spans="1:22" ht="3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 s="8">
        <f t="shared" si="351"/>
        <v>57.52</v>
      </c>
      <c r="Q3254" s="9" t="str">
        <f t="shared" si="352"/>
        <v>theater</v>
      </c>
      <c r="R3254" t="str">
        <f t="shared" si="353"/>
        <v>plays</v>
      </c>
      <c r="S3254" s="13">
        <f t="shared" si="354"/>
        <v>42590.264351851853</v>
      </c>
      <c r="T3254" s="13">
        <f t="shared" si="355"/>
        <v>42620.472685185188</v>
      </c>
      <c r="U3254" s="14">
        <f t="shared" si="356"/>
        <v>2016</v>
      </c>
      <c r="V3254" s="15"/>
    </row>
    <row r="3255" spans="1:22" ht="47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 s="8">
        <f t="shared" si="351"/>
        <v>177.08695652173913</v>
      </c>
      <c r="Q3255" s="9" t="str">
        <f t="shared" si="352"/>
        <v>theater</v>
      </c>
      <c r="R3255" t="str">
        <f t="shared" si="353"/>
        <v>plays</v>
      </c>
      <c r="S3255" s="13">
        <f t="shared" si="354"/>
        <v>42602.368379629632</v>
      </c>
      <c r="T3255" s="13">
        <f t="shared" si="355"/>
        <v>42621.15625</v>
      </c>
      <c r="U3255" s="14">
        <f t="shared" si="356"/>
        <v>2016</v>
      </c>
      <c r="V3255" s="15"/>
    </row>
    <row r="3256" spans="1:22" ht="47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 s="8">
        <f t="shared" si="351"/>
        <v>70.771505376344081</v>
      </c>
      <c r="Q3256" s="9" t="str">
        <f t="shared" si="352"/>
        <v>theater</v>
      </c>
      <c r="R3256" t="str">
        <f t="shared" si="353"/>
        <v>plays</v>
      </c>
      <c r="S3256" s="13">
        <f t="shared" si="354"/>
        <v>42058.877418981479</v>
      </c>
      <c r="T3256" s="13">
        <f t="shared" si="355"/>
        <v>42089.044085648144</v>
      </c>
      <c r="U3256" s="14">
        <f t="shared" si="356"/>
        <v>2015</v>
      </c>
      <c r="V3256" s="15"/>
    </row>
    <row r="3257" spans="1:22" ht="47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 s="8">
        <f t="shared" si="351"/>
        <v>29.166666666666668</v>
      </c>
      <c r="Q3257" s="9" t="str">
        <f t="shared" si="352"/>
        <v>theater</v>
      </c>
      <c r="R3257" t="str">
        <f t="shared" si="353"/>
        <v>plays</v>
      </c>
      <c r="S3257" s="13">
        <f t="shared" si="354"/>
        <v>41889.559895833328</v>
      </c>
      <c r="T3257" s="13">
        <f t="shared" si="355"/>
        <v>41919.768229166664</v>
      </c>
      <c r="U3257" s="14">
        <f t="shared" si="356"/>
        <v>2014</v>
      </c>
      <c r="V3257" s="15"/>
    </row>
    <row r="3258" spans="1:22" ht="47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 s="8">
        <f t="shared" si="351"/>
        <v>72.76136363636364</v>
      </c>
      <c r="Q3258" s="9" t="str">
        <f t="shared" si="352"/>
        <v>theater</v>
      </c>
      <c r="R3258" t="str">
        <f t="shared" si="353"/>
        <v>plays</v>
      </c>
      <c r="S3258" s="13">
        <f t="shared" si="354"/>
        <v>42144.365474537037</v>
      </c>
      <c r="T3258" s="13">
        <f t="shared" si="355"/>
        <v>42166.165972222225</v>
      </c>
      <c r="U3258" s="14">
        <f t="shared" si="356"/>
        <v>2015</v>
      </c>
      <c r="V3258" s="15"/>
    </row>
    <row r="3259" spans="1:22" ht="47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 s="8">
        <f t="shared" si="351"/>
        <v>51.853414634146333</v>
      </c>
      <c r="Q3259" s="9" t="str">
        <f t="shared" si="352"/>
        <v>theater</v>
      </c>
      <c r="R3259" t="str">
        <f t="shared" si="353"/>
        <v>plays</v>
      </c>
      <c r="S3259" s="13">
        <f t="shared" si="354"/>
        <v>42758.351296296292</v>
      </c>
      <c r="T3259" s="13">
        <f t="shared" si="355"/>
        <v>42788.559629629628</v>
      </c>
      <c r="U3259" s="14">
        <f t="shared" si="356"/>
        <v>2017</v>
      </c>
      <c r="V3259" s="15"/>
    </row>
    <row r="3260" spans="1:22" ht="3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 s="8">
        <f t="shared" si="351"/>
        <v>98.2</v>
      </c>
      <c r="Q3260" s="9" t="str">
        <f t="shared" si="352"/>
        <v>theater</v>
      </c>
      <c r="R3260" t="str">
        <f t="shared" si="353"/>
        <v>plays</v>
      </c>
      <c r="S3260" s="13">
        <f t="shared" si="354"/>
        <v>41982.678946759253</v>
      </c>
      <c r="T3260" s="13">
        <f t="shared" si="355"/>
        <v>42012.887280092589</v>
      </c>
      <c r="U3260" s="14">
        <f t="shared" si="356"/>
        <v>2014</v>
      </c>
      <c r="V3260" s="15"/>
    </row>
    <row r="3261" spans="1:22" ht="47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 s="8">
        <f t="shared" si="351"/>
        <v>251.7381443298969</v>
      </c>
      <c r="Q3261" s="9" t="str">
        <f t="shared" si="352"/>
        <v>theater</v>
      </c>
      <c r="R3261" t="str">
        <f t="shared" si="353"/>
        <v>plays</v>
      </c>
      <c r="S3261" s="13">
        <f t="shared" si="354"/>
        <v>42614.552604166667</v>
      </c>
      <c r="T3261" s="13">
        <f t="shared" si="355"/>
        <v>42644.165972222225</v>
      </c>
      <c r="U3261" s="14">
        <f t="shared" si="356"/>
        <v>2016</v>
      </c>
      <c r="V3261" s="15"/>
    </row>
    <row r="3262" spans="1:22" ht="47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 s="8">
        <f t="shared" si="351"/>
        <v>74.821917808219183</v>
      </c>
      <c r="Q3262" s="9" t="str">
        <f t="shared" si="352"/>
        <v>theater</v>
      </c>
      <c r="R3262" t="str">
        <f t="shared" si="353"/>
        <v>plays</v>
      </c>
      <c r="S3262" s="13">
        <f t="shared" si="354"/>
        <v>42303.464328703696</v>
      </c>
      <c r="T3262" s="13">
        <f t="shared" si="355"/>
        <v>42338.714328703703</v>
      </c>
      <c r="U3262" s="14">
        <f t="shared" si="356"/>
        <v>2015</v>
      </c>
      <c r="V3262" s="15"/>
    </row>
    <row r="3263" spans="1:22" ht="47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 s="8">
        <f t="shared" si="351"/>
        <v>67.65306122448979</v>
      </c>
      <c r="Q3263" s="9" t="str">
        <f t="shared" si="352"/>
        <v>theater</v>
      </c>
      <c r="R3263" t="str">
        <f t="shared" si="353"/>
        <v>plays</v>
      </c>
      <c r="S3263" s="13">
        <f t="shared" si="354"/>
        <v>42171.517083333332</v>
      </c>
      <c r="T3263" s="13">
        <f t="shared" si="355"/>
        <v>42201.725416666668</v>
      </c>
      <c r="U3263" s="14">
        <f t="shared" si="356"/>
        <v>2015</v>
      </c>
      <c r="V3263" s="15"/>
    </row>
    <row r="3264" spans="1:22" ht="3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 s="8">
        <f t="shared" si="351"/>
        <v>93.81343283582089</v>
      </c>
      <c r="Q3264" s="9" t="str">
        <f t="shared" si="352"/>
        <v>theater</v>
      </c>
      <c r="R3264" t="str">
        <f t="shared" si="353"/>
        <v>plays</v>
      </c>
      <c r="S3264" s="13">
        <f t="shared" si="354"/>
        <v>41964.107199074067</v>
      </c>
      <c r="T3264" s="13">
        <f t="shared" si="355"/>
        <v>41995.166666666672</v>
      </c>
      <c r="U3264" s="14">
        <f t="shared" si="356"/>
        <v>2014</v>
      </c>
      <c r="V3264" s="15"/>
    </row>
    <row r="3265" spans="1:22" ht="3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 s="8">
        <f t="shared" si="351"/>
        <v>41.237647058823526</v>
      </c>
      <c r="Q3265" s="9" t="str">
        <f t="shared" si="352"/>
        <v>theater</v>
      </c>
      <c r="R3265" t="str">
        <f t="shared" si="353"/>
        <v>plays</v>
      </c>
      <c r="S3265" s="13">
        <f t="shared" si="354"/>
        <v>42284.30773148148</v>
      </c>
      <c r="T3265" s="13">
        <f t="shared" si="355"/>
        <v>42307.875</v>
      </c>
      <c r="U3265" s="14">
        <f t="shared" si="356"/>
        <v>2015</v>
      </c>
      <c r="V3265" s="15"/>
    </row>
    <row r="3266" spans="1:22" ht="3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 s="8">
        <f t="shared" si="351"/>
        <v>52.551020408163268</v>
      </c>
      <c r="Q3266" s="9" t="str">
        <f t="shared" si="352"/>
        <v>theater</v>
      </c>
      <c r="R3266" t="str">
        <f t="shared" si="353"/>
        <v>plays</v>
      </c>
      <c r="S3266" s="13">
        <f t="shared" si="354"/>
        <v>42016.591874999998</v>
      </c>
      <c r="T3266" s="13">
        <f t="shared" si="355"/>
        <v>42032.916666666672</v>
      </c>
      <c r="U3266" s="14">
        <f t="shared" si="356"/>
        <v>2015</v>
      </c>
      <c r="V3266" s="15"/>
    </row>
    <row r="3267" spans="1:22" ht="47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 s="8">
        <f t="shared" ref="P3267:P3330" si="358">E3267/L3267</f>
        <v>70.285714285714292</v>
      </c>
      <c r="Q3267" s="9" t="str">
        <f t="shared" ref="Q3267:Q3330" si="359">LEFT(N3267, SEARCH("/", N3267, 1)-1)</f>
        <v>theater</v>
      </c>
      <c r="R3267" t="str">
        <f t="shared" ref="R3267:R3330" si="360">RIGHT(N3267,LEN(N3267) -SEARCH("/", N3267, 1))</f>
        <v>plays</v>
      </c>
      <c r="S3267" s="13">
        <f t="shared" ref="S3267:S3330" si="361">(J3267/86400)+25569+(-5/24)</f>
        <v>42311.503645833327</v>
      </c>
      <c r="T3267" s="13">
        <f t="shared" ref="T3267:T3330" si="362">(((I3267/60)/60)/24)+DATE(1970,1,1)</f>
        <v>42341.708333333328</v>
      </c>
      <c r="U3267" s="14">
        <f t="shared" ref="U3267:U3330" si="363">YEAR(S3267)</f>
        <v>2015</v>
      </c>
      <c r="V3267" s="15"/>
    </row>
    <row r="3268" spans="1:22" ht="47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 s="8">
        <f t="shared" si="358"/>
        <v>48.325153374233132</v>
      </c>
      <c r="Q3268" s="9" t="str">
        <f t="shared" si="359"/>
        <v>theater</v>
      </c>
      <c r="R3268" t="str">
        <f t="shared" si="360"/>
        <v>plays</v>
      </c>
      <c r="S3268" s="13">
        <f t="shared" si="361"/>
        <v>42136.327800925923</v>
      </c>
      <c r="T3268" s="13">
        <f t="shared" si="362"/>
        <v>42167.875</v>
      </c>
      <c r="U3268" s="14">
        <f t="shared" si="363"/>
        <v>2015</v>
      </c>
      <c r="V3268" s="15"/>
    </row>
    <row r="3269" spans="1:22" ht="47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 s="8">
        <f t="shared" si="358"/>
        <v>53.177083333333336</v>
      </c>
      <c r="Q3269" s="9" t="str">
        <f t="shared" si="359"/>
        <v>theater</v>
      </c>
      <c r="R3269" t="str">
        <f t="shared" si="360"/>
        <v>plays</v>
      </c>
      <c r="S3269" s="13">
        <f t="shared" si="361"/>
        <v>42172.549305555549</v>
      </c>
      <c r="T3269" s="13">
        <f t="shared" si="362"/>
        <v>42202.757638888885</v>
      </c>
      <c r="U3269" s="14">
        <f t="shared" si="363"/>
        <v>2015</v>
      </c>
      <c r="V3269" s="15"/>
    </row>
    <row r="3270" spans="1:22" ht="47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 s="8">
        <f t="shared" si="358"/>
        <v>60.952380952380949</v>
      </c>
      <c r="Q3270" s="9" t="str">
        <f t="shared" si="359"/>
        <v>theater</v>
      </c>
      <c r="R3270" t="str">
        <f t="shared" si="360"/>
        <v>plays</v>
      </c>
      <c r="S3270" s="13">
        <f t="shared" si="361"/>
        <v>42590.695925925924</v>
      </c>
      <c r="T3270" s="13">
        <f t="shared" si="362"/>
        <v>42606.90425925926</v>
      </c>
      <c r="U3270" s="14">
        <f t="shared" si="363"/>
        <v>2016</v>
      </c>
      <c r="V3270" s="15"/>
    </row>
    <row r="3271" spans="1:22" ht="47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 s="8">
        <f t="shared" si="358"/>
        <v>116</v>
      </c>
      <c r="Q3271" s="9" t="str">
        <f t="shared" si="359"/>
        <v>theater</v>
      </c>
      <c r="R3271" t="str">
        <f t="shared" si="360"/>
        <v>plays</v>
      </c>
      <c r="S3271" s="13">
        <f t="shared" si="361"/>
        <v>42137.187465277777</v>
      </c>
      <c r="T3271" s="13">
        <f t="shared" si="362"/>
        <v>42171.458333333328</v>
      </c>
      <c r="U3271" s="14">
        <f t="shared" si="363"/>
        <v>2015</v>
      </c>
      <c r="V3271" s="15"/>
    </row>
    <row r="3272" spans="1:22" ht="47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 s="8">
        <f t="shared" si="358"/>
        <v>61</v>
      </c>
      <c r="Q3272" s="9" t="str">
        <f t="shared" si="359"/>
        <v>theater</v>
      </c>
      <c r="R3272" t="str">
        <f t="shared" si="360"/>
        <v>plays</v>
      </c>
      <c r="S3272" s="13">
        <f t="shared" si="361"/>
        <v>42167.324826388889</v>
      </c>
      <c r="T3272" s="13">
        <f t="shared" si="362"/>
        <v>42197.533159722225</v>
      </c>
      <c r="U3272" s="14">
        <f t="shared" si="363"/>
        <v>2015</v>
      </c>
      <c r="V3272" s="15"/>
    </row>
    <row r="3273" spans="1:22" ht="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 s="8">
        <f t="shared" si="358"/>
        <v>38.235294117647058</v>
      </c>
      <c r="Q3273" s="9" t="str">
        <f t="shared" si="359"/>
        <v>theater</v>
      </c>
      <c r="R3273" t="str">
        <f t="shared" si="360"/>
        <v>plays</v>
      </c>
      <c r="S3273" s="13">
        <f t="shared" si="361"/>
        <v>41915.22887731481</v>
      </c>
      <c r="T3273" s="13">
        <f t="shared" si="362"/>
        <v>41945.478877314818</v>
      </c>
      <c r="U3273" s="14">
        <f t="shared" si="363"/>
        <v>2014</v>
      </c>
      <c r="V3273" s="15"/>
    </row>
    <row r="3274" spans="1:22" ht="47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 s="8">
        <f t="shared" si="358"/>
        <v>106.50344827586207</v>
      </c>
      <c r="Q3274" s="9" t="str">
        <f t="shared" si="359"/>
        <v>theater</v>
      </c>
      <c r="R3274" t="str">
        <f t="shared" si="360"/>
        <v>plays</v>
      </c>
      <c r="S3274" s="13">
        <f t="shared" si="361"/>
        <v>42284.291770833333</v>
      </c>
      <c r="T3274" s="13">
        <f t="shared" si="362"/>
        <v>42314.541770833333</v>
      </c>
      <c r="U3274" s="14">
        <f t="shared" si="363"/>
        <v>2015</v>
      </c>
      <c r="V3274" s="15"/>
    </row>
    <row r="3275" spans="1:22" ht="47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 s="8">
        <f t="shared" si="358"/>
        <v>204.57142857142858</v>
      </c>
      <c r="Q3275" s="9" t="str">
        <f t="shared" si="359"/>
        <v>theater</v>
      </c>
      <c r="R3275" t="str">
        <f t="shared" si="360"/>
        <v>plays</v>
      </c>
      <c r="S3275" s="13">
        <f t="shared" si="361"/>
        <v>42611.5930787037</v>
      </c>
      <c r="T3275" s="13">
        <f t="shared" si="362"/>
        <v>42627.791666666672</v>
      </c>
      <c r="U3275" s="14">
        <f t="shared" si="363"/>
        <v>2016</v>
      </c>
      <c r="V3275" s="15"/>
    </row>
    <row r="3276" spans="1:22" ht="47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 s="8">
        <f t="shared" si="358"/>
        <v>54.912587412587413</v>
      </c>
      <c r="Q3276" s="9" t="str">
        <f t="shared" si="359"/>
        <v>theater</v>
      </c>
      <c r="R3276" t="str">
        <f t="shared" si="360"/>
        <v>plays</v>
      </c>
      <c r="S3276" s="13">
        <f t="shared" si="361"/>
        <v>42400.496203703697</v>
      </c>
      <c r="T3276" s="13">
        <f t="shared" si="362"/>
        <v>42444.875</v>
      </c>
      <c r="U3276" s="14">
        <f t="shared" si="363"/>
        <v>2016</v>
      </c>
      <c r="V3276" s="15"/>
    </row>
    <row r="3277" spans="1:22" ht="47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 s="8">
        <f t="shared" si="358"/>
        <v>150.41666666666666</v>
      </c>
      <c r="Q3277" s="9" t="str">
        <f t="shared" si="359"/>
        <v>theater</v>
      </c>
      <c r="R3277" t="str">
        <f t="shared" si="360"/>
        <v>plays</v>
      </c>
      <c r="S3277" s="13">
        <f t="shared" si="361"/>
        <v>42017.672118055554</v>
      </c>
      <c r="T3277" s="13">
        <f t="shared" si="362"/>
        <v>42044.1875</v>
      </c>
      <c r="U3277" s="14">
        <f t="shared" si="363"/>
        <v>2015</v>
      </c>
      <c r="V3277" s="15"/>
    </row>
    <row r="3278" spans="1:22" ht="47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 s="8">
        <f t="shared" si="358"/>
        <v>52.58</v>
      </c>
      <c r="Q3278" s="9" t="str">
        <f t="shared" si="359"/>
        <v>theater</v>
      </c>
      <c r="R3278" t="str">
        <f t="shared" si="360"/>
        <v>plays</v>
      </c>
      <c r="S3278" s="13">
        <f t="shared" si="361"/>
        <v>42426.741655092592</v>
      </c>
      <c r="T3278" s="13">
        <f t="shared" si="362"/>
        <v>42461.165972222225</v>
      </c>
      <c r="U3278" s="14">
        <f t="shared" si="363"/>
        <v>2016</v>
      </c>
      <c r="V3278" s="15"/>
    </row>
    <row r="3279" spans="1:22" ht="47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 s="8">
        <f t="shared" si="358"/>
        <v>54.3</v>
      </c>
      <c r="Q3279" s="9" t="str">
        <f t="shared" si="359"/>
        <v>theater</v>
      </c>
      <c r="R3279" t="str">
        <f t="shared" si="360"/>
        <v>plays</v>
      </c>
      <c r="S3279" s="13">
        <f t="shared" si="361"/>
        <v>41931.474606481475</v>
      </c>
      <c r="T3279" s="13">
        <f t="shared" si="362"/>
        <v>41961.724606481483</v>
      </c>
      <c r="U3279" s="14">
        <f t="shared" si="363"/>
        <v>2014</v>
      </c>
      <c r="V3279" s="15"/>
    </row>
    <row r="3280" spans="1:22" ht="47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 s="8">
        <f t="shared" si="358"/>
        <v>76.029411764705884</v>
      </c>
      <c r="Q3280" s="9" t="str">
        <f t="shared" si="359"/>
        <v>theater</v>
      </c>
      <c r="R3280" t="str">
        <f t="shared" si="360"/>
        <v>plays</v>
      </c>
      <c r="S3280" s="13">
        <f t="shared" si="361"/>
        <v>42124.640081018515</v>
      </c>
      <c r="T3280" s="13">
        <f t="shared" si="362"/>
        <v>42154.848414351851</v>
      </c>
      <c r="U3280" s="14">
        <f t="shared" si="363"/>
        <v>2015</v>
      </c>
      <c r="V3280" s="15"/>
    </row>
    <row r="3281" spans="1:22" ht="47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 s="8">
        <f t="shared" si="358"/>
        <v>105.2063492063492</v>
      </c>
      <c r="Q3281" s="9" t="str">
        <f t="shared" si="359"/>
        <v>theater</v>
      </c>
      <c r="R3281" t="str">
        <f t="shared" si="360"/>
        <v>plays</v>
      </c>
      <c r="S3281" s="13">
        <f t="shared" si="361"/>
        <v>42430.894201388888</v>
      </c>
      <c r="T3281" s="13">
        <f t="shared" si="362"/>
        <v>42461.06086805556</v>
      </c>
      <c r="U3281" s="14">
        <f t="shared" si="363"/>
        <v>2016</v>
      </c>
      <c r="V3281" s="15"/>
    </row>
    <row r="3282" spans="1:22" ht="47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 s="8">
        <f t="shared" si="358"/>
        <v>68.666666666666671</v>
      </c>
      <c r="Q3282" s="9" t="str">
        <f t="shared" si="359"/>
        <v>theater</v>
      </c>
      <c r="R3282" t="str">
        <f t="shared" si="360"/>
        <v>plays</v>
      </c>
      <c r="S3282" s="13">
        <f t="shared" si="361"/>
        <v>42121.548587962963</v>
      </c>
      <c r="T3282" s="13">
        <f t="shared" si="362"/>
        <v>42156.208333333328</v>
      </c>
      <c r="U3282" s="14">
        <f t="shared" si="363"/>
        <v>2015</v>
      </c>
      <c r="V3282" s="15"/>
    </row>
    <row r="3283" spans="1:22" ht="3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 s="8">
        <f t="shared" si="358"/>
        <v>129.36170212765958</v>
      </c>
      <c r="Q3283" s="9" t="str">
        <f t="shared" si="359"/>
        <v>theater</v>
      </c>
      <c r="R3283" t="str">
        <f t="shared" si="360"/>
        <v>plays</v>
      </c>
      <c r="S3283" s="13">
        <f t="shared" si="361"/>
        <v>42218.811400462961</v>
      </c>
      <c r="T3283" s="13">
        <f t="shared" si="362"/>
        <v>42249.019733796296</v>
      </c>
      <c r="U3283" s="14">
        <f t="shared" si="363"/>
        <v>2015</v>
      </c>
      <c r="V3283" s="15"/>
    </row>
    <row r="3284" spans="1:22" ht="47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 s="8">
        <f t="shared" si="358"/>
        <v>134.26371308016877</v>
      </c>
      <c r="Q3284" s="9" t="str">
        <f t="shared" si="359"/>
        <v>theater</v>
      </c>
      <c r="R3284" t="str">
        <f t="shared" si="360"/>
        <v>plays</v>
      </c>
      <c r="S3284" s="13">
        <f t="shared" si="361"/>
        <v>42444.985972222225</v>
      </c>
      <c r="T3284" s="13">
        <f t="shared" si="362"/>
        <v>42489.19430555556</v>
      </c>
      <c r="U3284" s="14">
        <f t="shared" si="363"/>
        <v>2016</v>
      </c>
      <c r="V3284" s="15"/>
    </row>
    <row r="3285" spans="1:22" ht="47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 s="8">
        <f t="shared" si="358"/>
        <v>17.829787234042552</v>
      </c>
      <c r="Q3285" s="9" t="str">
        <f t="shared" si="359"/>
        <v>theater</v>
      </c>
      <c r="R3285" t="str">
        <f t="shared" si="360"/>
        <v>plays</v>
      </c>
      <c r="S3285" s="13">
        <f t="shared" si="361"/>
        <v>42379.535856481474</v>
      </c>
      <c r="T3285" s="13">
        <f t="shared" si="362"/>
        <v>42410.875</v>
      </c>
      <c r="U3285" s="14">
        <f t="shared" si="363"/>
        <v>2016</v>
      </c>
      <c r="V3285" s="15"/>
    </row>
    <row r="3286" spans="1:22" ht="47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 s="8">
        <f t="shared" si="358"/>
        <v>203.2</v>
      </c>
      <c r="Q3286" s="9" t="str">
        <f t="shared" si="359"/>
        <v>theater</v>
      </c>
      <c r="R3286" t="str">
        <f t="shared" si="360"/>
        <v>plays</v>
      </c>
      <c r="S3286" s="13">
        <f t="shared" si="361"/>
        <v>42380.676539351851</v>
      </c>
      <c r="T3286" s="13">
        <f t="shared" si="362"/>
        <v>42398.249305555553</v>
      </c>
      <c r="U3286" s="14">
        <f t="shared" si="363"/>
        <v>2016</v>
      </c>
      <c r="V3286" s="15"/>
    </row>
    <row r="3287" spans="1:22" ht="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 s="8">
        <f t="shared" si="358"/>
        <v>69.18518518518519</v>
      </c>
      <c r="Q3287" s="9" t="str">
        <f t="shared" si="359"/>
        <v>theater</v>
      </c>
      <c r="R3287" t="str">
        <f t="shared" si="360"/>
        <v>plays</v>
      </c>
      <c r="S3287" s="13">
        <f t="shared" si="361"/>
        <v>42762.734097222223</v>
      </c>
      <c r="T3287" s="13">
        <f t="shared" si="362"/>
        <v>42794.208333333328</v>
      </c>
      <c r="U3287" s="14">
        <f t="shared" si="363"/>
        <v>2017</v>
      </c>
      <c r="V3287" s="15"/>
    </row>
    <row r="3288" spans="1:22" ht="47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 s="8">
        <f t="shared" si="358"/>
        <v>125.12295081967213</v>
      </c>
      <c r="Q3288" s="9" t="str">
        <f t="shared" si="359"/>
        <v>theater</v>
      </c>
      <c r="R3288" t="str">
        <f t="shared" si="360"/>
        <v>plays</v>
      </c>
      <c r="S3288" s="13">
        <f t="shared" si="361"/>
        <v>42567.631736111107</v>
      </c>
      <c r="T3288" s="13">
        <f t="shared" si="362"/>
        <v>42597.840069444443</v>
      </c>
      <c r="U3288" s="14">
        <f t="shared" si="363"/>
        <v>2016</v>
      </c>
      <c r="V3288" s="15"/>
    </row>
    <row r="3289" spans="1:22" ht="3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 s="8">
        <f t="shared" si="358"/>
        <v>73.529411764705884</v>
      </c>
      <c r="Q3289" s="9" t="str">
        <f t="shared" si="359"/>
        <v>theater</v>
      </c>
      <c r="R3289" t="str">
        <f t="shared" si="360"/>
        <v>plays</v>
      </c>
      <c r="S3289" s="13">
        <f t="shared" si="361"/>
        <v>42311.541990740741</v>
      </c>
      <c r="T3289" s="13">
        <f t="shared" si="362"/>
        <v>42336.750324074077</v>
      </c>
      <c r="U3289" s="14">
        <f t="shared" si="363"/>
        <v>2015</v>
      </c>
      <c r="V3289" s="15"/>
    </row>
    <row r="3290" spans="1:22" ht="47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 s="8">
        <f t="shared" si="358"/>
        <v>48.437149758454105</v>
      </c>
      <c r="Q3290" s="9" t="str">
        <f t="shared" si="359"/>
        <v>theater</v>
      </c>
      <c r="R3290" t="str">
        <f t="shared" si="360"/>
        <v>plays</v>
      </c>
      <c r="S3290" s="13">
        <f t="shared" si="361"/>
        <v>42505.566145833327</v>
      </c>
      <c r="T3290" s="13">
        <f t="shared" si="362"/>
        <v>42541.958333333328</v>
      </c>
      <c r="U3290" s="14">
        <f t="shared" si="363"/>
        <v>2016</v>
      </c>
      <c r="V3290" s="15"/>
    </row>
    <row r="3291" spans="1:22" ht="47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 s="8">
        <f t="shared" si="358"/>
        <v>26.608400000000003</v>
      </c>
      <c r="Q3291" s="9" t="str">
        <f t="shared" si="359"/>
        <v>theater</v>
      </c>
      <c r="R3291" t="str">
        <f t="shared" si="360"/>
        <v>plays</v>
      </c>
      <c r="S3291" s="13">
        <f t="shared" si="361"/>
        <v>42758.159745370365</v>
      </c>
      <c r="T3291" s="13">
        <f t="shared" si="362"/>
        <v>42786.368078703701</v>
      </c>
      <c r="U3291" s="14">
        <f t="shared" si="363"/>
        <v>2017</v>
      </c>
      <c r="V3291" s="15"/>
    </row>
    <row r="3292" spans="1:22" ht="77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 s="8">
        <f t="shared" si="358"/>
        <v>33.666666666666664</v>
      </c>
      <c r="Q3292" s="9" t="str">
        <f t="shared" si="359"/>
        <v>theater</v>
      </c>
      <c r="R3292" t="str">
        <f t="shared" si="360"/>
        <v>plays</v>
      </c>
      <c r="S3292" s="13">
        <f t="shared" si="361"/>
        <v>42775.306608796294</v>
      </c>
      <c r="T3292" s="13">
        <f t="shared" si="362"/>
        <v>42805.51494212963</v>
      </c>
      <c r="U3292" s="14">
        <f t="shared" si="363"/>
        <v>2017</v>
      </c>
      <c r="V3292" s="15"/>
    </row>
    <row r="3293" spans="1:22" ht="47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 s="8">
        <f t="shared" si="358"/>
        <v>40.714285714285715</v>
      </c>
      <c r="Q3293" s="9" t="str">
        <f t="shared" si="359"/>
        <v>theater</v>
      </c>
      <c r="R3293" t="str">
        <f t="shared" si="360"/>
        <v>plays</v>
      </c>
      <c r="S3293" s="13">
        <f t="shared" si="361"/>
        <v>42232.494212962956</v>
      </c>
      <c r="T3293" s="13">
        <f t="shared" si="362"/>
        <v>42264.165972222225</v>
      </c>
      <c r="U3293" s="14">
        <f t="shared" si="363"/>
        <v>2015</v>
      </c>
      <c r="V3293" s="15"/>
    </row>
    <row r="3294" spans="1:22" ht="47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 s="8">
        <f t="shared" si="358"/>
        <v>19.266666666666666</v>
      </c>
      <c r="Q3294" s="9" t="str">
        <f t="shared" si="359"/>
        <v>theater</v>
      </c>
      <c r="R3294" t="str">
        <f t="shared" si="360"/>
        <v>plays</v>
      </c>
      <c r="S3294" s="13">
        <f t="shared" si="361"/>
        <v>42282.561898148146</v>
      </c>
      <c r="T3294" s="13">
        <f t="shared" si="362"/>
        <v>42342.811898148153</v>
      </c>
      <c r="U3294" s="14">
        <f t="shared" si="363"/>
        <v>2015</v>
      </c>
      <c r="V3294" s="15"/>
    </row>
    <row r="3295" spans="1:22" ht="47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 s="8">
        <f t="shared" si="358"/>
        <v>84.285714285714292</v>
      </c>
      <c r="Q3295" s="9" t="str">
        <f t="shared" si="359"/>
        <v>theater</v>
      </c>
      <c r="R3295" t="str">
        <f t="shared" si="360"/>
        <v>plays</v>
      </c>
      <c r="S3295" s="13">
        <f t="shared" si="361"/>
        <v>42768.217037037037</v>
      </c>
      <c r="T3295" s="13">
        <f t="shared" si="362"/>
        <v>42798.425370370373</v>
      </c>
      <c r="U3295" s="14">
        <f t="shared" si="363"/>
        <v>2017</v>
      </c>
      <c r="V3295" s="15"/>
    </row>
    <row r="3296" spans="1:22" ht="47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 s="8">
        <f t="shared" si="358"/>
        <v>29.583333333333332</v>
      </c>
      <c r="Q3296" s="9" t="str">
        <f t="shared" si="359"/>
        <v>theater</v>
      </c>
      <c r="R3296" t="str">
        <f t="shared" si="360"/>
        <v>plays</v>
      </c>
      <c r="S3296" s="13">
        <f t="shared" si="361"/>
        <v>42141.33280092592</v>
      </c>
      <c r="T3296" s="13">
        <f t="shared" si="362"/>
        <v>42171.541134259256</v>
      </c>
      <c r="U3296" s="14">
        <f t="shared" si="363"/>
        <v>2015</v>
      </c>
      <c r="V3296" s="15"/>
    </row>
    <row r="3297" spans="1:22" ht="47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 s="8">
        <f t="shared" si="358"/>
        <v>26.667037037037037</v>
      </c>
      <c r="Q3297" s="9" t="str">
        <f t="shared" si="359"/>
        <v>theater</v>
      </c>
      <c r="R3297" t="str">
        <f t="shared" si="360"/>
        <v>plays</v>
      </c>
      <c r="S3297" s="13">
        <f t="shared" si="361"/>
        <v>42609.234131944446</v>
      </c>
      <c r="T3297" s="13">
        <f t="shared" si="362"/>
        <v>42639.442465277782</v>
      </c>
      <c r="U3297" s="14">
        <f t="shared" si="363"/>
        <v>2016</v>
      </c>
      <c r="V3297" s="15"/>
    </row>
    <row r="3298" spans="1:22" ht="47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 s="8">
        <f t="shared" si="358"/>
        <v>45.978723404255319</v>
      </c>
      <c r="Q3298" s="9" t="str">
        <f t="shared" si="359"/>
        <v>theater</v>
      </c>
      <c r="R3298" t="str">
        <f t="shared" si="360"/>
        <v>plays</v>
      </c>
      <c r="S3298" s="13">
        <f t="shared" si="361"/>
        <v>42309.54828703704</v>
      </c>
      <c r="T3298" s="13">
        <f t="shared" si="362"/>
        <v>42330.916666666672</v>
      </c>
      <c r="U3298" s="14">
        <f t="shared" si="363"/>
        <v>2015</v>
      </c>
      <c r="V3298" s="15"/>
    </row>
    <row r="3299" spans="1:22" ht="47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 s="8">
        <f t="shared" si="358"/>
        <v>125.09090909090909</v>
      </c>
      <c r="Q3299" s="9" t="str">
        <f t="shared" si="359"/>
        <v>theater</v>
      </c>
      <c r="R3299" t="str">
        <f t="shared" si="360"/>
        <v>plays</v>
      </c>
      <c r="S3299" s="13">
        <f t="shared" si="361"/>
        <v>42193.563148148147</v>
      </c>
      <c r="T3299" s="13">
        <f t="shared" si="362"/>
        <v>42212.957638888889</v>
      </c>
      <c r="U3299" s="14">
        <f t="shared" si="363"/>
        <v>2015</v>
      </c>
      <c r="V3299" s="15"/>
    </row>
    <row r="3300" spans="1:22" ht="47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 s="8">
        <f t="shared" si="358"/>
        <v>141.29166666666666</v>
      </c>
      <c r="Q3300" s="9" t="str">
        <f t="shared" si="359"/>
        <v>theater</v>
      </c>
      <c r="R3300" t="str">
        <f t="shared" si="360"/>
        <v>plays</v>
      </c>
      <c r="S3300" s="13">
        <f t="shared" si="361"/>
        <v>42239.749629629623</v>
      </c>
      <c r="T3300" s="13">
        <f t="shared" si="362"/>
        <v>42260</v>
      </c>
      <c r="U3300" s="14">
        <f t="shared" si="363"/>
        <v>2015</v>
      </c>
      <c r="V3300" s="15"/>
    </row>
    <row r="3301" spans="1:22" ht="47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 s="8">
        <f t="shared" si="358"/>
        <v>55.333333333333336</v>
      </c>
      <c r="Q3301" s="9" t="str">
        <f t="shared" si="359"/>
        <v>theater</v>
      </c>
      <c r="R3301" t="str">
        <f t="shared" si="360"/>
        <v>plays</v>
      </c>
      <c r="S3301" s="13">
        <f t="shared" si="361"/>
        <v>42261.709062499998</v>
      </c>
      <c r="T3301" s="13">
        <f t="shared" si="362"/>
        <v>42291.917395833334</v>
      </c>
      <c r="U3301" s="14">
        <f t="shared" si="363"/>
        <v>2015</v>
      </c>
      <c r="V3301" s="15"/>
    </row>
    <row r="3302" spans="1:22" ht="47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 s="8">
        <f t="shared" si="358"/>
        <v>46.420454545454547</v>
      </c>
      <c r="Q3302" s="9" t="str">
        <f t="shared" si="359"/>
        <v>theater</v>
      </c>
      <c r="R3302" t="str">
        <f t="shared" si="360"/>
        <v>plays</v>
      </c>
      <c r="S3302" s="13">
        <f t="shared" si="361"/>
        <v>42102.535439814812</v>
      </c>
      <c r="T3302" s="13">
        <f t="shared" si="362"/>
        <v>42123.743773148148</v>
      </c>
      <c r="U3302" s="14">
        <f t="shared" si="363"/>
        <v>2015</v>
      </c>
      <c r="V3302" s="15"/>
    </row>
    <row r="3303" spans="1:22" ht="47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 s="8">
        <f t="shared" si="358"/>
        <v>57.2</v>
      </c>
      <c r="Q3303" s="9" t="str">
        <f t="shared" si="359"/>
        <v>theater</v>
      </c>
      <c r="R3303" t="str">
        <f t="shared" si="360"/>
        <v>plays</v>
      </c>
      <c r="S3303" s="13">
        <f t="shared" si="361"/>
        <v>42538.527499999997</v>
      </c>
      <c r="T3303" s="13">
        <f t="shared" si="362"/>
        <v>42583.290972222225</v>
      </c>
      <c r="U3303" s="14">
        <f t="shared" si="363"/>
        <v>2016</v>
      </c>
      <c r="V3303" s="15"/>
    </row>
    <row r="3304" spans="1:22" ht="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 s="8">
        <f t="shared" si="358"/>
        <v>173.7</v>
      </c>
      <c r="Q3304" s="9" t="str">
        <f t="shared" si="359"/>
        <v>theater</v>
      </c>
      <c r="R3304" t="str">
        <f t="shared" si="360"/>
        <v>plays</v>
      </c>
      <c r="S3304" s="13">
        <f t="shared" si="361"/>
        <v>42681.143240740734</v>
      </c>
      <c r="T3304" s="13">
        <f t="shared" si="362"/>
        <v>42711.35157407407</v>
      </c>
      <c r="U3304" s="14">
        <f t="shared" si="363"/>
        <v>2016</v>
      </c>
      <c r="V3304" s="15"/>
    </row>
    <row r="3305" spans="1:22" ht="47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 s="8">
        <f t="shared" si="358"/>
        <v>59.6</v>
      </c>
      <c r="Q3305" s="9" t="str">
        <f t="shared" si="359"/>
        <v>theater</v>
      </c>
      <c r="R3305" t="str">
        <f t="shared" si="360"/>
        <v>plays</v>
      </c>
      <c r="S3305" s="13">
        <f t="shared" si="361"/>
        <v>42056.443101851844</v>
      </c>
      <c r="T3305" s="13">
        <f t="shared" si="362"/>
        <v>42091.609768518523</v>
      </c>
      <c r="U3305" s="14">
        <f t="shared" si="363"/>
        <v>2015</v>
      </c>
      <c r="V3305" s="15"/>
    </row>
    <row r="3306" spans="1:22" ht="47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 s="8">
        <f t="shared" si="358"/>
        <v>89.585714285714289</v>
      </c>
      <c r="Q3306" s="9" t="str">
        <f t="shared" si="359"/>
        <v>theater</v>
      </c>
      <c r="R3306" t="str">
        <f t="shared" si="360"/>
        <v>plays</v>
      </c>
      <c r="S3306" s="13">
        <f t="shared" si="361"/>
        <v>42696.41611111111</v>
      </c>
      <c r="T3306" s="13">
        <f t="shared" si="362"/>
        <v>42726.624444444446</v>
      </c>
      <c r="U3306" s="14">
        <f t="shared" si="363"/>
        <v>2016</v>
      </c>
      <c r="V3306" s="15"/>
    </row>
    <row r="3307" spans="1:22" ht="47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 s="8">
        <f t="shared" si="358"/>
        <v>204.05</v>
      </c>
      <c r="Q3307" s="9" t="str">
        <f t="shared" si="359"/>
        <v>theater</v>
      </c>
      <c r="R3307" t="str">
        <f t="shared" si="360"/>
        <v>plays</v>
      </c>
      <c r="S3307" s="13">
        <f t="shared" si="361"/>
        <v>42186.647546296292</v>
      </c>
      <c r="T3307" s="13">
        <f t="shared" si="362"/>
        <v>42216.855879629627</v>
      </c>
      <c r="U3307" s="14">
        <f t="shared" si="363"/>
        <v>2015</v>
      </c>
      <c r="V3307" s="15"/>
    </row>
    <row r="3308" spans="1:22" ht="47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 s="8">
        <f t="shared" si="358"/>
        <v>48.703703703703702</v>
      </c>
      <c r="Q3308" s="9" t="str">
        <f t="shared" si="359"/>
        <v>theater</v>
      </c>
      <c r="R3308" t="str">
        <f t="shared" si="360"/>
        <v>plays</v>
      </c>
      <c r="S3308" s="13">
        <f t="shared" si="361"/>
        <v>42493.010902777773</v>
      </c>
      <c r="T3308" s="13">
        <f t="shared" si="362"/>
        <v>42531.125</v>
      </c>
      <c r="U3308" s="14">
        <f t="shared" si="363"/>
        <v>2016</v>
      </c>
      <c r="V3308" s="15"/>
    </row>
    <row r="3309" spans="1:22" ht="47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 s="8">
        <f t="shared" si="358"/>
        <v>53.339999999999996</v>
      </c>
      <c r="Q3309" s="9" t="str">
        <f t="shared" si="359"/>
        <v>theater</v>
      </c>
      <c r="R3309" t="str">
        <f t="shared" si="360"/>
        <v>plays</v>
      </c>
      <c r="S3309" s="13">
        <f t="shared" si="361"/>
        <v>42474.848831018513</v>
      </c>
      <c r="T3309" s="13">
        <f t="shared" si="362"/>
        <v>42505.057164351849</v>
      </c>
      <c r="U3309" s="14">
        <f t="shared" si="363"/>
        <v>2016</v>
      </c>
      <c r="V3309" s="15"/>
    </row>
    <row r="3310" spans="1:22" ht="47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 s="8">
        <f t="shared" si="358"/>
        <v>75.087719298245617</v>
      </c>
      <c r="Q3310" s="9" t="str">
        <f t="shared" si="359"/>
        <v>theater</v>
      </c>
      <c r="R3310" t="str">
        <f t="shared" si="360"/>
        <v>plays</v>
      </c>
      <c r="S3310" s="13">
        <f t="shared" si="361"/>
        <v>42452.668576388889</v>
      </c>
      <c r="T3310" s="13">
        <f t="shared" si="362"/>
        <v>42473.876909722225</v>
      </c>
      <c r="U3310" s="14">
        <f t="shared" si="363"/>
        <v>2016</v>
      </c>
      <c r="V3310" s="15"/>
    </row>
    <row r="3311" spans="1:22" ht="3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 s="8">
        <f t="shared" si="358"/>
        <v>18</v>
      </c>
      <c r="Q3311" s="9" t="str">
        <f t="shared" si="359"/>
        <v>theater</v>
      </c>
      <c r="R3311" t="str">
        <f t="shared" si="360"/>
        <v>plays</v>
      </c>
      <c r="S3311" s="13">
        <f t="shared" si="361"/>
        <v>42628.441874999997</v>
      </c>
      <c r="T3311" s="13">
        <f t="shared" si="362"/>
        <v>42659.650208333333</v>
      </c>
      <c r="U3311" s="14">
        <f t="shared" si="363"/>
        <v>2016</v>
      </c>
      <c r="V3311" s="15"/>
    </row>
    <row r="3312" spans="1:22" ht="3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 s="8">
        <f t="shared" si="358"/>
        <v>209.83870967741936</v>
      </c>
      <c r="Q3312" s="9" t="str">
        <f t="shared" si="359"/>
        <v>theater</v>
      </c>
      <c r="R3312" t="str">
        <f t="shared" si="360"/>
        <v>plays</v>
      </c>
      <c r="S3312" s="13">
        <f t="shared" si="361"/>
        <v>42253.720196759255</v>
      </c>
      <c r="T3312" s="13">
        <f t="shared" si="362"/>
        <v>42283.928530092591</v>
      </c>
      <c r="U3312" s="14">
        <f t="shared" si="363"/>
        <v>2015</v>
      </c>
      <c r="V3312" s="15"/>
    </row>
    <row r="3313" spans="1:22" ht="47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 s="8">
        <f t="shared" si="358"/>
        <v>61.022222222222226</v>
      </c>
      <c r="Q3313" s="9" t="str">
        <f t="shared" si="359"/>
        <v>theater</v>
      </c>
      <c r="R3313" t="str">
        <f t="shared" si="360"/>
        <v>plays</v>
      </c>
      <c r="S3313" s="13">
        <f t="shared" si="361"/>
        <v>42264.083449074074</v>
      </c>
      <c r="T3313" s="13">
        <f t="shared" si="362"/>
        <v>42294.29178240741</v>
      </c>
      <c r="U3313" s="14">
        <f t="shared" si="363"/>
        <v>2015</v>
      </c>
      <c r="V3313" s="15"/>
    </row>
    <row r="3314" spans="1:22" ht="47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 s="8">
        <f t="shared" si="358"/>
        <v>61</v>
      </c>
      <c r="Q3314" s="9" t="str">
        <f t="shared" si="359"/>
        <v>theater</v>
      </c>
      <c r="R3314" t="str">
        <f t="shared" si="360"/>
        <v>plays</v>
      </c>
      <c r="S3314" s="13">
        <f t="shared" si="361"/>
        <v>42664.601226851846</v>
      </c>
      <c r="T3314" s="13">
        <f t="shared" si="362"/>
        <v>42685.916666666672</v>
      </c>
      <c r="U3314" s="14">
        <f t="shared" si="363"/>
        <v>2016</v>
      </c>
      <c r="V3314" s="15"/>
    </row>
    <row r="3315" spans="1:22" ht="47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 s="8">
        <f t="shared" si="358"/>
        <v>80.034482758620683</v>
      </c>
      <c r="Q3315" s="9" t="str">
        <f t="shared" si="359"/>
        <v>theater</v>
      </c>
      <c r="R3315" t="str">
        <f t="shared" si="360"/>
        <v>plays</v>
      </c>
      <c r="S3315" s="13">
        <f t="shared" si="361"/>
        <v>42382.036076388882</v>
      </c>
      <c r="T3315" s="13">
        <f t="shared" si="362"/>
        <v>42396.041666666672</v>
      </c>
      <c r="U3315" s="14">
        <f t="shared" si="363"/>
        <v>2016</v>
      </c>
      <c r="V3315" s="15"/>
    </row>
    <row r="3316" spans="1:22" ht="47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 s="8">
        <f t="shared" si="358"/>
        <v>29.068965517241381</v>
      </c>
      <c r="Q3316" s="9" t="str">
        <f t="shared" si="359"/>
        <v>theater</v>
      </c>
      <c r="R3316" t="str">
        <f t="shared" si="360"/>
        <v>plays</v>
      </c>
      <c r="S3316" s="13">
        <f t="shared" si="361"/>
        <v>42105.059155092589</v>
      </c>
      <c r="T3316" s="13">
        <f t="shared" si="362"/>
        <v>42132.836805555555</v>
      </c>
      <c r="U3316" s="14">
        <f t="shared" si="363"/>
        <v>2015</v>
      </c>
      <c r="V3316" s="15"/>
    </row>
    <row r="3317" spans="1:22" ht="47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 s="8">
        <f t="shared" si="358"/>
        <v>49.438202247191015</v>
      </c>
      <c r="Q3317" s="9" t="str">
        <f t="shared" si="359"/>
        <v>theater</v>
      </c>
      <c r="R3317" t="str">
        <f t="shared" si="360"/>
        <v>plays</v>
      </c>
      <c r="S3317" s="13">
        <f t="shared" si="361"/>
        <v>42466.09538194444</v>
      </c>
      <c r="T3317" s="13">
        <f t="shared" si="362"/>
        <v>42496.303715277783</v>
      </c>
      <c r="U3317" s="14">
        <f t="shared" si="363"/>
        <v>2016</v>
      </c>
      <c r="V3317" s="15"/>
    </row>
    <row r="3318" spans="1:22" ht="77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 s="8">
        <f t="shared" si="358"/>
        <v>93.977440000000001</v>
      </c>
      <c r="Q3318" s="9" t="str">
        <f t="shared" si="359"/>
        <v>theater</v>
      </c>
      <c r="R3318" t="str">
        <f t="shared" si="360"/>
        <v>plays</v>
      </c>
      <c r="S3318" s="13">
        <f t="shared" si="361"/>
        <v>41826.662905092591</v>
      </c>
      <c r="T3318" s="13">
        <f t="shared" si="362"/>
        <v>41859.57916666667</v>
      </c>
      <c r="U3318" s="14">
        <f t="shared" si="363"/>
        <v>2014</v>
      </c>
      <c r="V3318" s="15"/>
    </row>
    <row r="3319" spans="1:22" ht="47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 s="8">
        <f t="shared" si="358"/>
        <v>61.944444444444443</v>
      </c>
      <c r="Q3319" s="9" t="str">
        <f t="shared" si="359"/>
        <v>theater</v>
      </c>
      <c r="R3319" t="str">
        <f t="shared" si="360"/>
        <v>plays</v>
      </c>
      <c r="S3319" s="13">
        <f t="shared" si="361"/>
        <v>42498.831296296295</v>
      </c>
      <c r="T3319" s="13">
        <f t="shared" si="362"/>
        <v>42529.039629629624</v>
      </c>
      <c r="U3319" s="14">
        <f t="shared" si="363"/>
        <v>2016</v>
      </c>
      <c r="V3319" s="15"/>
    </row>
    <row r="3320" spans="1:22" ht="3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 s="8">
        <f t="shared" si="358"/>
        <v>78.5</v>
      </c>
      <c r="Q3320" s="9" t="str">
        <f t="shared" si="359"/>
        <v>theater</v>
      </c>
      <c r="R3320" t="str">
        <f t="shared" si="360"/>
        <v>plays</v>
      </c>
      <c r="S3320" s="13">
        <f t="shared" si="361"/>
        <v>42431.093668981477</v>
      </c>
      <c r="T3320" s="13">
        <f t="shared" si="362"/>
        <v>42471.104166666672</v>
      </c>
      <c r="U3320" s="14">
        <f t="shared" si="363"/>
        <v>2016</v>
      </c>
      <c r="V3320" s="15"/>
    </row>
    <row r="3321" spans="1:22" ht="47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 s="8">
        <f t="shared" si="358"/>
        <v>33.75</v>
      </c>
      <c r="Q3321" s="9" t="str">
        <f t="shared" si="359"/>
        <v>theater</v>
      </c>
      <c r="R3321" t="str">
        <f t="shared" si="360"/>
        <v>plays</v>
      </c>
      <c r="S3321" s="13">
        <f t="shared" si="361"/>
        <v>41990.377152777779</v>
      </c>
      <c r="T3321" s="13">
        <f t="shared" si="362"/>
        <v>42035.585486111115</v>
      </c>
      <c r="U3321" s="14">
        <f t="shared" si="363"/>
        <v>2014</v>
      </c>
      <c r="V3321" s="15"/>
    </row>
    <row r="3322" spans="1:22" ht="47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 s="8">
        <f t="shared" si="358"/>
        <v>66.44736842105263</v>
      </c>
      <c r="Q3322" s="9" t="str">
        <f t="shared" si="359"/>
        <v>theater</v>
      </c>
      <c r="R3322" t="str">
        <f t="shared" si="360"/>
        <v>plays</v>
      </c>
      <c r="S3322" s="13">
        <f t="shared" si="361"/>
        <v>42512.837465277778</v>
      </c>
      <c r="T3322" s="13">
        <f t="shared" si="362"/>
        <v>42543.045798611114</v>
      </c>
      <c r="U3322" s="14">
        <f t="shared" si="363"/>
        <v>2016</v>
      </c>
      <c r="V3322" s="15"/>
    </row>
    <row r="3323" spans="1:22" ht="47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 s="8">
        <f t="shared" si="358"/>
        <v>35.799999999999997</v>
      </c>
      <c r="Q3323" s="9" t="str">
        <f t="shared" si="359"/>
        <v>theater</v>
      </c>
      <c r="R3323" t="str">
        <f t="shared" si="360"/>
        <v>plays</v>
      </c>
      <c r="S3323" s="13">
        <f t="shared" si="361"/>
        <v>41913.891956018517</v>
      </c>
      <c r="T3323" s="13">
        <f t="shared" si="362"/>
        <v>41928.165972222225</v>
      </c>
      <c r="U3323" s="14">
        <f t="shared" si="363"/>
        <v>2014</v>
      </c>
      <c r="V3323" s="15"/>
    </row>
    <row r="3324" spans="1:22" ht="47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 s="8">
        <f t="shared" si="358"/>
        <v>145.65217391304347</v>
      </c>
      <c r="Q3324" s="9" t="str">
        <f t="shared" si="359"/>
        <v>theater</v>
      </c>
      <c r="R3324" t="str">
        <f t="shared" si="360"/>
        <v>plays</v>
      </c>
      <c r="S3324" s="13">
        <f t="shared" si="361"/>
        <v>42520.802037037036</v>
      </c>
      <c r="T3324" s="13">
        <f t="shared" si="362"/>
        <v>42543.163194444445</v>
      </c>
      <c r="U3324" s="14">
        <f t="shared" si="363"/>
        <v>2016</v>
      </c>
      <c r="V3324" s="15"/>
    </row>
    <row r="3325" spans="1:22" ht="47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 s="8">
        <f t="shared" si="358"/>
        <v>25.693877551020407</v>
      </c>
      <c r="Q3325" s="9" t="str">
        <f t="shared" si="359"/>
        <v>theater</v>
      </c>
      <c r="R3325" t="str">
        <f t="shared" si="360"/>
        <v>plays</v>
      </c>
      <c r="S3325" s="13">
        <f t="shared" si="361"/>
        <v>42608.157499999994</v>
      </c>
      <c r="T3325" s="13">
        <f t="shared" si="362"/>
        <v>42638.36583333333</v>
      </c>
      <c r="U3325" s="14">
        <f t="shared" si="363"/>
        <v>2016</v>
      </c>
      <c r="V3325" s="15"/>
    </row>
    <row r="3326" spans="1:22" ht="3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 s="8">
        <f t="shared" si="358"/>
        <v>152.5</v>
      </c>
      <c r="Q3326" s="9" t="str">
        <f t="shared" si="359"/>
        <v>theater</v>
      </c>
      <c r="R3326" t="str">
        <f t="shared" si="360"/>
        <v>plays</v>
      </c>
      <c r="S3326" s="13">
        <f t="shared" si="361"/>
        <v>42512.374884259254</v>
      </c>
      <c r="T3326" s="13">
        <f t="shared" si="362"/>
        <v>42526.58321759259</v>
      </c>
      <c r="U3326" s="14">
        <f t="shared" si="363"/>
        <v>2016</v>
      </c>
      <c r="V3326" s="15"/>
    </row>
    <row r="3327" spans="1:22" ht="47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 s="8">
        <f t="shared" si="358"/>
        <v>30</v>
      </c>
      <c r="Q3327" s="9" t="str">
        <f t="shared" si="359"/>
        <v>theater</v>
      </c>
      <c r="R3327" t="str">
        <f t="shared" si="360"/>
        <v>plays</v>
      </c>
      <c r="S3327" s="13">
        <f t="shared" si="361"/>
        <v>42064.577280092592</v>
      </c>
      <c r="T3327" s="13">
        <f t="shared" si="362"/>
        <v>42099.743946759263</v>
      </c>
      <c r="U3327" s="14">
        <f t="shared" si="363"/>
        <v>2015</v>
      </c>
      <c r="V3327" s="15"/>
    </row>
    <row r="3328" spans="1:22" ht="47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 s="8">
        <f t="shared" si="358"/>
        <v>142.28070175438597</v>
      </c>
      <c r="Q3328" s="9" t="str">
        <f t="shared" si="359"/>
        <v>theater</v>
      </c>
      <c r="R3328" t="str">
        <f t="shared" si="360"/>
        <v>plays</v>
      </c>
      <c r="S3328" s="13">
        <f t="shared" si="361"/>
        <v>42041.505844907406</v>
      </c>
      <c r="T3328" s="13">
        <f t="shared" si="362"/>
        <v>42071.67251157407</v>
      </c>
      <c r="U3328" s="14">
        <f t="shared" si="363"/>
        <v>2015</v>
      </c>
      <c r="V3328" s="15"/>
    </row>
    <row r="3329" spans="1:22" ht="47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 s="8">
        <f t="shared" si="358"/>
        <v>24.545454545454547</v>
      </c>
      <c r="Q3329" s="9" t="str">
        <f t="shared" si="359"/>
        <v>theater</v>
      </c>
      <c r="R3329" t="str">
        <f t="shared" si="360"/>
        <v>plays</v>
      </c>
      <c r="S3329" s="13">
        <f t="shared" si="361"/>
        <v>42468.166273148141</v>
      </c>
      <c r="T3329" s="13">
        <f t="shared" si="362"/>
        <v>42498.374606481477</v>
      </c>
      <c r="U3329" s="14">
        <f t="shared" si="363"/>
        <v>2016</v>
      </c>
      <c r="V3329" s="15"/>
    </row>
    <row r="3330" spans="1:22" ht="47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 s="8">
        <f t="shared" si="358"/>
        <v>292.77777777777777</v>
      </c>
      <c r="Q3330" s="9" t="str">
        <f t="shared" si="359"/>
        <v>theater</v>
      </c>
      <c r="R3330" t="str">
        <f t="shared" si="360"/>
        <v>plays</v>
      </c>
      <c r="S3330" s="13">
        <f t="shared" si="361"/>
        <v>41822.366701388884</v>
      </c>
      <c r="T3330" s="13">
        <f t="shared" si="362"/>
        <v>41825.041666666664</v>
      </c>
      <c r="U3330" s="14">
        <f t="shared" si="363"/>
        <v>2014</v>
      </c>
      <c r="V3330" s="15"/>
    </row>
    <row r="3331" spans="1:22" ht="47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 s="8">
        <f t="shared" ref="P3331:P3394" si="365">E3331/L3331</f>
        <v>44.92307692307692</v>
      </c>
      <c r="Q3331" s="9" t="str">
        <f t="shared" ref="Q3331:Q3394" si="366">LEFT(N3331, SEARCH("/", N3331, 1)-1)</f>
        <v>theater</v>
      </c>
      <c r="R3331" t="str">
        <f t="shared" ref="R3331:R3394" si="367">RIGHT(N3331,LEN(N3331) -SEARCH("/", N3331, 1))</f>
        <v>plays</v>
      </c>
      <c r="S3331" s="13">
        <f t="shared" ref="S3331:S3394" si="368">(J3331/86400)+25569+(-5/24)</f>
        <v>41837.114675925921</v>
      </c>
      <c r="T3331" s="13">
        <f t="shared" ref="T3331:T3394" si="369">(((I3331/60)/60)/24)+DATE(1970,1,1)</f>
        <v>41847.958333333336</v>
      </c>
      <c r="U3331" s="14">
        <f t="shared" ref="U3331:U3394" si="370">YEAR(S3331)</f>
        <v>2014</v>
      </c>
      <c r="V3331" s="15"/>
    </row>
    <row r="3332" spans="1:22" ht="47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 s="8">
        <f t="shared" si="365"/>
        <v>23.10144927536232</v>
      </c>
      <c r="Q3332" s="9" t="str">
        <f t="shared" si="366"/>
        <v>theater</v>
      </c>
      <c r="R3332" t="str">
        <f t="shared" si="367"/>
        <v>plays</v>
      </c>
      <c r="S3332" s="13">
        <f t="shared" si="368"/>
        <v>42065.679027777776</v>
      </c>
      <c r="T3332" s="13">
        <f t="shared" si="369"/>
        <v>42095.845694444448</v>
      </c>
      <c r="U3332" s="14">
        <f t="shared" si="370"/>
        <v>2015</v>
      </c>
      <c r="V3332" s="15"/>
    </row>
    <row r="3333" spans="1:22" ht="47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 s="8">
        <f t="shared" si="365"/>
        <v>80.400000000000006</v>
      </c>
      <c r="Q3333" s="9" t="str">
        <f t="shared" si="366"/>
        <v>theater</v>
      </c>
      <c r="R3333" t="str">
        <f t="shared" si="367"/>
        <v>plays</v>
      </c>
      <c r="S3333" s="13">
        <f t="shared" si="368"/>
        <v>42248.48942129629</v>
      </c>
      <c r="T3333" s="13">
        <f t="shared" si="369"/>
        <v>42283.697754629626</v>
      </c>
      <c r="U3333" s="14">
        <f t="shared" si="370"/>
        <v>2015</v>
      </c>
      <c r="V3333" s="15"/>
    </row>
    <row r="3334" spans="1:22" ht="47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 s="8">
        <f t="shared" si="365"/>
        <v>72.289156626506028</v>
      </c>
      <c r="Q3334" s="9" t="str">
        <f t="shared" si="366"/>
        <v>theater</v>
      </c>
      <c r="R3334" t="str">
        <f t="shared" si="367"/>
        <v>plays</v>
      </c>
      <c r="S3334" s="13">
        <f t="shared" si="368"/>
        <v>41809.651967592588</v>
      </c>
      <c r="T3334" s="13">
        <f t="shared" si="369"/>
        <v>41839.860300925924</v>
      </c>
      <c r="U3334" s="14">
        <f t="shared" si="370"/>
        <v>2014</v>
      </c>
      <c r="V3334" s="15"/>
    </row>
    <row r="3335" spans="1:22" ht="47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 s="8">
        <f t="shared" si="365"/>
        <v>32.972972972972975</v>
      </c>
      <c r="Q3335" s="9" t="str">
        <f t="shared" si="366"/>
        <v>theater</v>
      </c>
      <c r="R3335" t="str">
        <f t="shared" si="367"/>
        <v>plays</v>
      </c>
      <c r="S3335" s="13">
        <f t="shared" si="368"/>
        <v>42148.468518518515</v>
      </c>
      <c r="T3335" s="13">
        <f t="shared" si="369"/>
        <v>42170.676851851851</v>
      </c>
      <c r="U3335" s="14">
        <f t="shared" si="370"/>
        <v>2015</v>
      </c>
      <c r="V3335" s="15"/>
    </row>
    <row r="3336" spans="1:22" ht="3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 s="8">
        <f t="shared" si="365"/>
        <v>116.65217391304348</v>
      </c>
      <c r="Q3336" s="9" t="str">
        <f t="shared" si="366"/>
        <v>theater</v>
      </c>
      <c r="R3336" t="str">
        <f t="shared" si="367"/>
        <v>plays</v>
      </c>
      <c r="S3336" s="13">
        <f t="shared" si="368"/>
        <v>42185.312754629624</v>
      </c>
      <c r="T3336" s="13">
        <f t="shared" si="369"/>
        <v>42215.521087962959</v>
      </c>
      <c r="U3336" s="14">
        <f t="shared" si="370"/>
        <v>2015</v>
      </c>
      <c r="V3336" s="15"/>
    </row>
    <row r="3337" spans="1:22" ht="47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 s="8">
        <f t="shared" si="365"/>
        <v>79.61904761904762</v>
      </c>
      <c r="Q3337" s="9" t="str">
        <f t="shared" si="366"/>
        <v>theater</v>
      </c>
      <c r="R3337" t="str">
        <f t="shared" si="367"/>
        <v>plays</v>
      </c>
      <c r="S3337" s="13">
        <f t="shared" si="368"/>
        <v>41827.465810185182</v>
      </c>
      <c r="T3337" s="13">
        <f t="shared" si="369"/>
        <v>41854.958333333336</v>
      </c>
      <c r="U3337" s="14">
        <f t="shared" si="370"/>
        <v>2014</v>
      </c>
      <c r="V3337" s="15"/>
    </row>
    <row r="3338" spans="1:22" ht="47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 s="8">
        <f t="shared" si="365"/>
        <v>27.777777777777779</v>
      </c>
      <c r="Q3338" s="9" t="str">
        <f t="shared" si="366"/>
        <v>theater</v>
      </c>
      <c r="R3338" t="str">
        <f t="shared" si="367"/>
        <v>plays</v>
      </c>
      <c r="S3338" s="13">
        <f t="shared" si="368"/>
        <v>42437.190347222218</v>
      </c>
      <c r="T3338" s="13">
        <f t="shared" si="369"/>
        <v>42465.35701388889</v>
      </c>
      <c r="U3338" s="14">
        <f t="shared" si="370"/>
        <v>2016</v>
      </c>
      <c r="V3338" s="15"/>
    </row>
    <row r="3339" spans="1:22" ht="47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 s="8">
        <f t="shared" si="365"/>
        <v>81.029411764705884</v>
      </c>
      <c r="Q3339" s="9" t="str">
        <f t="shared" si="366"/>
        <v>theater</v>
      </c>
      <c r="R3339" t="str">
        <f t="shared" si="367"/>
        <v>plays</v>
      </c>
      <c r="S3339" s="13">
        <f t="shared" si="368"/>
        <v>41901.073692129627</v>
      </c>
      <c r="T3339" s="13">
        <f t="shared" si="369"/>
        <v>41922.875</v>
      </c>
      <c r="U3339" s="14">
        <f t="shared" si="370"/>
        <v>2014</v>
      </c>
      <c r="V3339" s="15"/>
    </row>
    <row r="3340" spans="1:22" ht="32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 s="8">
        <f t="shared" si="365"/>
        <v>136.84821428571428</v>
      </c>
      <c r="Q3340" s="9" t="str">
        <f t="shared" si="366"/>
        <v>theater</v>
      </c>
      <c r="R3340" t="str">
        <f t="shared" si="367"/>
        <v>plays</v>
      </c>
      <c r="S3340" s="13">
        <f t="shared" si="368"/>
        <v>42769.366666666661</v>
      </c>
      <c r="T3340" s="13">
        <f t="shared" si="369"/>
        <v>42790.574999999997</v>
      </c>
      <c r="U3340" s="14">
        <f t="shared" si="370"/>
        <v>2017</v>
      </c>
      <c r="V3340" s="15"/>
    </row>
    <row r="3341" spans="1:22" ht="3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 s="8">
        <f t="shared" si="365"/>
        <v>177.61702127659575</v>
      </c>
      <c r="Q3341" s="9" t="str">
        <f t="shared" si="366"/>
        <v>theater</v>
      </c>
      <c r="R3341" t="str">
        <f t="shared" si="367"/>
        <v>plays</v>
      </c>
      <c r="S3341" s="13">
        <f t="shared" si="368"/>
        <v>42549.457384259258</v>
      </c>
      <c r="T3341" s="13">
        <f t="shared" si="369"/>
        <v>42579.665717592594</v>
      </c>
      <c r="U3341" s="14">
        <f t="shared" si="370"/>
        <v>2016</v>
      </c>
      <c r="V3341" s="15"/>
    </row>
    <row r="3342" spans="1:22" ht="47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 s="8">
        <f t="shared" si="365"/>
        <v>109.07894736842105</v>
      </c>
      <c r="Q3342" s="9" t="str">
        <f t="shared" si="366"/>
        <v>theater</v>
      </c>
      <c r="R3342" t="str">
        <f t="shared" si="367"/>
        <v>plays</v>
      </c>
      <c r="S3342" s="13">
        <f t="shared" si="368"/>
        <v>42685.765671296293</v>
      </c>
      <c r="T3342" s="13">
        <f t="shared" si="369"/>
        <v>42710.974004629628</v>
      </c>
      <c r="U3342" s="14">
        <f t="shared" si="370"/>
        <v>2016</v>
      </c>
      <c r="V3342" s="15"/>
    </row>
    <row r="3343" spans="1:22" ht="47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 s="8">
        <f t="shared" si="365"/>
        <v>119.64285714285714</v>
      </c>
      <c r="Q3343" s="9" t="str">
        <f t="shared" si="366"/>
        <v>theater</v>
      </c>
      <c r="R3343" t="str">
        <f t="shared" si="367"/>
        <v>plays</v>
      </c>
      <c r="S3343" s="13">
        <f t="shared" si="368"/>
        <v>42510.590520833335</v>
      </c>
      <c r="T3343" s="13">
        <f t="shared" si="369"/>
        <v>42533.708333333328</v>
      </c>
      <c r="U3343" s="14">
        <f t="shared" si="370"/>
        <v>2016</v>
      </c>
      <c r="V3343" s="15"/>
    </row>
    <row r="3344" spans="1:22" ht="3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 s="8">
        <f t="shared" si="365"/>
        <v>78.205128205128204</v>
      </c>
      <c r="Q3344" s="9" t="str">
        <f t="shared" si="366"/>
        <v>theater</v>
      </c>
      <c r="R3344" t="str">
        <f t="shared" si="367"/>
        <v>plays</v>
      </c>
      <c r="S3344" s="13">
        <f t="shared" si="368"/>
        <v>42062.088078703702</v>
      </c>
      <c r="T3344" s="13">
        <f t="shared" si="369"/>
        <v>42095.207638888889</v>
      </c>
      <c r="U3344" s="14">
        <f t="shared" si="370"/>
        <v>2015</v>
      </c>
      <c r="V3344" s="15"/>
    </row>
    <row r="3345" spans="1:22" ht="47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 s="8">
        <f t="shared" si="365"/>
        <v>52.173913043478258</v>
      </c>
      <c r="Q3345" s="9" t="str">
        <f t="shared" si="366"/>
        <v>theater</v>
      </c>
      <c r="R3345" t="str">
        <f t="shared" si="367"/>
        <v>plays</v>
      </c>
      <c r="S3345" s="13">
        <f t="shared" si="368"/>
        <v>42452.708148148151</v>
      </c>
      <c r="T3345" s="13">
        <f t="shared" si="369"/>
        <v>42473.554166666669</v>
      </c>
      <c r="U3345" s="14">
        <f t="shared" si="370"/>
        <v>2016</v>
      </c>
      <c r="V3345" s="15"/>
    </row>
    <row r="3346" spans="1:22" ht="47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 s="8">
        <f t="shared" si="365"/>
        <v>114.125</v>
      </c>
      <c r="Q3346" s="9" t="str">
        <f t="shared" si="366"/>
        <v>theater</v>
      </c>
      <c r="R3346" t="str">
        <f t="shared" si="367"/>
        <v>plays</v>
      </c>
      <c r="S3346" s="13">
        <f t="shared" si="368"/>
        <v>41850.991817129623</v>
      </c>
      <c r="T3346" s="13">
        <f t="shared" si="369"/>
        <v>41881.200150462959</v>
      </c>
      <c r="U3346" s="14">
        <f t="shared" si="370"/>
        <v>2014</v>
      </c>
      <c r="V3346" s="15"/>
    </row>
    <row r="3347" spans="1:22" ht="47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 s="8">
        <f t="shared" si="365"/>
        <v>50</v>
      </c>
      <c r="Q3347" s="9" t="str">
        <f t="shared" si="366"/>
        <v>theater</v>
      </c>
      <c r="R3347" t="str">
        <f t="shared" si="367"/>
        <v>plays</v>
      </c>
      <c r="S3347" s="13">
        <f t="shared" si="368"/>
        <v>42052.897777777776</v>
      </c>
      <c r="T3347" s="13">
        <f t="shared" si="369"/>
        <v>42112.025694444441</v>
      </c>
      <c r="U3347" s="14">
        <f t="shared" si="370"/>
        <v>2015</v>
      </c>
      <c r="V3347" s="15"/>
    </row>
    <row r="3348" spans="1:22" ht="47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 s="8">
        <f t="shared" si="365"/>
        <v>91.666666666666671</v>
      </c>
      <c r="Q3348" s="9" t="str">
        <f t="shared" si="366"/>
        <v>theater</v>
      </c>
      <c r="R3348" t="str">
        <f t="shared" si="367"/>
        <v>plays</v>
      </c>
      <c r="S3348" s="13">
        <f t="shared" si="368"/>
        <v>42053.816087962965</v>
      </c>
      <c r="T3348" s="13">
        <f t="shared" si="369"/>
        <v>42061.024421296301</v>
      </c>
      <c r="U3348" s="14">
        <f t="shared" si="370"/>
        <v>2015</v>
      </c>
      <c r="V3348" s="15"/>
    </row>
    <row r="3349" spans="1:22" ht="47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 s="8">
        <f t="shared" si="365"/>
        <v>108.59090909090909</v>
      </c>
      <c r="Q3349" s="9" t="str">
        <f t="shared" si="366"/>
        <v>theater</v>
      </c>
      <c r="R3349" t="str">
        <f t="shared" si="367"/>
        <v>plays</v>
      </c>
      <c r="S3349" s="13">
        <f t="shared" si="368"/>
        <v>42484.343217592592</v>
      </c>
      <c r="T3349" s="13">
        <f t="shared" si="369"/>
        <v>42498.875</v>
      </c>
      <c r="U3349" s="14">
        <f t="shared" si="370"/>
        <v>2016</v>
      </c>
      <c r="V3349" s="15"/>
    </row>
    <row r="3350" spans="1:22" ht="47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 s="8">
        <f t="shared" si="365"/>
        <v>69.822784810126578</v>
      </c>
      <c r="Q3350" s="9" t="str">
        <f t="shared" si="366"/>
        <v>theater</v>
      </c>
      <c r="R3350" t="str">
        <f t="shared" si="367"/>
        <v>plays</v>
      </c>
      <c r="S3350" s="13">
        <f t="shared" si="368"/>
        <v>42466.350462962961</v>
      </c>
      <c r="T3350" s="13">
        <f t="shared" si="369"/>
        <v>42490.165972222225</v>
      </c>
      <c r="U3350" s="14">
        <f t="shared" si="370"/>
        <v>2016</v>
      </c>
      <c r="V3350" s="15"/>
    </row>
    <row r="3351" spans="1:22" ht="47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 s="8">
        <f t="shared" si="365"/>
        <v>109.57142857142857</v>
      </c>
      <c r="Q3351" s="9" t="str">
        <f t="shared" si="366"/>
        <v>theater</v>
      </c>
      <c r="R3351" t="str">
        <f t="shared" si="367"/>
        <v>plays</v>
      </c>
      <c r="S3351" s="13">
        <f t="shared" si="368"/>
        <v>42512.902453703697</v>
      </c>
      <c r="T3351" s="13">
        <f t="shared" si="369"/>
        <v>42534.708333333328</v>
      </c>
      <c r="U3351" s="14">
        <f t="shared" si="370"/>
        <v>2016</v>
      </c>
      <c r="V3351" s="15"/>
    </row>
    <row r="3352" spans="1:22" ht="47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 s="8">
        <f t="shared" si="365"/>
        <v>71.666666666666671</v>
      </c>
      <c r="Q3352" s="9" t="str">
        <f t="shared" si="366"/>
        <v>theater</v>
      </c>
      <c r="R3352" t="str">
        <f t="shared" si="367"/>
        <v>plays</v>
      </c>
      <c r="S3352" s="13">
        <f t="shared" si="368"/>
        <v>42302.493182870363</v>
      </c>
      <c r="T3352" s="13">
        <f t="shared" si="369"/>
        <v>42337.958333333328</v>
      </c>
      <c r="U3352" s="14">
        <f t="shared" si="370"/>
        <v>2015</v>
      </c>
      <c r="V3352" s="15"/>
    </row>
    <row r="3353" spans="1:22" ht="47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 s="8">
        <f t="shared" si="365"/>
        <v>93.611111111111114</v>
      </c>
      <c r="Q3353" s="9" t="str">
        <f t="shared" si="366"/>
        <v>theater</v>
      </c>
      <c r="R3353" t="str">
        <f t="shared" si="367"/>
        <v>plays</v>
      </c>
      <c r="S3353" s="13">
        <f t="shared" si="368"/>
        <v>41806.187094907407</v>
      </c>
      <c r="T3353" s="13">
        <f t="shared" si="369"/>
        <v>41843.458333333336</v>
      </c>
      <c r="U3353" s="14">
        <f t="shared" si="370"/>
        <v>2014</v>
      </c>
      <c r="V3353" s="15"/>
    </row>
    <row r="3354" spans="1:22" ht="47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 s="8">
        <f t="shared" si="365"/>
        <v>76.8</v>
      </c>
      <c r="Q3354" s="9" t="str">
        <f t="shared" si="366"/>
        <v>theater</v>
      </c>
      <c r="R3354" t="str">
        <f t="shared" si="367"/>
        <v>plays</v>
      </c>
      <c r="S3354" s="13">
        <f t="shared" si="368"/>
        <v>42495.784467592595</v>
      </c>
      <c r="T3354" s="13">
        <f t="shared" si="369"/>
        <v>42552.958333333328</v>
      </c>
      <c r="U3354" s="14">
        <f t="shared" si="370"/>
        <v>2016</v>
      </c>
      <c r="V3354" s="15"/>
    </row>
    <row r="3355" spans="1:22" ht="47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 s="8">
        <f t="shared" si="365"/>
        <v>35.795454545454547</v>
      </c>
      <c r="Q3355" s="9" t="str">
        <f t="shared" si="366"/>
        <v>theater</v>
      </c>
      <c r="R3355" t="str">
        <f t="shared" si="367"/>
        <v>plays</v>
      </c>
      <c r="S3355" s="13">
        <f t="shared" si="368"/>
        <v>42479.223958333336</v>
      </c>
      <c r="T3355" s="13">
        <f t="shared" si="369"/>
        <v>42492.958333333328</v>
      </c>
      <c r="U3355" s="14">
        <f t="shared" si="370"/>
        <v>2016</v>
      </c>
      <c r="V3355" s="15"/>
    </row>
    <row r="3356" spans="1:22" ht="3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 s="8">
        <f t="shared" si="365"/>
        <v>55.6</v>
      </c>
      <c r="Q3356" s="9" t="str">
        <f t="shared" si="366"/>
        <v>theater</v>
      </c>
      <c r="R3356" t="str">
        <f t="shared" si="367"/>
        <v>plays</v>
      </c>
      <c r="S3356" s="13">
        <f t="shared" si="368"/>
        <v>42270.518587962964</v>
      </c>
      <c r="T3356" s="13">
        <f t="shared" si="369"/>
        <v>42306.167361111111</v>
      </c>
      <c r="U3356" s="14">
        <f t="shared" si="370"/>
        <v>2015</v>
      </c>
      <c r="V3356" s="15"/>
    </row>
    <row r="3357" spans="1:22" ht="47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 s="8">
        <f t="shared" si="365"/>
        <v>147.33333333333334</v>
      </c>
      <c r="Q3357" s="9" t="str">
        <f t="shared" si="366"/>
        <v>theater</v>
      </c>
      <c r="R3357" t="str">
        <f t="shared" si="367"/>
        <v>plays</v>
      </c>
      <c r="S3357" s="13">
        <f t="shared" si="368"/>
        <v>42489.411192129628</v>
      </c>
      <c r="T3357" s="13">
        <f t="shared" si="369"/>
        <v>42500.470138888893</v>
      </c>
      <c r="U3357" s="14">
        <f t="shared" si="370"/>
        <v>2016</v>
      </c>
      <c r="V3357" s="15"/>
    </row>
    <row r="3358" spans="1:22" ht="47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 s="8">
        <f t="shared" si="365"/>
        <v>56.333333333333336</v>
      </c>
      <c r="Q3358" s="9" t="str">
        <f t="shared" si="366"/>
        <v>theater</v>
      </c>
      <c r="R3358" t="str">
        <f t="shared" si="367"/>
        <v>plays</v>
      </c>
      <c r="S3358" s="13">
        <f t="shared" si="368"/>
        <v>42536.607314814813</v>
      </c>
      <c r="T3358" s="13">
        <f t="shared" si="369"/>
        <v>42566.815648148149</v>
      </c>
      <c r="U3358" s="14">
        <f t="shared" si="370"/>
        <v>2016</v>
      </c>
      <c r="V3358" s="15"/>
    </row>
    <row r="3359" spans="1:22" ht="47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 s="8">
        <f t="shared" si="365"/>
        <v>96.19047619047619</v>
      </c>
      <c r="Q3359" s="9" t="str">
        <f t="shared" si="366"/>
        <v>theater</v>
      </c>
      <c r="R3359" t="str">
        <f t="shared" si="367"/>
        <v>plays</v>
      </c>
      <c r="S3359" s="13">
        <f t="shared" si="368"/>
        <v>41822.209606481476</v>
      </c>
      <c r="T3359" s="13">
        <f t="shared" si="369"/>
        <v>41852.417939814812</v>
      </c>
      <c r="U3359" s="14">
        <f t="shared" si="370"/>
        <v>2014</v>
      </c>
      <c r="V3359" s="15"/>
    </row>
    <row r="3360" spans="1:22" ht="47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 s="8">
        <f t="shared" si="365"/>
        <v>63.574074074074076</v>
      </c>
      <c r="Q3360" s="9" t="str">
        <f t="shared" si="366"/>
        <v>theater</v>
      </c>
      <c r="R3360" t="str">
        <f t="shared" si="367"/>
        <v>plays</v>
      </c>
      <c r="S3360" s="13">
        <f t="shared" si="368"/>
        <v>41932.102766203701</v>
      </c>
      <c r="T3360" s="13">
        <f t="shared" si="369"/>
        <v>41962.352766203709</v>
      </c>
      <c r="U3360" s="14">
        <f t="shared" si="370"/>
        <v>2014</v>
      </c>
      <c r="V3360" s="15"/>
    </row>
    <row r="3361" spans="1:22" ht="3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 s="8">
        <f t="shared" si="365"/>
        <v>184.78260869565219</v>
      </c>
      <c r="Q3361" s="9" t="str">
        <f t="shared" si="366"/>
        <v>theater</v>
      </c>
      <c r="R3361" t="str">
        <f t="shared" si="367"/>
        <v>plays</v>
      </c>
      <c r="S3361" s="13">
        <f t="shared" si="368"/>
        <v>42745.848773148151</v>
      </c>
      <c r="T3361" s="13">
        <f t="shared" si="369"/>
        <v>42791.057106481487</v>
      </c>
      <c r="U3361" s="14">
        <f t="shared" si="370"/>
        <v>2017</v>
      </c>
      <c r="V3361" s="15"/>
    </row>
    <row r="3362" spans="1:22" ht="32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 s="8">
        <f t="shared" si="365"/>
        <v>126.72222222222223</v>
      </c>
      <c r="Q3362" s="9" t="str">
        <f t="shared" si="366"/>
        <v>theater</v>
      </c>
      <c r="R3362" t="str">
        <f t="shared" si="367"/>
        <v>plays</v>
      </c>
      <c r="S3362" s="13">
        <f t="shared" si="368"/>
        <v>42696.874340277776</v>
      </c>
      <c r="T3362" s="13">
        <f t="shared" si="369"/>
        <v>42718.665972222225</v>
      </c>
      <c r="U3362" s="14">
        <f t="shared" si="370"/>
        <v>2016</v>
      </c>
      <c r="V3362" s="15"/>
    </row>
    <row r="3363" spans="1:22" ht="47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 s="8">
        <f t="shared" si="365"/>
        <v>83.42647058823529</v>
      </c>
      <c r="Q3363" s="9" t="str">
        <f t="shared" si="366"/>
        <v>theater</v>
      </c>
      <c r="R3363" t="str">
        <f t="shared" si="367"/>
        <v>plays</v>
      </c>
      <c r="S3363" s="13">
        <f t="shared" si="368"/>
        <v>41865.817013888889</v>
      </c>
      <c r="T3363" s="13">
        <f t="shared" si="369"/>
        <v>41883.665972222225</v>
      </c>
      <c r="U3363" s="14">
        <f t="shared" si="370"/>
        <v>2014</v>
      </c>
      <c r="V3363" s="15"/>
    </row>
    <row r="3364" spans="1:22" ht="47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 s="8">
        <f t="shared" si="365"/>
        <v>54.5</v>
      </c>
      <c r="Q3364" s="9" t="str">
        <f t="shared" si="366"/>
        <v>theater</v>
      </c>
      <c r="R3364" t="str">
        <f t="shared" si="367"/>
        <v>plays</v>
      </c>
      <c r="S3364" s="13">
        <f t="shared" si="368"/>
        <v>42055.883298611108</v>
      </c>
      <c r="T3364" s="13">
        <f t="shared" si="369"/>
        <v>42070.204861111109</v>
      </c>
      <c r="U3364" s="14">
        <f t="shared" si="370"/>
        <v>2015</v>
      </c>
      <c r="V3364" s="15"/>
    </row>
    <row r="3365" spans="1:22" ht="47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 s="8">
        <f t="shared" si="365"/>
        <v>302.30769230769232</v>
      </c>
      <c r="Q3365" s="9" t="str">
        <f t="shared" si="366"/>
        <v>theater</v>
      </c>
      <c r="R3365" t="str">
        <f t="shared" si="367"/>
        <v>plays</v>
      </c>
      <c r="S3365" s="13">
        <f t="shared" si="368"/>
        <v>41851.563020833331</v>
      </c>
      <c r="T3365" s="13">
        <f t="shared" si="369"/>
        <v>41870.666666666664</v>
      </c>
      <c r="U3365" s="14">
        <f t="shared" si="370"/>
        <v>2014</v>
      </c>
      <c r="V3365" s="15"/>
    </row>
    <row r="3366" spans="1:22" ht="47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 s="8">
        <f t="shared" si="365"/>
        <v>44.138888888888886</v>
      </c>
      <c r="Q3366" s="9" t="str">
        <f t="shared" si="366"/>
        <v>theater</v>
      </c>
      <c r="R3366" t="str">
        <f t="shared" si="367"/>
        <v>plays</v>
      </c>
      <c r="S3366" s="13">
        <f t="shared" si="368"/>
        <v>42422.769085648142</v>
      </c>
      <c r="T3366" s="13">
        <f t="shared" si="369"/>
        <v>42444.875</v>
      </c>
      <c r="U3366" s="14">
        <f t="shared" si="370"/>
        <v>2016</v>
      </c>
      <c r="V3366" s="15"/>
    </row>
    <row r="3367" spans="1:22" ht="47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 s="8">
        <f t="shared" si="365"/>
        <v>866.66666666666663</v>
      </c>
      <c r="Q3367" s="9" t="str">
        <f t="shared" si="366"/>
        <v>theater</v>
      </c>
      <c r="R3367" t="str">
        <f t="shared" si="367"/>
        <v>plays</v>
      </c>
      <c r="S3367" s="13">
        <f t="shared" si="368"/>
        <v>42320.893425925919</v>
      </c>
      <c r="T3367" s="13">
        <f t="shared" si="369"/>
        <v>42351.101759259262</v>
      </c>
      <c r="U3367" s="14">
        <f t="shared" si="370"/>
        <v>2015</v>
      </c>
      <c r="V3367" s="15"/>
    </row>
    <row r="3368" spans="1:22" ht="47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 s="8">
        <f t="shared" si="365"/>
        <v>61.388888888888886</v>
      </c>
      <c r="Q3368" s="9" t="str">
        <f t="shared" si="366"/>
        <v>theater</v>
      </c>
      <c r="R3368" t="str">
        <f t="shared" si="367"/>
        <v>plays</v>
      </c>
      <c r="S3368" s="13">
        <f t="shared" si="368"/>
        <v>42106.859224537031</v>
      </c>
      <c r="T3368" s="13">
        <f t="shared" si="369"/>
        <v>42137.067557870367</v>
      </c>
      <c r="U3368" s="14">
        <f t="shared" si="370"/>
        <v>2015</v>
      </c>
      <c r="V3368" s="15"/>
    </row>
    <row r="3369" spans="1:22" ht="47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 s="8">
        <f t="shared" si="365"/>
        <v>29.666666666666668</v>
      </c>
      <c r="Q3369" s="9" t="str">
        <f t="shared" si="366"/>
        <v>theater</v>
      </c>
      <c r="R3369" t="str">
        <f t="shared" si="367"/>
        <v>plays</v>
      </c>
      <c r="S3369" s="13">
        <f t="shared" si="368"/>
        <v>42192.725624999999</v>
      </c>
      <c r="T3369" s="13">
        <f t="shared" si="369"/>
        <v>42217.933958333335</v>
      </c>
      <c r="U3369" s="14">
        <f t="shared" si="370"/>
        <v>2015</v>
      </c>
      <c r="V3369" s="15"/>
    </row>
    <row r="3370" spans="1:22" ht="47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 s="8">
        <f t="shared" si="365"/>
        <v>45.478260869565219</v>
      </c>
      <c r="Q3370" s="9" t="str">
        <f t="shared" si="366"/>
        <v>theater</v>
      </c>
      <c r="R3370" t="str">
        <f t="shared" si="367"/>
        <v>plays</v>
      </c>
      <c r="S3370" s="13">
        <f t="shared" si="368"/>
        <v>41968.991423611107</v>
      </c>
      <c r="T3370" s="13">
        <f t="shared" si="369"/>
        <v>42005.208333333328</v>
      </c>
      <c r="U3370" s="14">
        <f t="shared" si="370"/>
        <v>2014</v>
      </c>
      <c r="V3370" s="15"/>
    </row>
    <row r="3371" spans="1:22" ht="47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 s="8">
        <f t="shared" si="365"/>
        <v>96.203703703703709</v>
      </c>
      <c r="Q3371" s="9" t="str">
        <f t="shared" si="366"/>
        <v>theater</v>
      </c>
      <c r="R3371" t="str">
        <f t="shared" si="367"/>
        <v>plays</v>
      </c>
      <c r="S3371" s="13">
        <f t="shared" si="368"/>
        <v>42689.833101851851</v>
      </c>
      <c r="T3371" s="13">
        <f t="shared" si="369"/>
        <v>42750.041435185187</v>
      </c>
      <c r="U3371" s="14">
        <f t="shared" si="370"/>
        <v>2016</v>
      </c>
      <c r="V3371" s="15"/>
    </row>
    <row r="3372" spans="1:22" ht="3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 s="8">
        <f t="shared" si="365"/>
        <v>67.92307692307692</v>
      </c>
      <c r="Q3372" s="9" t="str">
        <f t="shared" si="366"/>
        <v>theater</v>
      </c>
      <c r="R3372" t="str">
        <f t="shared" si="367"/>
        <v>plays</v>
      </c>
      <c r="S3372" s="13">
        <f t="shared" si="368"/>
        <v>42690.125983796293</v>
      </c>
      <c r="T3372" s="13">
        <f t="shared" si="369"/>
        <v>42721.333333333328</v>
      </c>
      <c r="U3372" s="14">
        <f t="shared" si="370"/>
        <v>2016</v>
      </c>
      <c r="V3372" s="15"/>
    </row>
    <row r="3373" spans="1:22" ht="3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 s="8">
        <f t="shared" si="365"/>
        <v>30.777777777777779</v>
      </c>
      <c r="Q3373" s="9" t="str">
        <f t="shared" si="366"/>
        <v>theater</v>
      </c>
      <c r="R3373" t="str">
        <f t="shared" si="367"/>
        <v>plays</v>
      </c>
      <c r="S3373" s="13">
        <f t="shared" si="368"/>
        <v>42312.666261574072</v>
      </c>
      <c r="T3373" s="13">
        <f t="shared" si="369"/>
        <v>42340.874594907407</v>
      </c>
      <c r="U3373" s="14">
        <f t="shared" si="370"/>
        <v>2015</v>
      </c>
      <c r="V3373" s="15"/>
    </row>
    <row r="3374" spans="1:22" ht="47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 s="8">
        <f t="shared" si="365"/>
        <v>38.333333333333336</v>
      </c>
      <c r="Q3374" s="9" t="str">
        <f t="shared" si="366"/>
        <v>theater</v>
      </c>
      <c r="R3374" t="str">
        <f t="shared" si="367"/>
        <v>plays</v>
      </c>
      <c r="S3374" s="13">
        <f t="shared" si="368"/>
        <v>41855.339768518512</v>
      </c>
      <c r="T3374" s="13">
        <f t="shared" si="369"/>
        <v>41876.207638888889</v>
      </c>
      <c r="U3374" s="14">
        <f t="shared" si="370"/>
        <v>2014</v>
      </c>
      <c r="V3374" s="15"/>
    </row>
    <row r="3375" spans="1:22" ht="47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 s="8">
        <f t="shared" si="365"/>
        <v>66.833333333333329</v>
      </c>
      <c r="Q3375" s="9" t="str">
        <f t="shared" si="366"/>
        <v>theater</v>
      </c>
      <c r="R3375" t="str">
        <f t="shared" si="367"/>
        <v>plays</v>
      </c>
      <c r="S3375" s="13">
        <f t="shared" si="368"/>
        <v>42179.646296296291</v>
      </c>
      <c r="T3375" s="13">
        <f t="shared" si="369"/>
        <v>42203.666666666672</v>
      </c>
      <c r="U3375" s="14">
        <f t="shared" si="370"/>
        <v>2015</v>
      </c>
      <c r="V3375" s="15"/>
    </row>
    <row r="3376" spans="1:22" ht="47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 s="8">
        <f t="shared" si="365"/>
        <v>71.730769230769226</v>
      </c>
      <c r="Q3376" s="9" t="str">
        <f t="shared" si="366"/>
        <v>theater</v>
      </c>
      <c r="R3376" t="str">
        <f t="shared" si="367"/>
        <v>plays</v>
      </c>
      <c r="S3376" s="13">
        <f t="shared" si="368"/>
        <v>42275.523333333331</v>
      </c>
      <c r="T3376" s="13">
        <f t="shared" si="369"/>
        <v>42305.731666666667</v>
      </c>
      <c r="U3376" s="14">
        <f t="shared" si="370"/>
        <v>2015</v>
      </c>
      <c r="V3376" s="15"/>
    </row>
    <row r="3377" spans="1:22" ht="47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 s="8">
        <f t="shared" si="365"/>
        <v>176.47058823529412</v>
      </c>
      <c r="Q3377" s="9" t="str">
        <f t="shared" si="366"/>
        <v>theater</v>
      </c>
      <c r="R3377" t="str">
        <f t="shared" si="367"/>
        <v>plays</v>
      </c>
      <c r="S3377" s="13">
        <f t="shared" si="368"/>
        <v>41765.402465277773</v>
      </c>
      <c r="T3377" s="13">
        <f t="shared" si="369"/>
        <v>41777.610798611109</v>
      </c>
      <c r="U3377" s="14">
        <f t="shared" si="370"/>
        <v>2014</v>
      </c>
      <c r="V3377" s="15"/>
    </row>
    <row r="3378" spans="1:22" ht="47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 s="8">
        <f t="shared" si="365"/>
        <v>421.10526315789474</v>
      </c>
      <c r="Q3378" s="9" t="str">
        <f t="shared" si="366"/>
        <v>theater</v>
      </c>
      <c r="R3378" t="str">
        <f t="shared" si="367"/>
        <v>plays</v>
      </c>
      <c r="S3378" s="13">
        <f t="shared" si="368"/>
        <v>42059.492986111109</v>
      </c>
      <c r="T3378" s="13">
        <f t="shared" si="369"/>
        <v>42119.659652777773</v>
      </c>
      <c r="U3378" s="14">
        <f t="shared" si="370"/>
        <v>2015</v>
      </c>
      <c r="V3378" s="15"/>
    </row>
    <row r="3379" spans="1:22" ht="47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 s="8">
        <f t="shared" si="365"/>
        <v>104.98701298701299</v>
      </c>
      <c r="Q3379" s="9" t="str">
        <f t="shared" si="366"/>
        <v>theater</v>
      </c>
      <c r="R3379" t="str">
        <f t="shared" si="367"/>
        <v>plays</v>
      </c>
      <c r="S3379" s="13">
        <f t="shared" si="368"/>
        <v>42053.524293981478</v>
      </c>
      <c r="T3379" s="13">
        <f t="shared" si="369"/>
        <v>42083.705555555556</v>
      </c>
      <c r="U3379" s="14">
        <f t="shared" si="370"/>
        <v>2015</v>
      </c>
      <c r="V3379" s="15"/>
    </row>
    <row r="3380" spans="1:22" ht="47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 s="8">
        <f t="shared" si="365"/>
        <v>28.19047619047619</v>
      </c>
      <c r="Q3380" s="9" t="str">
        <f t="shared" si="366"/>
        <v>theater</v>
      </c>
      <c r="R3380" t="str">
        <f t="shared" si="367"/>
        <v>plays</v>
      </c>
      <c r="S3380" s="13">
        <f t="shared" si="368"/>
        <v>41858.147060185183</v>
      </c>
      <c r="T3380" s="13">
        <f t="shared" si="369"/>
        <v>41882.547222222223</v>
      </c>
      <c r="U3380" s="14">
        <f t="shared" si="370"/>
        <v>2014</v>
      </c>
      <c r="V3380" s="15"/>
    </row>
    <row r="3381" spans="1:22" ht="47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 s="8">
        <f t="shared" si="365"/>
        <v>54.55263157894737</v>
      </c>
      <c r="Q3381" s="9" t="str">
        <f t="shared" si="366"/>
        <v>theater</v>
      </c>
      <c r="R3381" t="str">
        <f t="shared" si="367"/>
        <v>plays</v>
      </c>
      <c r="S3381" s="13">
        <f t="shared" si="368"/>
        <v>42225.305555555555</v>
      </c>
      <c r="T3381" s="13">
        <f t="shared" si="369"/>
        <v>42242.958333333328</v>
      </c>
      <c r="U3381" s="14">
        <f t="shared" si="370"/>
        <v>2015</v>
      </c>
      <c r="V3381" s="15"/>
    </row>
    <row r="3382" spans="1:22" ht="47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 s="8">
        <f t="shared" si="365"/>
        <v>111.89285714285714</v>
      </c>
      <c r="Q3382" s="9" t="str">
        <f t="shared" si="366"/>
        <v>theater</v>
      </c>
      <c r="R3382" t="str">
        <f t="shared" si="367"/>
        <v>plays</v>
      </c>
      <c r="S3382" s="13">
        <f t="shared" si="368"/>
        <v>41937.745115740741</v>
      </c>
      <c r="T3382" s="13">
        <f t="shared" si="369"/>
        <v>41972.995115740734</v>
      </c>
      <c r="U3382" s="14">
        <f t="shared" si="370"/>
        <v>2014</v>
      </c>
      <c r="V3382" s="15"/>
    </row>
    <row r="3383" spans="1:22" ht="47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 s="8">
        <f t="shared" si="365"/>
        <v>85.208333333333329</v>
      </c>
      <c r="Q3383" s="9" t="str">
        <f t="shared" si="366"/>
        <v>theater</v>
      </c>
      <c r="R3383" t="str">
        <f t="shared" si="367"/>
        <v>plays</v>
      </c>
      <c r="S3383" s="13">
        <f t="shared" si="368"/>
        <v>42043.976655092592</v>
      </c>
      <c r="T3383" s="13">
        <f t="shared" si="369"/>
        <v>42074.143321759257</v>
      </c>
      <c r="U3383" s="14">
        <f t="shared" si="370"/>
        <v>2015</v>
      </c>
      <c r="V3383" s="15"/>
    </row>
    <row r="3384" spans="1:22" ht="47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 s="8">
        <f t="shared" si="365"/>
        <v>76.652173913043484</v>
      </c>
      <c r="Q3384" s="9" t="str">
        <f t="shared" si="366"/>
        <v>theater</v>
      </c>
      <c r="R3384" t="str">
        <f t="shared" si="367"/>
        <v>plays</v>
      </c>
      <c r="S3384" s="13">
        <f t="shared" si="368"/>
        <v>42559.222870370366</v>
      </c>
      <c r="T3384" s="13">
        <f t="shared" si="369"/>
        <v>42583.957638888889</v>
      </c>
      <c r="U3384" s="14">
        <f t="shared" si="370"/>
        <v>2016</v>
      </c>
      <c r="V3384" s="15"/>
    </row>
    <row r="3385" spans="1:22" ht="47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 s="8">
        <f t="shared" si="365"/>
        <v>65.166666666666671</v>
      </c>
      <c r="Q3385" s="9" t="str">
        <f t="shared" si="366"/>
        <v>theater</v>
      </c>
      <c r="R3385" t="str">
        <f t="shared" si="367"/>
        <v>plays</v>
      </c>
      <c r="S3385" s="13">
        <f t="shared" si="368"/>
        <v>42524.574305555558</v>
      </c>
      <c r="T3385" s="13">
        <f t="shared" si="369"/>
        <v>42544.782638888893</v>
      </c>
      <c r="U3385" s="14">
        <f t="shared" si="370"/>
        <v>2016</v>
      </c>
      <c r="V3385" s="15"/>
    </row>
    <row r="3386" spans="1:22" ht="47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 s="8">
        <f t="shared" si="365"/>
        <v>93.760312499999998</v>
      </c>
      <c r="Q3386" s="9" t="str">
        <f t="shared" si="366"/>
        <v>theater</v>
      </c>
      <c r="R3386" t="str">
        <f t="shared" si="367"/>
        <v>plays</v>
      </c>
      <c r="S3386" s="13">
        <f t="shared" si="368"/>
        <v>42291.879259259258</v>
      </c>
      <c r="T3386" s="13">
        <f t="shared" si="369"/>
        <v>42329.125</v>
      </c>
      <c r="U3386" s="14">
        <f t="shared" si="370"/>
        <v>2015</v>
      </c>
      <c r="V3386" s="15"/>
    </row>
    <row r="3387" spans="1:22" ht="47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 s="8">
        <f t="shared" si="365"/>
        <v>133.33333333333334</v>
      </c>
      <c r="Q3387" s="9" t="str">
        <f t="shared" si="366"/>
        <v>theater</v>
      </c>
      <c r="R3387" t="str">
        <f t="shared" si="367"/>
        <v>plays</v>
      </c>
      <c r="S3387" s="13">
        <f t="shared" si="368"/>
        <v>41953.659166666665</v>
      </c>
      <c r="T3387" s="13">
        <f t="shared" si="369"/>
        <v>41983.8675</v>
      </c>
      <c r="U3387" s="14">
        <f t="shared" si="370"/>
        <v>2014</v>
      </c>
      <c r="V3387" s="15"/>
    </row>
    <row r="3388" spans="1:22" ht="47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 s="8">
        <f t="shared" si="365"/>
        <v>51.219512195121951</v>
      </c>
      <c r="Q3388" s="9" t="str">
        <f t="shared" si="366"/>
        <v>theater</v>
      </c>
      <c r="R3388" t="str">
        <f t="shared" si="367"/>
        <v>plays</v>
      </c>
      <c r="S3388" s="13">
        <f t="shared" si="368"/>
        <v>41946.436412037037</v>
      </c>
      <c r="T3388" s="13">
        <f t="shared" si="369"/>
        <v>41976.644745370373</v>
      </c>
      <c r="U3388" s="14">
        <f t="shared" si="370"/>
        <v>2014</v>
      </c>
      <c r="V3388" s="15"/>
    </row>
    <row r="3389" spans="1:22" ht="47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 s="8">
        <f t="shared" si="365"/>
        <v>100.17142857142858</v>
      </c>
      <c r="Q3389" s="9" t="str">
        <f t="shared" si="366"/>
        <v>theater</v>
      </c>
      <c r="R3389" t="str">
        <f t="shared" si="367"/>
        <v>plays</v>
      </c>
      <c r="S3389" s="13">
        <f t="shared" si="368"/>
        <v>41947.554259259261</v>
      </c>
      <c r="T3389" s="13">
        <f t="shared" si="369"/>
        <v>41987.762592592597</v>
      </c>
      <c r="U3389" s="14">
        <f t="shared" si="370"/>
        <v>2014</v>
      </c>
      <c r="V3389" s="15"/>
    </row>
    <row r="3390" spans="1:22" ht="47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 s="8">
        <f t="shared" si="365"/>
        <v>34.6</v>
      </c>
      <c r="Q3390" s="9" t="str">
        <f t="shared" si="366"/>
        <v>theater</v>
      </c>
      <c r="R3390" t="str">
        <f t="shared" si="367"/>
        <v>plays</v>
      </c>
      <c r="S3390" s="13">
        <f t="shared" si="368"/>
        <v>42143.252789351849</v>
      </c>
      <c r="T3390" s="13">
        <f t="shared" si="369"/>
        <v>42173.461122685185</v>
      </c>
      <c r="U3390" s="14">
        <f t="shared" si="370"/>
        <v>2015</v>
      </c>
      <c r="V3390" s="15"/>
    </row>
    <row r="3391" spans="1:22" ht="47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 s="8">
        <f t="shared" si="365"/>
        <v>184.67741935483872</v>
      </c>
      <c r="Q3391" s="9" t="str">
        <f t="shared" si="366"/>
        <v>theater</v>
      </c>
      <c r="R3391" t="str">
        <f t="shared" si="367"/>
        <v>plays</v>
      </c>
      <c r="S3391" s="13">
        <f t="shared" si="368"/>
        <v>42494.355115740742</v>
      </c>
      <c r="T3391" s="13">
        <f t="shared" si="369"/>
        <v>42524.563449074078</v>
      </c>
      <c r="U3391" s="14">
        <f t="shared" si="370"/>
        <v>2016</v>
      </c>
      <c r="V3391" s="15"/>
    </row>
    <row r="3392" spans="1:22" ht="47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 s="8">
        <f t="shared" si="365"/>
        <v>69.818181818181813</v>
      </c>
      <c r="Q3392" s="9" t="str">
        <f t="shared" si="366"/>
        <v>theater</v>
      </c>
      <c r="R3392" t="str">
        <f t="shared" si="367"/>
        <v>plays</v>
      </c>
      <c r="S3392" s="13">
        <f t="shared" si="368"/>
        <v>41815.566493055558</v>
      </c>
      <c r="T3392" s="13">
        <f t="shared" si="369"/>
        <v>41830.774826388886</v>
      </c>
      <c r="U3392" s="14">
        <f t="shared" si="370"/>
        <v>2014</v>
      </c>
      <c r="V3392" s="15"/>
    </row>
    <row r="3393" spans="1:22" ht="47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 s="8">
        <f t="shared" si="365"/>
        <v>61.944444444444443</v>
      </c>
      <c r="Q3393" s="9" t="str">
        <f t="shared" si="366"/>
        <v>theater</v>
      </c>
      <c r="R3393" t="str">
        <f t="shared" si="367"/>
        <v>plays</v>
      </c>
      <c r="S3393" s="13">
        <f t="shared" si="368"/>
        <v>41830.337361111109</v>
      </c>
      <c r="T3393" s="13">
        <f t="shared" si="369"/>
        <v>41859.936111111114</v>
      </c>
      <c r="U3393" s="14">
        <f t="shared" si="370"/>
        <v>2014</v>
      </c>
      <c r="V3393" s="15"/>
    </row>
    <row r="3394" spans="1:22" ht="47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 s="8">
        <f t="shared" si="365"/>
        <v>41.666666666666664</v>
      </c>
      <c r="Q3394" s="9" t="str">
        <f t="shared" si="366"/>
        <v>theater</v>
      </c>
      <c r="R3394" t="str">
        <f t="shared" si="367"/>
        <v>plays</v>
      </c>
      <c r="S3394" s="13">
        <f t="shared" si="368"/>
        <v>42446.63721064815</v>
      </c>
      <c r="T3394" s="13">
        <f t="shared" si="369"/>
        <v>42496.845543981486</v>
      </c>
      <c r="U3394" s="14">
        <f t="shared" si="370"/>
        <v>2016</v>
      </c>
      <c r="V3394" s="15"/>
    </row>
    <row r="3395" spans="1:22" ht="47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 s="8">
        <f t="shared" ref="P3395:P3458" si="372">E3395/L3395</f>
        <v>36.06818181818182</v>
      </c>
      <c r="Q3395" s="9" t="str">
        <f t="shared" ref="Q3395:Q3458" si="373">LEFT(N3395, SEARCH("/", N3395, 1)-1)</f>
        <v>theater</v>
      </c>
      <c r="R3395" t="str">
        <f t="shared" ref="R3395:R3458" si="374">RIGHT(N3395,LEN(N3395) -SEARCH("/", N3395, 1))</f>
        <v>plays</v>
      </c>
      <c r="S3395" s="13">
        <f t="shared" ref="S3395:S3458" si="375">(J3395/86400)+25569+(-5/24)</f>
        <v>41923.713310185187</v>
      </c>
      <c r="T3395" s="13">
        <f t="shared" ref="T3395:T3458" si="376">(((I3395/60)/60)/24)+DATE(1970,1,1)</f>
        <v>41949.031944444447</v>
      </c>
      <c r="U3395" s="14">
        <f t="shared" ref="U3395:U3458" si="377">YEAR(S3395)</f>
        <v>2014</v>
      </c>
      <c r="V3395" s="15"/>
    </row>
    <row r="3396" spans="1:22" ht="47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 s="8">
        <f t="shared" si="372"/>
        <v>29</v>
      </c>
      <c r="Q3396" s="9" t="str">
        <f t="shared" si="373"/>
        <v>theater</v>
      </c>
      <c r="R3396" t="str">
        <f t="shared" si="374"/>
        <v>plays</v>
      </c>
      <c r="S3396" s="13">
        <f t="shared" si="375"/>
        <v>41817.387094907404</v>
      </c>
      <c r="T3396" s="13">
        <f t="shared" si="376"/>
        <v>41847.59542824074</v>
      </c>
      <c r="U3396" s="14">
        <f t="shared" si="377"/>
        <v>2014</v>
      </c>
      <c r="V3396" s="15"/>
    </row>
    <row r="3397" spans="1:22" ht="3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 s="8">
        <f t="shared" si="372"/>
        <v>24.210526315789473</v>
      </c>
      <c r="Q3397" s="9" t="str">
        <f t="shared" si="373"/>
        <v>theater</v>
      </c>
      <c r="R3397" t="str">
        <f t="shared" si="374"/>
        <v>plays</v>
      </c>
      <c r="S3397" s="13">
        <f t="shared" si="375"/>
        <v>42140.503981481474</v>
      </c>
      <c r="T3397" s="13">
        <f t="shared" si="376"/>
        <v>42154.756944444445</v>
      </c>
      <c r="U3397" s="14">
        <f t="shared" si="377"/>
        <v>2015</v>
      </c>
      <c r="V3397" s="15"/>
    </row>
    <row r="3398" spans="1:22" ht="47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 s="8">
        <f t="shared" si="372"/>
        <v>55.892857142857146</v>
      </c>
      <c r="Q3398" s="9" t="str">
        <f t="shared" si="373"/>
        <v>theater</v>
      </c>
      <c r="R3398" t="str">
        <f t="shared" si="374"/>
        <v>plays</v>
      </c>
      <c r="S3398" s="13">
        <f t="shared" si="375"/>
        <v>41764.238298611112</v>
      </c>
      <c r="T3398" s="13">
        <f t="shared" si="376"/>
        <v>41791.165972222225</v>
      </c>
      <c r="U3398" s="14">
        <f t="shared" si="377"/>
        <v>2014</v>
      </c>
      <c r="V3398" s="15"/>
    </row>
    <row r="3399" spans="1:22" ht="3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 s="8">
        <f t="shared" si="372"/>
        <v>11.666666666666666</v>
      </c>
      <c r="Q3399" s="9" t="str">
        <f t="shared" si="373"/>
        <v>theater</v>
      </c>
      <c r="R3399" t="str">
        <f t="shared" si="374"/>
        <v>plays</v>
      </c>
      <c r="S3399" s="13">
        <f t="shared" si="375"/>
        <v>42378.270011574066</v>
      </c>
      <c r="T3399" s="13">
        <f t="shared" si="376"/>
        <v>42418.916666666672</v>
      </c>
      <c r="U3399" s="14">
        <f t="shared" si="377"/>
        <v>2016</v>
      </c>
      <c r="V3399" s="15"/>
    </row>
    <row r="3400" spans="1:22" ht="47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 s="8">
        <f t="shared" si="372"/>
        <v>68.353846153846149</v>
      </c>
      <c r="Q3400" s="9" t="str">
        <f t="shared" si="373"/>
        <v>theater</v>
      </c>
      <c r="R3400" t="str">
        <f t="shared" si="374"/>
        <v>plays</v>
      </c>
      <c r="S3400" s="13">
        <f t="shared" si="375"/>
        <v>41941.543703703697</v>
      </c>
      <c r="T3400" s="13">
        <f t="shared" si="376"/>
        <v>41964.708333333328</v>
      </c>
      <c r="U3400" s="14">
        <f t="shared" si="377"/>
        <v>2014</v>
      </c>
      <c r="V3400" s="15"/>
    </row>
    <row r="3401" spans="1:22" ht="47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 s="8">
        <f t="shared" si="372"/>
        <v>27.065217391304348</v>
      </c>
      <c r="Q3401" s="9" t="str">
        <f t="shared" si="373"/>
        <v>theater</v>
      </c>
      <c r="R3401" t="str">
        <f t="shared" si="374"/>
        <v>plays</v>
      </c>
      <c r="S3401" s="13">
        <f t="shared" si="375"/>
        <v>42026.712094907409</v>
      </c>
      <c r="T3401" s="13">
        <f t="shared" si="376"/>
        <v>42056.920428240745</v>
      </c>
      <c r="U3401" s="14">
        <f t="shared" si="377"/>
        <v>2015</v>
      </c>
      <c r="V3401" s="15"/>
    </row>
    <row r="3402" spans="1:22" ht="47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 s="8">
        <f t="shared" si="372"/>
        <v>118.12941176470588</v>
      </c>
      <c r="Q3402" s="9" t="str">
        <f t="shared" si="373"/>
        <v>theater</v>
      </c>
      <c r="R3402" t="str">
        <f t="shared" si="374"/>
        <v>plays</v>
      </c>
      <c r="S3402" s="13">
        <f t="shared" si="375"/>
        <v>41834.745532407404</v>
      </c>
      <c r="T3402" s="13">
        <f t="shared" si="376"/>
        <v>41879.953865740739</v>
      </c>
      <c r="U3402" s="14">
        <f t="shared" si="377"/>
        <v>2014</v>
      </c>
      <c r="V3402" s="15"/>
    </row>
    <row r="3403" spans="1:22" ht="47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 s="8">
        <f t="shared" si="372"/>
        <v>44.757575757575758</v>
      </c>
      <c r="Q3403" s="9" t="str">
        <f t="shared" si="373"/>
        <v>theater</v>
      </c>
      <c r="R3403" t="str">
        <f t="shared" si="374"/>
        <v>plays</v>
      </c>
      <c r="S3403" s="13">
        <f t="shared" si="375"/>
        <v>42193.5155787037</v>
      </c>
      <c r="T3403" s="13">
        <f t="shared" si="376"/>
        <v>42223.723912037036</v>
      </c>
      <c r="U3403" s="14">
        <f t="shared" si="377"/>
        <v>2015</v>
      </c>
      <c r="V3403" s="15"/>
    </row>
    <row r="3404" spans="1:22" ht="47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 s="8">
        <f t="shared" si="372"/>
        <v>99.787878787878782</v>
      </c>
      <c r="Q3404" s="9" t="str">
        <f t="shared" si="373"/>
        <v>theater</v>
      </c>
      <c r="R3404" t="str">
        <f t="shared" si="374"/>
        <v>plays</v>
      </c>
      <c r="S3404" s="13">
        <f t="shared" si="375"/>
        <v>42290.410219907404</v>
      </c>
      <c r="T3404" s="13">
        <f t="shared" si="376"/>
        <v>42320.104861111111</v>
      </c>
      <c r="U3404" s="14">
        <f t="shared" si="377"/>
        <v>2015</v>
      </c>
      <c r="V3404" s="15"/>
    </row>
    <row r="3405" spans="1:22" ht="47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 s="8">
        <f t="shared" si="372"/>
        <v>117.64705882352941</v>
      </c>
      <c r="Q3405" s="9" t="str">
        <f t="shared" si="373"/>
        <v>theater</v>
      </c>
      <c r="R3405" t="str">
        <f t="shared" si="374"/>
        <v>plays</v>
      </c>
      <c r="S3405" s="13">
        <f t="shared" si="375"/>
        <v>42150.253749999996</v>
      </c>
      <c r="T3405" s="13">
        <f t="shared" si="376"/>
        <v>42180.462083333332</v>
      </c>
      <c r="U3405" s="14">
        <f t="shared" si="377"/>
        <v>2015</v>
      </c>
      <c r="V3405" s="15"/>
    </row>
    <row r="3406" spans="1:22" ht="47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 s="8">
        <f t="shared" si="372"/>
        <v>203.33333333333334</v>
      </c>
      <c r="Q3406" s="9" t="str">
        <f t="shared" si="373"/>
        <v>theater</v>
      </c>
      <c r="R3406" t="str">
        <f t="shared" si="374"/>
        <v>plays</v>
      </c>
      <c r="S3406" s="13">
        <f t="shared" si="375"/>
        <v>42152.295162037037</v>
      </c>
      <c r="T3406" s="13">
        <f t="shared" si="376"/>
        <v>42172.503495370373</v>
      </c>
      <c r="U3406" s="14">
        <f t="shared" si="377"/>
        <v>2015</v>
      </c>
      <c r="V3406" s="15"/>
    </row>
    <row r="3407" spans="1:22" ht="47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 s="8">
        <f t="shared" si="372"/>
        <v>28.323529411764707</v>
      </c>
      <c r="Q3407" s="9" t="str">
        <f t="shared" si="373"/>
        <v>theater</v>
      </c>
      <c r="R3407" t="str">
        <f t="shared" si="374"/>
        <v>plays</v>
      </c>
      <c r="S3407" s="13">
        <f t="shared" si="375"/>
        <v>42409.808865740742</v>
      </c>
      <c r="T3407" s="13">
        <f t="shared" si="376"/>
        <v>42430.999305555553</v>
      </c>
      <c r="U3407" s="14">
        <f t="shared" si="377"/>
        <v>2016</v>
      </c>
      <c r="V3407" s="15"/>
    </row>
    <row r="3408" spans="1:22" ht="3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 s="8">
        <f t="shared" si="372"/>
        <v>110.23076923076923</v>
      </c>
      <c r="Q3408" s="9" t="str">
        <f t="shared" si="373"/>
        <v>theater</v>
      </c>
      <c r="R3408" t="str">
        <f t="shared" si="374"/>
        <v>plays</v>
      </c>
      <c r="S3408" s="13">
        <f t="shared" si="375"/>
        <v>41791.284444444442</v>
      </c>
      <c r="T3408" s="13">
        <f t="shared" si="376"/>
        <v>41836.492777777778</v>
      </c>
      <c r="U3408" s="14">
        <f t="shared" si="377"/>
        <v>2014</v>
      </c>
      <c r="V3408" s="15"/>
    </row>
    <row r="3409" spans="1:22" ht="6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 s="8">
        <f t="shared" si="372"/>
        <v>31.970149253731343</v>
      </c>
      <c r="Q3409" s="9" t="str">
        <f t="shared" si="373"/>
        <v>theater</v>
      </c>
      <c r="R3409" t="str">
        <f t="shared" si="374"/>
        <v>plays</v>
      </c>
      <c r="S3409" s="13">
        <f t="shared" si="375"/>
        <v>41796.21399305555</v>
      </c>
      <c r="T3409" s="13">
        <f t="shared" si="376"/>
        <v>41826.422326388885</v>
      </c>
      <c r="U3409" s="14">
        <f t="shared" si="377"/>
        <v>2014</v>
      </c>
      <c r="V3409" s="15"/>
    </row>
    <row r="3410" spans="1:22" ht="47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 s="8">
        <f t="shared" si="372"/>
        <v>58.611111111111114</v>
      </c>
      <c r="Q3410" s="9" t="str">
        <f t="shared" si="373"/>
        <v>theater</v>
      </c>
      <c r="R3410" t="str">
        <f t="shared" si="374"/>
        <v>plays</v>
      </c>
      <c r="S3410" s="13">
        <f t="shared" si="375"/>
        <v>41808.78361111111</v>
      </c>
      <c r="T3410" s="13">
        <f t="shared" si="376"/>
        <v>41838.991944444446</v>
      </c>
      <c r="U3410" s="14">
        <f t="shared" si="377"/>
        <v>2014</v>
      </c>
      <c r="V3410" s="15"/>
    </row>
    <row r="3411" spans="1:22" ht="47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 s="8">
        <f t="shared" si="372"/>
        <v>29.428571428571427</v>
      </c>
      <c r="Q3411" s="9" t="str">
        <f t="shared" si="373"/>
        <v>theater</v>
      </c>
      <c r="R3411" t="str">
        <f t="shared" si="374"/>
        <v>plays</v>
      </c>
      <c r="S3411" s="13">
        <f t="shared" si="375"/>
        <v>42544.605995370366</v>
      </c>
      <c r="T3411" s="13">
        <f t="shared" si="376"/>
        <v>42582.873611111107</v>
      </c>
      <c r="U3411" s="14">
        <f t="shared" si="377"/>
        <v>2016</v>
      </c>
      <c r="V3411" s="15"/>
    </row>
    <row r="3412" spans="1:22" ht="47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 s="8">
        <f t="shared" si="372"/>
        <v>81.375</v>
      </c>
      <c r="Q3412" s="9" t="str">
        <f t="shared" si="373"/>
        <v>theater</v>
      </c>
      <c r="R3412" t="str">
        <f t="shared" si="374"/>
        <v>plays</v>
      </c>
      <c r="S3412" s="13">
        <f t="shared" si="375"/>
        <v>42499.83321759259</v>
      </c>
      <c r="T3412" s="13">
        <f t="shared" si="376"/>
        <v>42527.291666666672</v>
      </c>
      <c r="U3412" s="14">
        <f t="shared" si="377"/>
        <v>2016</v>
      </c>
      <c r="V3412" s="15"/>
    </row>
    <row r="3413" spans="1:22" ht="47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 s="8">
        <f t="shared" si="372"/>
        <v>199.16666666666666</v>
      </c>
      <c r="Q3413" s="9" t="str">
        <f t="shared" si="373"/>
        <v>theater</v>
      </c>
      <c r="R3413" t="str">
        <f t="shared" si="374"/>
        <v>plays</v>
      </c>
      <c r="S3413" s="13">
        <f t="shared" si="375"/>
        <v>42264.814490740733</v>
      </c>
      <c r="T3413" s="13">
        <f t="shared" si="376"/>
        <v>42285.022824074069</v>
      </c>
      <c r="U3413" s="14">
        <f t="shared" si="377"/>
        <v>2015</v>
      </c>
      <c r="V3413" s="15"/>
    </row>
    <row r="3414" spans="1:22" ht="47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 s="8">
        <f t="shared" si="372"/>
        <v>115.38461538461539</v>
      </c>
      <c r="Q3414" s="9" t="str">
        <f t="shared" si="373"/>
        <v>theater</v>
      </c>
      <c r="R3414" t="str">
        <f t="shared" si="374"/>
        <v>plays</v>
      </c>
      <c r="S3414" s="13">
        <f t="shared" si="375"/>
        <v>41879.750717592593</v>
      </c>
      <c r="T3414" s="13">
        <f t="shared" si="376"/>
        <v>41909.959050925929</v>
      </c>
      <c r="U3414" s="14">
        <f t="shared" si="377"/>
        <v>2014</v>
      </c>
      <c r="V3414" s="15"/>
    </row>
    <row r="3415" spans="1:22" ht="47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 s="8">
        <f t="shared" si="372"/>
        <v>46.428571428571431</v>
      </c>
      <c r="Q3415" s="9" t="str">
        <f t="shared" si="373"/>
        <v>theater</v>
      </c>
      <c r="R3415" t="str">
        <f t="shared" si="374"/>
        <v>plays</v>
      </c>
      <c r="S3415" s="13">
        <f t="shared" si="375"/>
        <v>42053.524745370371</v>
      </c>
      <c r="T3415" s="13">
        <f t="shared" si="376"/>
        <v>42063.207638888889</v>
      </c>
      <c r="U3415" s="14">
        <f t="shared" si="377"/>
        <v>2015</v>
      </c>
      <c r="V3415" s="15"/>
    </row>
    <row r="3416" spans="1:22" ht="47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 s="8">
        <f t="shared" si="372"/>
        <v>70.568181818181813</v>
      </c>
      <c r="Q3416" s="9" t="str">
        <f t="shared" si="373"/>
        <v>theater</v>
      </c>
      <c r="R3416" t="str">
        <f t="shared" si="374"/>
        <v>plays</v>
      </c>
      <c r="S3416" s="13">
        <f t="shared" si="375"/>
        <v>42675.624131944445</v>
      </c>
      <c r="T3416" s="13">
        <f t="shared" si="376"/>
        <v>42705.332638888889</v>
      </c>
      <c r="U3416" s="14">
        <f t="shared" si="377"/>
        <v>2016</v>
      </c>
      <c r="V3416" s="15"/>
    </row>
    <row r="3417" spans="1:22" ht="3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 s="8">
        <f t="shared" si="372"/>
        <v>22.222222222222221</v>
      </c>
      <c r="Q3417" s="9" t="str">
        <f t="shared" si="373"/>
        <v>theater</v>
      </c>
      <c r="R3417" t="str">
        <f t="shared" si="374"/>
        <v>plays</v>
      </c>
      <c r="S3417" s="13">
        <f t="shared" si="375"/>
        <v>42466.935833333329</v>
      </c>
      <c r="T3417" s="13">
        <f t="shared" si="376"/>
        <v>42477.979166666672</v>
      </c>
      <c r="U3417" s="14">
        <f t="shared" si="377"/>
        <v>2016</v>
      </c>
      <c r="V3417" s="15"/>
    </row>
    <row r="3418" spans="1:22" ht="47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 s="8">
        <f t="shared" si="372"/>
        <v>159.46666666666667</v>
      </c>
      <c r="Q3418" s="9" t="str">
        <f t="shared" si="373"/>
        <v>theater</v>
      </c>
      <c r="R3418" t="str">
        <f t="shared" si="374"/>
        <v>plays</v>
      </c>
      <c r="S3418" s="13">
        <f t="shared" si="375"/>
        <v>42089.204224537032</v>
      </c>
      <c r="T3418" s="13">
        <f t="shared" si="376"/>
        <v>42117.770833333328</v>
      </c>
      <c r="U3418" s="14">
        <f t="shared" si="377"/>
        <v>2015</v>
      </c>
      <c r="V3418" s="15"/>
    </row>
    <row r="3419" spans="1:22" ht="47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 s="8">
        <f t="shared" si="372"/>
        <v>37.777999999999999</v>
      </c>
      <c r="Q3419" s="9" t="str">
        <f t="shared" si="373"/>
        <v>theater</v>
      </c>
      <c r="R3419" t="str">
        <f t="shared" si="374"/>
        <v>plays</v>
      </c>
      <c r="S3419" s="13">
        <f t="shared" si="375"/>
        <v>41894.705416666664</v>
      </c>
      <c r="T3419" s="13">
        <f t="shared" si="376"/>
        <v>41938.029861111114</v>
      </c>
      <c r="U3419" s="14">
        <f t="shared" si="377"/>
        <v>2014</v>
      </c>
      <c r="V3419" s="15"/>
    </row>
    <row r="3420" spans="1:22" ht="47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 s="8">
        <f t="shared" si="372"/>
        <v>72.053571428571431</v>
      </c>
      <c r="Q3420" s="9" t="str">
        <f t="shared" si="373"/>
        <v>theater</v>
      </c>
      <c r="R3420" t="str">
        <f t="shared" si="374"/>
        <v>plays</v>
      </c>
      <c r="S3420" s="13">
        <f t="shared" si="375"/>
        <v>41752.626238425924</v>
      </c>
      <c r="T3420" s="13">
        <f t="shared" si="376"/>
        <v>41782.83457175926</v>
      </c>
      <c r="U3420" s="14">
        <f t="shared" si="377"/>
        <v>2014</v>
      </c>
      <c r="V3420" s="15"/>
    </row>
    <row r="3421" spans="1:22" ht="6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 s="8">
        <f t="shared" si="372"/>
        <v>63.695652173913047</v>
      </c>
      <c r="Q3421" s="9" t="str">
        <f t="shared" si="373"/>
        <v>theater</v>
      </c>
      <c r="R3421" t="str">
        <f t="shared" si="374"/>
        <v>plays</v>
      </c>
      <c r="S3421" s="13">
        <f t="shared" si="375"/>
        <v>42448.613252314812</v>
      </c>
      <c r="T3421" s="13">
        <f t="shared" si="376"/>
        <v>42466.895833333328</v>
      </c>
      <c r="U3421" s="14">
        <f t="shared" si="377"/>
        <v>2016</v>
      </c>
      <c r="V3421" s="15"/>
    </row>
    <row r="3422" spans="1:22" ht="47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 s="8">
        <f t="shared" si="372"/>
        <v>28.411764705882351</v>
      </c>
      <c r="Q3422" s="9" t="str">
        <f t="shared" si="373"/>
        <v>theater</v>
      </c>
      <c r="R3422" t="str">
        <f t="shared" si="374"/>
        <v>plays</v>
      </c>
      <c r="S3422" s="13">
        <f t="shared" si="375"/>
        <v>42404.881967592592</v>
      </c>
      <c r="T3422" s="13">
        <f t="shared" si="376"/>
        <v>42414</v>
      </c>
      <c r="U3422" s="14">
        <f t="shared" si="377"/>
        <v>2016</v>
      </c>
      <c r="V3422" s="15"/>
    </row>
    <row r="3423" spans="1:22" ht="47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 s="8">
        <f t="shared" si="372"/>
        <v>103.21428571428571</v>
      </c>
      <c r="Q3423" s="9" t="str">
        <f t="shared" si="373"/>
        <v>theater</v>
      </c>
      <c r="R3423" t="str">
        <f t="shared" si="374"/>
        <v>plays</v>
      </c>
      <c r="S3423" s="13">
        <f t="shared" si="375"/>
        <v>42037.582905092589</v>
      </c>
      <c r="T3423" s="13">
        <f t="shared" si="376"/>
        <v>42067.791238425925</v>
      </c>
      <c r="U3423" s="14">
        <f t="shared" si="377"/>
        <v>2015</v>
      </c>
      <c r="V3423" s="15"/>
    </row>
    <row r="3424" spans="1:22" ht="47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 s="8">
        <f t="shared" si="372"/>
        <v>71.152173913043484</v>
      </c>
      <c r="Q3424" s="9" t="str">
        <f t="shared" si="373"/>
        <v>theater</v>
      </c>
      <c r="R3424" t="str">
        <f t="shared" si="374"/>
        <v>plays</v>
      </c>
      <c r="S3424" s="13">
        <f t="shared" si="375"/>
        <v>42323.353888888887</v>
      </c>
      <c r="T3424" s="13">
        <f t="shared" si="376"/>
        <v>42352</v>
      </c>
      <c r="U3424" s="14">
        <f t="shared" si="377"/>
        <v>2015</v>
      </c>
      <c r="V3424" s="15"/>
    </row>
    <row r="3425" spans="1:22" ht="47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 s="8">
        <f t="shared" si="372"/>
        <v>35</v>
      </c>
      <c r="Q3425" s="9" t="str">
        <f t="shared" si="373"/>
        <v>theater</v>
      </c>
      <c r="R3425" t="str">
        <f t="shared" si="374"/>
        <v>plays</v>
      </c>
      <c r="S3425" s="13">
        <f t="shared" si="375"/>
        <v>42088.703020833331</v>
      </c>
      <c r="T3425" s="13">
        <f t="shared" si="376"/>
        <v>42118.911354166667</v>
      </c>
      <c r="U3425" s="14">
        <f t="shared" si="377"/>
        <v>2015</v>
      </c>
      <c r="V3425" s="15"/>
    </row>
    <row r="3426" spans="1:22" ht="47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 s="8">
        <f t="shared" si="372"/>
        <v>81.776315789473685</v>
      </c>
      <c r="Q3426" s="9" t="str">
        <f t="shared" si="373"/>
        <v>theater</v>
      </c>
      <c r="R3426" t="str">
        <f t="shared" si="374"/>
        <v>plays</v>
      </c>
      <c r="S3426" s="13">
        <f t="shared" si="375"/>
        <v>42018.468564814808</v>
      </c>
      <c r="T3426" s="13">
        <f t="shared" si="376"/>
        <v>42040.290972222225</v>
      </c>
      <c r="U3426" s="14">
        <f t="shared" si="377"/>
        <v>2015</v>
      </c>
      <c r="V3426" s="15"/>
    </row>
    <row r="3427" spans="1:22" ht="47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 s="8">
        <f t="shared" si="372"/>
        <v>297.02980769230766</v>
      </c>
      <c r="Q3427" s="9" t="str">
        <f t="shared" si="373"/>
        <v>theater</v>
      </c>
      <c r="R3427" t="str">
        <f t="shared" si="374"/>
        <v>plays</v>
      </c>
      <c r="S3427" s="13">
        <f t="shared" si="375"/>
        <v>41884.40898148148</v>
      </c>
      <c r="T3427" s="13">
        <f t="shared" si="376"/>
        <v>41916.617314814815</v>
      </c>
      <c r="U3427" s="14">
        <f t="shared" si="377"/>
        <v>2014</v>
      </c>
      <c r="V3427" s="15"/>
    </row>
    <row r="3428" spans="1:22" ht="47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 s="8">
        <f t="shared" si="372"/>
        <v>46.609195402298852</v>
      </c>
      <c r="Q3428" s="9" t="str">
        <f t="shared" si="373"/>
        <v>theater</v>
      </c>
      <c r="R3428" t="str">
        <f t="shared" si="374"/>
        <v>plays</v>
      </c>
      <c r="S3428" s="13">
        <f t="shared" si="375"/>
        <v>41883.848414351851</v>
      </c>
      <c r="T3428" s="13">
        <f t="shared" si="376"/>
        <v>41903.083333333336</v>
      </c>
      <c r="U3428" s="14">
        <f t="shared" si="377"/>
        <v>2014</v>
      </c>
      <c r="V3428" s="15"/>
    </row>
    <row r="3429" spans="1:22" ht="47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 s="8">
        <f t="shared" si="372"/>
        <v>51.724137931034484</v>
      </c>
      <c r="Q3429" s="9" t="str">
        <f t="shared" si="373"/>
        <v>theater</v>
      </c>
      <c r="R3429" t="str">
        <f t="shared" si="374"/>
        <v>plays</v>
      </c>
      <c r="S3429" s="13">
        <f t="shared" si="375"/>
        <v>41792.436944444438</v>
      </c>
      <c r="T3429" s="13">
        <f t="shared" si="376"/>
        <v>41822.645277777774</v>
      </c>
      <c r="U3429" s="14">
        <f t="shared" si="377"/>
        <v>2014</v>
      </c>
      <c r="V3429" s="15"/>
    </row>
    <row r="3430" spans="1:22" ht="47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 s="8">
        <f t="shared" si="372"/>
        <v>40.294117647058826</v>
      </c>
      <c r="Q3430" s="9" t="str">
        <f t="shared" si="373"/>
        <v>theater</v>
      </c>
      <c r="R3430" t="str">
        <f t="shared" si="374"/>
        <v>plays</v>
      </c>
      <c r="S3430" s="13">
        <f t="shared" si="375"/>
        <v>42038.512118055551</v>
      </c>
      <c r="T3430" s="13">
        <f t="shared" si="376"/>
        <v>42063.708333333328</v>
      </c>
      <c r="U3430" s="14">
        <f t="shared" si="377"/>
        <v>2015</v>
      </c>
      <c r="V3430" s="15"/>
    </row>
    <row r="3431" spans="1:22" ht="47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 s="8">
        <f t="shared" si="372"/>
        <v>16.25</v>
      </c>
      <c r="Q3431" s="9" t="str">
        <f t="shared" si="373"/>
        <v>theater</v>
      </c>
      <c r="R3431" t="str">
        <f t="shared" si="374"/>
        <v>plays</v>
      </c>
      <c r="S3431" s="13">
        <f t="shared" si="375"/>
        <v>42661.813206018516</v>
      </c>
      <c r="T3431" s="13">
        <f t="shared" si="376"/>
        <v>42676.021539351852</v>
      </c>
      <c r="U3431" s="14">
        <f t="shared" si="377"/>
        <v>2016</v>
      </c>
      <c r="V3431" s="15"/>
    </row>
    <row r="3432" spans="1:22" ht="47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 s="8">
        <f t="shared" si="372"/>
        <v>30.152638888888887</v>
      </c>
      <c r="Q3432" s="9" t="str">
        <f t="shared" si="373"/>
        <v>theater</v>
      </c>
      <c r="R3432" t="str">
        <f t="shared" si="374"/>
        <v>plays</v>
      </c>
      <c r="S3432" s="13">
        <f t="shared" si="375"/>
        <v>41820.737280092588</v>
      </c>
      <c r="T3432" s="13">
        <f t="shared" si="376"/>
        <v>41850.945613425924</v>
      </c>
      <c r="U3432" s="14">
        <f t="shared" si="377"/>
        <v>2014</v>
      </c>
      <c r="V3432" s="15"/>
    </row>
    <row r="3433" spans="1:22" ht="47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 s="8">
        <f t="shared" si="372"/>
        <v>95.238095238095241</v>
      </c>
      <c r="Q3433" s="9" t="str">
        <f t="shared" si="373"/>
        <v>theater</v>
      </c>
      <c r="R3433" t="str">
        <f t="shared" si="374"/>
        <v>plays</v>
      </c>
      <c r="S3433" s="13">
        <f t="shared" si="375"/>
        <v>41839.522604166668</v>
      </c>
      <c r="T3433" s="13">
        <f t="shared" si="376"/>
        <v>41869.730937500004</v>
      </c>
      <c r="U3433" s="14">
        <f t="shared" si="377"/>
        <v>2014</v>
      </c>
      <c r="V3433" s="15"/>
    </row>
    <row r="3434" spans="1:22" ht="47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 s="8">
        <f t="shared" si="372"/>
        <v>52.214285714285715</v>
      </c>
      <c r="Q3434" s="9" t="str">
        <f t="shared" si="373"/>
        <v>theater</v>
      </c>
      <c r="R3434" t="str">
        <f t="shared" si="374"/>
        <v>plays</v>
      </c>
      <c r="S3434" s="13">
        <f t="shared" si="375"/>
        <v>42380.372847222221</v>
      </c>
      <c r="T3434" s="13">
        <f t="shared" si="376"/>
        <v>42405.916666666672</v>
      </c>
      <c r="U3434" s="14">
        <f t="shared" si="377"/>
        <v>2016</v>
      </c>
      <c r="V3434" s="15"/>
    </row>
    <row r="3435" spans="1:22" ht="47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 s="8">
        <f t="shared" si="372"/>
        <v>134.1549295774648</v>
      </c>
      <c r="Q3435" s="9" t="str">
        <f t="shared" si="373"/>
        <v>theater</v>
      </c>
      <c r="R3435" t="str">
        <f t="shared" si="374"/>
        <v>plays</v>
      </c>
      <c r="S3435" s="13">
        <f t="shared" si="375"/>
        <v>41775.854803240734</v>
      </c>
      <c r="T3435" s="13">
        <f t="shared" si="376"/>
        <v>41807.125</v>
      </c>
      <c r="U3435" s="14">
        <f t="shared" si="377"/>
        <v>2014</v>
      </c>
      <c r="V3435" s="15"/>
    </row>
    <row r="3436" spans="1:22" ht="47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 s="8">
        <f t="shared" si="372"/>
        <v>62.827380952380949</v>
      </c>
      <c r="Q3436" s="9" t="str">
        <f t="shared" si="373"/>
        <v>theater</v>
      </c>
      <c r="R3436" t="str">
        <f t="shared" si="374"/>
        <v>plays</v>
      </c>
      <c r="S3436" s="13">
        <f t="shared" si="375"/>
        <v>41800.172094907401</v>
      </c>
      <c r="T3436" s="13">
        <f t="shared" si="376"/>
        <v>41830.380428240744</v>
      </c>
      <c r="U3436" s="14">
        <f t="shared" si="377"/>
        <v>2014</v>
      </c>
      <c r="V3436" s="15"/>
    </row>
    <row r="3437" spans="1:22" ht="47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 s="8">
        <f t="shared" si="372"/>
        <v>58.94736842105263</v>
      </c>
      <c r="Q3437" s="9" t="str">
        <f t="shared" si="373"/>
        <v>theater</v>
      </c>
      <c r="R3437" t="str">
        <f t="shared" si="374"/>
        <v>plays</v>
      </c>
      <c r="S3437" s="13">
        <f t="shared" si="375"/>
        <v>42572.408483796295</v>
      </c>
      <c r="T3437" s="13">
        <f t="shared" si="376"/>
        <v>42589.125</v>
      </c>
      <c r="U3437" s="14">
        <f t="shared" si="377"/>
        <v>2016</v>
      </c>
      <c r="V3437" s="15"/>
    </row>
    <row r="3438" spans="1:22" ht="47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 s="8">
        <f t="shared" si="372"/>
        <v>143.1081081081081</v>
      </c>
      <c r="Q3438" s="9" t="str">
        <f t="shared" si="373"/>
        <v>theater</v>
      </c>
      <c r="R3438" t="str">
        <f t="shared" si="374"/>
        <v>plays</v>
      </c>
      <c r="S3438" s="13">
        <f t="shared" si="375"/>
        <v>41851.333252314813</v>
      </c>
      <c r="T3438" s="13">
        <f t="shared" si="376"/>
        <v>41872.686111111114</v>
      </c>
      <c r="U3438" s="14">
        <f t="shared" si="377"/>
        <v>2014</v>
      </c>
      <c r="V3438" s="15"/>
    </row>
    <row r="3439" spans="1:22" ht="47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 s="8">
        <f t="shared" si="372"/>
        <v>84.166666666666671</v>
      </c>
      <c r="Q3439" s="9" t="str">
        <f t="shared" si="373"/>
        <v>theater</v>
      </c>
      <c r="R3439" t="str">
        <f t="shared" si="374"/>
        <v>plays</v>
      </c>
      <c r="S3439" s="13">
        <f t="shared" si="375"/>
        <v>42205.502546296295</v>
      </c>
      <c r="T3439" s="13">
        <f t="shared" si="376"/>
        <v>42235.710879629631</v>
      </c>
      <c r="U3439" s="14">
        <f t="shared" si="377"/>
        <v>2015</v>
      </c>
      <c r="V3439" s="15"/>
    </row>
    <row r="3440" spans="1:22" ht="47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 s="8">
        <f t="shared" si="372"/>
        <v>186.07142857142858</v>
      </c>
      <c r="Q3440" s="9" t="str">
        <f t="shared" si="373"/>
        <v>theater</v>
      </c>
      <c r="R3440" t="str">
        <f t="shared" si="374"/>
        <v>plays</v>
      </c>
      <c r="S3440" s="13">
        <f t="shared" si="375"/>
        <v>42100.719525462962</v>
      </c>
      <c r="T3440" s="13">
        <f t="shared" si="376"/>
        <v>42126.875</v>
      </c>
      <c r="U3440" s="14">
        <f t="shared" si="377"/>
        <v>2015</v>
      </c>
      <c r="V3440" s="15"/>
    </row>
    <row r="3441" spans="1:22" ht="32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 s="8">
        <f t="shared" si="372"/>
        <v>89.785555555555561</v>
      </c>
      <c r="Q3441" s="9" t="str">
        <f t="shared" si="373"/>
        <v>theater</v>
      </c>
      <c r="R3441" t="str">
        <f t="shared" si="374"/>
        <v>plays</v>
      </c>
      <c r="S3441" s="13">
        <f t="shared" si="375"/>
        <v>42374.702893518515</v>
      </c>
      <c r="T3441" s="13">
        <f t="shared" si="376"/>
        <v>42388.207638888889</v>
      </c>
      <c r="U3441" s="14">
        <f t="shared" si="377"/>
        <v>2016</v>
      </c>
      <c r="V3441" s="15"/>
    </row>
    <row r="3442" spans="1:22" ht="47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 s="8">
        <f t="shared" si="372"/>
        <v>64.157560975609755</v>
      </c>
      <c r="Q3442" s="9" t="str">
        <f t="shared" si="373"/>
        <v>theater</v>
      </c>
      <c r="R3442" t="str">
        <f t="shared" si="374"/>
        <v>plays</v>
      </c>
      <c r="S3442" s="13">
        <f t="shared" si="375"/>
        <v>41808.914675925924</v>
      </c>
      <c r="T3442" s="13">
        <f t="shared" si="376"/>
        <v>41831.677083333336</v>
      </c>
      <c r="U3442" s="14">
        <f t="shared" si="377"/>
        <v>2014</v>
      </c>
      <c r="V3442" s="15"/>
    </row>
    <row r="3443" spans="1:22" ht="47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 s="8">
        <f t="shared" si="372"/>
        <v>59.651162790697676</v>
      </c>
      <c r="Q3443" s="9" t="str">
        <f t="shared" si="373"/>
        <v>theater</v>
      </c>
      <c r="R3443" t="str">
        <f t="shared" si="374"/>
        <v>plays</v>
      </c>
      <c r="S3443" s="13">
        <f t="shared" si="375"/>
        <v>42294.221307870372</v>
      </c>
      <c r="T3443" s="13">
        <f t="shared" si="376"/>
        <v>42321.845138888893</v>
      </c>
      <c r="U3443" s="14">
        <f t="shared" si="377"/>
        <v>2015</v>
      </c>
      <c r="V3443" s="15"/>
    </row>
    <row r="3444" spans="1:22" ht="47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 s="8">
        <f t="shared" si="372"/>
        <v>31.25</v>
      </c>
      <c r="Q3444" s="9" t="str">
        <f t="shared" si="373"/>
        <v>theater</v>
      </c>
      <c r="R3444" t="str">
        <f t="shared" si="374"/>
        <v>plays</v>
      </c>
      <c r="S3444" s="13">
        <f t="shared" si="375"/>
        <v>42124.632777777777</v>
      </c>
      <c r="T3444" s="13">
        <f t="shared" si="376"/>
        <v>42154.841111111105</v>
      </c>
      <c r="U3444" s="14">
        <f t="shared" si="377"/>
        <v>2015</v>
      </c>
      <c r="V3444" s="15"/>
    </row>
    <row r="3445" spans="1:22" ht="47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 s="8">
        <f t="shared" si="372"/>
        <v>41.222222222222221</v>
      </c>
      <c r="Q3445" s="9" t="str">
        <f t="shared" si="373"/>
        <v>theater</v>
      </c>
      <c r="R3445" t="str">
        <f t="shared" si="374"/>
        <v>plays</v>
      </c>
      <c r="S3445" s="13">
        <f t="shared" si="375"/>
        <v>41861.316504629627</v>
      </c>
      <c r="T3445" s="13">
        <f t="shared" si="376"/>
        <v>41891.524837962963</v>
      </c>
      <c r="U3445" s="14">
        <f t="shared" si="377"/>
        <v>2014</v>
      </c>
      <c r="V3445" s="15"/>
    </row>
    <row r="3446" spans="1:22" ht="47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 s="8">
        <f t="shared" si="372"/>
        <v>43.35</v>
      </c>
      <c r="Q3446" s="9" t="str">
        <f t="shared" si="373"/>
        <v>theater</v>
      </c>
      <c r="R3446" t="str">
        <f t="shared" si="374"/>
        <v>plays</v>
      </c>
      <c r="S3446" s="13">
        <f t="shared" si="375"/>
        <v>42521.08317129629</v>
      </c>
      <c r="T3446" s="13">
        <f t="shared" si="376"/>
        <v>42529.582638888889</v>
      </c>
      <c r="U3446" s="14">
        <f t="shared" si="377"/>
        <v>2016</v>
      </c>
      <c r="V3446" s="15"/>
    </row>
    <row r="3447" spans="1:22" ht="47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 s="8">
        <f t="shared" si="372"/>
        <v>64.516129032258064</v>
      </c>
      <c r="Q3447" s="9" t="str">
        <f t="shared" si="373"/>
        <v>theater</v>
      </c>
      <c r="R3447" t="str">
        <f t="shared" si="374"/>
        <v>plays</v>
      </c>
      <c r="S3447" s="13">
        <f t="shared" si="375"/>
        <v>42272.322175925925</v>
      </c>
      <c r="T3447" s="13">
        <f t="shared" si="376"/>
        <v>42300.530509259261</v>
      </c>
      <c r="U3447" s="14">
        <f t="shared" si="377"/>
        <v>2015</v>
      </c>
      <c r="V3447" s="15"/>
    </row>
    <row r="3448" spans="1:22" ht="47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 s="8">
        <f t="shared" si="372"/>
        <v>43.28</v>
      </c>
      <c r="Q3448" s="9" t="str">
        <f t="shared" si="373"/>
        <v>theater</v>
      </c>
      <c r="R3448" t="str">
        <f t="shared" si="374"/>
        <v>plays</v>
      </c>
      <c r="S3448" s="13">
        <f t="shared" si="375"/>
        <v>42016.624131944445</v>
      </c>
      <c r="T3448" s="13">
        <f t="shared" si="376"/>
        <v>42040.513888888891</v>
      </c>
      <c r="U3448" s="14">
        <f t="shared" si="377"/>
        <v>2015</v>
      </c>
      <c r="V3448" s="15"/>
    </row>
    <row r="3449" spans="1:22" ht="3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 s="8">
        <f t="shared" si="372"/>
        <v>77</v>
      </c>
      <c r="Q3449" s="9" t="str">
        <f t="shared" si="373"/>
        <v>theater</v>
      </c>
      <c r="R3449" t="str">
        <f t="shared" si="374"/>
        <v>plays</v>
      </c>
      <c r="S3449" s="13">
        <f t="shared" si="375"/>
        <v>42402.680694444447</v>
      </c>
      <c r="T3449" s="13">
        <f t="shared" si="376"/>
        <v>42447.847361111111</v>
      </c>
      <c r="U3449" s="14">
        <f t="shared" si="377"/>
        <v>2016</v>
      </c>
      <c r="V3449" s="15"/>
    </row>
    <row r="3450" spans="1:22" ht="47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 s="8">
        <f t="shared" si="372"/>
        <v>51.222222222222221</v>
      </c>
      <c r="Q3450" s="9" t="str">
        <f t="shared" si="373"/>
        <v>theater</v>
      </c>
      <c r="R3450" t="str">
        <f t="shared" si="374"/>
        <v>plays</v>
      </c>
      <c r="S3450" s="13">
        <f t="shared" si="375"/>
        <v>41959.910752314812</v>
      </c>
      <c r="T3450" s="13">
        <f t="shared" si="376"/>
        <v>41990.119085648148</v>
      </c>
      <c r="U3450" s="14">
        <f t="shared" si="377"/>
        <v>2014</v>
      </c>
      <c r="V3450" s="15"/>
    </row>
    <row r="3451" spans="1:22" ht="47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 s="8">
        <f t="shared" si="372"/>
        <v>68.25</v>
      </c>
      <c r="Q3451" s="9" t="str">
        <f t="shared" si="373"/>
        <v>theater</v>
      </c>
      <c r="R3451" t="str">
        <f t="shared" si="374"/>
        <v>plays</v>
      </c>
      <c r="S3451" s="13">
        <f t="shared" si="375"/>
        <v>42531.844189814808</v>
      </c>
      <c r="T3451" s="13">
        <f t="shared" si="376"/>
        <v>42560.166666666672</v>
      </c>
      <c r="U3451" s="14">
        <f t="shared" si="377"/>
        <v>2016</v>
      </c>
      <c r="V3451" s="15"/>
    </row>
    <row r="3452" spans="1:22" ht="47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 s="8">
        <f t="shared" si="372"/>
        <v>19.487179487179485</v>
      </c>
      <c r="Q3452" s="9" t="str">
        <f t="shared" si="373"/>
        <v>theater</v>
      </c>
      <c r="R3452" t="str">
        <f t="shared" si="374"/>
        <v>plays</v>
      </c>
      <c r="S3452" s="13">
        <f t="shared" si="375"/>
        <v>42036.496192129627</v>
      </c>
      <c r="T3452" s="13">
        <f t="shared" si="376"/>
        <v>42096.662858796291</v>
      </c>
      <c r="U3452" s="14">
        <f t="shared" si="377"/>
        <v>2015</v>
      </c>
      <c r="V3452" s="15"/>
    </row>
    <row r="3453" spans="1:22" ht="47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 s="8">
        <f t="shared" si="372"/>
        <v>41.125</v>
      </c>
      <c r="Q3453" s="9" t="str">
        <f t="shared" si="373"/>
        <v>theater</v>
      </c>
      <c r="R3453" t="str">
        <f t="shared" si="374"/>
        <v>plays</v>
      </c>
      <c r="S3453" s="13">
        <f t="shared" si="375"/>
        <v>42088.515358796292</v>
      </c>
      <c r="T3453" s="13">
        <f t="shared" si="376"/>
        <v>42115.723692129628</v>
      </c>
      <c r="U3453" s="14">
        <f t="shared" si="377"/>
        <v>2015</v>
      </c>
      <c r="V3453" s="15"/>
    </row>
    <row r="3454" spans="1:22" ht="47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 s="8">
        <f t="shared" si="372"/>
        <v>41.405405405405403</v>
      </c>
      <c r="Q3454" s="9" t="str">
        <f t="shared" si="373"/>
        <v>theater</v>
      </c>
      <c r="R3454" t="str">
        <f t="shared" si="374"/>
        <v>plays</v>
      </c>
      <c r="S3454" s="13">
        <f t="shared" si="375"/>
        <v>41820.430856481478</v>
      </c>
      <c r="T3454" s="13">
        <f t="shared" si="376"/>
        <v>41843.165972222225</v>
      </c>
      <c r="U3454" s="14">
        <f t="shared" si="377"/>
        <v>2014</v>
      </c>
      <c r="V3454" s="15"/>
    </row>
    <row r="3455" spans="1:22" ht="47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 s="8">
        <f t="shared" si="372"/>
        <v>27.5</v>
      </c>
      <c r="Q3455" s="9" t="str">
        <f t="shared" si="373"/>
        <v>theater</v>
      </c>
      <c r="R3455" t="str">
        <f t="shared" si="374"/>
        <v>plays</v>
      </c>
      <c r="S3455" s="13">
        <f t="shared" si="375"/>
        <v>42535.770324074074</v>
      </c>
      <c r="T3455" s="13">
        <f t="shared" si="376"/>
        <v>42595.97865740741</v>
      </c>
      <c r="U3455" s="14">
        <f t="shared" si="377"/>
        <v>2016</v>
      </c>
      <c r="V3455" s="15"/>
    </row>
    <row r="3456" spans="1:22" ht="47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 s="8">
        <f t="shared" si="372"/>
        <v>33.571428571428569</v>
      </c>
      <c r="Q3456" s="9" t="str">
        <f t="shared" si="373"/>
        <v>theater</v>
      </c>
      <c r="R3456" t="str">
        <f t="shared" si="374"/>
        <v>plays</v>
      </c>
      <c r="S3456" s="13">
        <f t="shared" si="375"/>
        <v>41821.490266203698</v>
      </c>
      <c r="T3456" s="13">
        <f t="shared" si="376"/>
        <v>41851.698599537034</v>
      </c>
      <c r="U3456" s="14">
        <f t="shared" si="377"/>
        <v>2014</v>
      </c>
      <c r="V3456" s="15"/>
    </row>
    <row r="3457" spans="1:22" ht="47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 s="8">
        <f t="shared" si="372"/>
        <v>145.86956521739131</v>
      </c>
      <c r="Q3457" s="9" t="str">
        <f t="shared" si="373"/>
        <v>theater</v>
      </c>
      <c r="R3457" t="str">
        <f t="shared" si="374"/>
        <v>plays</v>
      </c>
      <c r="S3457" s="13">
        <f t="shared" si="375"/>
        <v>42626.541979166665</v>
      </c>
      <c r="T3457" s="13">
        <f t="shared" si="376"/>
        <v>42656.7503125</v>
      </c>
      <c r="U3457" s="14">
        <f t="shared" si="377"/>
        <v>2016</v>
      </c>
      <c r="V3457" s="15"/>
    </row>
    <row r="3458" spans="1:22" ht="47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 s="8">
        <f t="shared" si="372"/>
        <v>358.6875</v>
      </c>
      <c r="Q3458" s="9" t="str">
        <f t="shared" si="373"/>
        <v>theater</v>
      </c>
      <c r="R3458" t="str">
        <f t="shared" si="374"/>
        <v>plays</v>
      </c>
      <c r="S3458" s="13">
        <f t="shared" si="375"/>
        <v>41820.997303240736</v>
      </c>
      <c r="T3458" s="13">
        <f t="shared" si="376"/>
        <v>41852.290972222225</v>
      </c>
      <c r="U3458" s="14">
        <f t="shared" si="377"/>
        <v>2014</v>
      </c>
      <c r="V3458" s="15"/>
    </row>
    <row r="3459" spans="1:22" ht="3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 s="8">
        <f t="shared" ref="P3459:P3522" si="379">E3459/L3459</f>
        <v>50.981818181818184</v>
      </c>
      <c r="Q3459" s="9" t="str">
        <f t="shared" ref="Q3459:Q3522" si="380">LEFT(N3459, SEARCH("/", N3459, 1)-1)</f>
        <v>theater</v>
      </c>
      <c r="R3459" t="str">
        <f t="shared" ref="R3459:R3522" si="381">RIGHT(N3459,LEN(N3459) -SEARCH("/", N3459, 1))</f>
        <v>plays</v>
      </c>
      <c r="S3459" s="13">
        <f t="shared" ref="S3459:S3522" si="382">(J3459/86400)+25569+(-5/24)</f>
        <v>42016.498344907406</v>
      </c>
      <c r="T3459" s="13">
        <f t="shared" ref="T3459:T3522" si="383">(((I3459/60)/60)/24)+DATE(1970,1,1)</f>
        <v>42047.249305555553</v>
      </c>
      <c r="U3459" s="14">
        <f t="shared" ref="U3459:U3522" si="384">YEAR(S3459)</f>
        <v>2015</v>
      </c>
      <c r="V3459" s="15"/>
    </row>
    <row r="3460" spans="1:22" ht="47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 s="8">
        <f t="shared" si="379"/>
        <v>45.037037037037038</v>
      </c>
      <c r="Q3460" s="9" t="str">
        <f t="shared" si="380"/>
        <v>theater</v>
      </c>
      <c r="R3460" t="str">
        <f t="shared" si="381"/>
        <v>plays</v>
      </c>
      <c r="S3460" s="13">
        <f t="shared" si="382"/>
        <v>42010.994247685179</v>
      </c>
      <c r="T3460" s="13">
        <f t="shared" si="383"/>
        <v>42038.185416666667</v>
      </c>
      <c r="U3460" s="14">
        <f t="shared" si="384"/>
        <v>2015</v>
      </c>
      <c r="V3460" s="15"/>
    </row>
    <row r="3461" spans="1:22" ht="47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 s="8">
        <f t="shared" si="379"/>
        <v>17.527777777777779</v>
      </c>
      <c r="Q3461" s="9" t="str">
        <f t="shared" si="380"/>
        <v>theater</v>
      </c>
      <c r="R3461" t="str">
        <f t="shared" si="381"/>
        <v>plays</v>
      </c>
      <c r="S3461" s="13">
        <f t="shared" si="382"/>
        <v>42480.271527777775</v>
      </c>
      <c r="T3461" s="13">
        <f t="shared" si="383"/>
        <v>42510.479861111111</v>
      </c>
      <c r="U3461" s="14">
        <f t="shared" si="384"/>
        <v>2016</v>
      </c>
      <c r="V3461" s="15"/>
    </row>
    <row r="3462" spans="1:22" ht="47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 s="8">
        <f t="shared" si="379"/>
        <v>50</v>
      </c>
      <c r="Q3462" s="9" t="str">
        <f t="shared" si="380"/>
        <v>theater</v>
      </c>
      <c r="R3462" t="str">
        <f t="shared" si="381"/>
        <v>plays</v>
      </c>
      <c r="S3462" s="13">
        <f t="shared" si="382"/>
        <v>41852.318888888891</v>
      </c>
      <c r="T3462" s="13">
        <f t="shared" si="383"/>
        <v>41866.527222222219</v>
      </c>
      <c r="U3462" s="14">
        <f t="shared" si="384"/>
        <v>2014</v>
      </c>
      <c r="V3462" s="15"/>
    </row>
    <row r="3463" spans="1:22" ht="47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 s="8">
        <f t="shared" si="379"/>
        <v>57.916666666666664</v>
      </c>
      <c r="Q3463" s="9" t="str">
        <f t="shared" si="380"/>
        <v>theater</v>
      </c>
      <c r="R3463" t="str">
        <f t="shared" si="381"/>
        <v>plays</v>
      </c>
      <c r="S3463" s="13">
        <f t="shared" si="382"/>
        <v>42643.424525462957</v>
      </c>
      <c r="T3463" s="13">
        <f t="shared" si="383"/>
        <v>42672.125</v>
      </c>
      <c r="U3463" s="14">
        <f t="shared" si="384"/>
        <v>2016</v>
      </c>
      <c r="V3463" s="15"/>
    </row>
    <row r="3464" spans="1:22" ht="47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 s="8">
        <f t="shared" si="379"/>
        <v>29.705882352941178</v>
      </c>
      <c r="Q3464" s="9" t="str">
        <f t="shared" si="380"/>
        <v>theater</v>
      </c>
      <c r="R3464" t="str">
        <f t="shared" si="381"/>
        <v>plays</v>
      </c>
      <c r="S3464" s="13">
        <f t="shared" si="382"/>
        <v>42179.690138888887</v>
      </c>
      <c r="T3464" s="13">
        <f t="shared" si="383"/>
        <v>42195.75</v>
      </c>
      <c r="U3464" s="14">
        <f t="shared" si="384"/>
        <v>2015</v>
      </c>
      <c r="V3464" s="15"/>
    </row>
    <row r="3465" spans="1:22" ht="47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 s="8">
        <f t="shared" si="379"/>
        <v>90.684210526315795</v>
      </c>
      <c r="Q3465" s="9" t="str">
        <f t="shared" si="380"/>
        <v>theater</v>
      </c>
      <c r="R3465" t="str">
        <f t="shared" si="381"/>
        <v>plays</v>
      </c>
      <c r="S3465" s="13">
        <f t="shared" si="382"/>
        <v>42612.710474537038</v>
      </c>
      <c r="T3465" s="13">
        <f t="shared" si="383"/>
        <v>42654.165972222225</v>
      </c>
      <c r="U3465" s="14">
        <f t="shared" si="384"/>
        <v>2016</v>
      </c>
      <c r="V3465" s="15"/>
    </row>
    <row r="3466" spans="1:22" ht="47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 s="8">
        <f t="shared" si="379"/>
        <v>55.012688172043013</v>
      </c>
      <c r="Q3466" s="9" t="str">
        <f t="shared" si="380"/>
        <v>theater</v>
      </c>
      <c r="R3466" t="str">
        <f t="shared" si="381"/>
        <v>plays</v>
      </c>
      <c r="S3466" s="13">
        <f t="shared" si="382"/>
        <v>42574.921724537031</v>
      </c>
      <c r="T3466" s="13">
        <f t="shared" si="383"/>
        <v>42605.130057870367</v>
      </c>
      <c r="U3466" s="14">
        <f t="shared" si="384"/>
        <v>2016</v>
      </c>
      <c r="V3466" s="15"/>
    </row>
    <row r="3467" spans="1:22" ht="47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 s="8">
        <f t="shared" si="379"/>
        <v>57.222222222222221</v>
      </c>
      <c r="Q3467" s="9" t="str">
        <f t="shared" si="380"/>
        <v>theater</v>
      </c>
      <c r="R3467" t="str">
        <f t="shared" si="381"/>
        <v>plays</v>
      </c>
      <c r="S3467" s="13">
        <f t="shared" si="382"/>
        <v>42200.417499999996</v>
      </c>
      <c r="T3467" s="13">
        <f t="shared" si="383"/>
        <v>42225.666666666672</v>
      </c>
      <c r="U3467" s="14">
        <f t="shared" si="384"/>
        <v>2015</v>
      </c>
      <c r="V3467" s="15"/>
    </row>
    <row r="3468" spans="1:22" ht="3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 s="8">
        <f t="shared" si="379"/>
        <v>72.950819672131146</v>
      </c>
      <c r="Q3468" s="9" t="str">
        <f t="shared" si="380"/>
        <v>theater</v>
      </c>
      <c r="R3468" t="str">
        <f t="shared" si="381"/>
        <v>plays</v>
      </c>
      <c r="S3468" s="13">
        <f t="shared" si="382"/>
        <v>42419.810763888883</v>
      </c>
      <c r="T3468" s="13">
        <f t="shared" si="383"/>
        <v>42479.977430555555</v>
      </c>
      <c r="U3468" s="14">
        <f t="shared" si="384"/>
        <v>2016</v>
      </c>
      <c r="V3468" s="15"/>
    </row>
    <row r="3469" spans="1:22" ht="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 s="8">
        <f t="shared" si="379"/>
        <v>64.468085106382972</v>
      </c>
      <c r="Q3469" s="9" t="str">
        <f t="shared" si="380"/>
        <v>theater</v>
      </c>
      <c r="R3469" t="str">
        <f t="shared" si="381"/>
        <v>plays</v>
      </c>
      <c r="S3469" s="13">
        <f t="shared" si="382"/>
        <v>42053.463333333326</v>
      </c>
      <c r="T3469" s="13">
        <f t="shared" si="383"/>
        <v>42083.630000000005</v>
      </c>
      <c r="U3469" s="14">
        <f t="shared" si="384"/>
        <v>2015</v>
      </c>
      <c r="V3469" s="15"/>
    </row>
    <row r="3470" spans="1:22" ht="47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 s="8">
        <f t="shared" si="379"/>
        <v>716.35294117647061</v>
      </c>
      <c r="Q3470" s="9" t="str">
        <f t="shared" si="380"/>
        <v>theater</v>
      </c>
      <c r="R3470" t="str">
        <f t="shared" si="381"/>
        <v>plays</v>
      </c>
      <c r="S3470" s="13">
        <f t="shared" si="382"/>
        <v>42605.55704861111</v>
      </c>
      <c r="T3470" s="13">
        <f t="shared" si="383"/>
        <v>42634.125</v>
      </c>
      <c r="U3470" s="14">
        <f t="shared" si="384"/>
        <v>2016</v>
      </c>
      <c r="V3470" s="15"/>
    </row>
    <row r="3471" spans="1:22" ht="47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 s="8">
        <f t="shared" si="379"/>
        <v>50.396825396825399</v>
      </c>
      <c r="Q3471" s="9" t="str">
        <f t="shared" si="380"/>
        <v>theater</v>
      </c>
      <c r="R3471" t="str">
        <f t="shared" si="381"/>
        <v>plays</v>
      </c>
      <c r="S3471" s="13">
        <f t="shared" si="382"/>
        <v>42458.433391203704</v>
      </c>
      <c r="T3471" s="13">
        <f t="shared" si="383"/>
        <v>42488.641724537039</v>
      </c>
      <c r="U3471" s="14">
        <f t="shared" si="384"/>
        <v>2016</v>
      </c>
      <c r="V3471" s="15"/>
    </row>
    <row r="3472" spans="1:22" ht="3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 s="8">
        <f t="shared" si="379"/>
        <v>41.666666666666664</v>
      </c>
      <c r="Q3472" s="9" t="str">
        <f t="shared" si="380"/>
        <v>theater</v>
      </c>
      <c r="R3472" t="str">
        <f t="shared" si="381"/>
        <v>plays</v>
      </c>
      <c r="S3472" s="13">
        <f t="shared" si="382"/>
        <v>42528.813680555548</v>
      </c>
      <c r="T3472" s="13">
        <f t="shared" si="383"/>
        <v>42566.901388888888</v>
      </c>
      <c r="U3472" s="14">
        <f t="shared" si="384"/>
        <v>2016</v>
      </c>
      <c r="V3472" s="15"/>
    </row>
    <row r="3473" spans="1:22" ht="47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 s="8">
        <f t="shared" si="379"/>
        <v>35.766666666666666</v>
      </c>
      <c r="Q3473" s="9" t="str">
        <f t="shared" si="380"/>
        <v>theater</v>
      </c>
      <c r="R3473" t="str">
        <f t="shared" si="381"/>
        <v>plays</v>
      </c>
      <c r="S3473" s="13">
        <f t="shared" si="382"/>
        <v>41841.61215277778</v>
      </c>
      <c r="T3473" s="13">
        <f t="shared" si="383"/>
        <v>41882.833333333336</v>
      </c>
      <c r="U3473" s="14">
        <f t="shared" si="384"/>
        <v>2014</v>
      </c>
      <c r="V3473" s="15"/>
    </row>
    <row r="3474" spans="1:22" ht="47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 s="8">
        <f t="shared" si="379"/>
        <v>88.739130434782609</v>
      </c>
      <c r="Q3474" s="9" t="str">
        <f t="shared" si="380"/>
        <v>theater</v>
      </c>
      <c r="R3474" t="str">
        <f t="shared" si="381"/>
        <v>plays</v>
      </c>
      <c r="S3474" s="13">
        <f t="shared" si="382"/>
        <v>41927.962164351848</v>
      </c>
      <c r="T3474" s="13">
        <f t="shared" si="383"/>
        <v>41949.249305555553</v>
      </c>
      <c r="U3474" s="14">
        <f t="shared" si="384"/>
        <v>2014</v>
      </c>
      <c r="V3474" s="15"/>
    </row>
    <row r="3475" spans="1:22" ht="47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 s="8">
        <f t="shared" si="379"/>
        <v>148.4848484848485</v>
      </c>
      <c r="Q3475" s="9" t="str">
        <f t="shared" si="380"/>
        <v>theater</v>
      </c>
      <c r="R3475" t="str">
        <f t="shared" si="381"/>
        <v>plays</v>
      </c>
      <c r="S3475" s="13">
        <f t="shared" si="382"/>
        <v>42062.626111111109</v>
      </c>
      <c r="T3475" s="13">
        <f t="shared" si="383"/>
        <v>42083.852083333331</v>
      </c>
      <c r="U3475" s="14">
        <f t="shared" si="384"/>
        <v>2015</v>
      </c>
      <c r="V3475" s="15"/>
    </row>
    <row r="3476" spans="1:22" ht="47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 s="8">
        <f t="shared" si="379"/>
        <v>51.794871794871796</v>
      </c>
      <c r="Q3476" s="9" t="str">
        <f t="shared" si="380"/>
        <v>theater</v>
      </c>
      <c r="R3476" t="str">
        <f t="shared" si="381"/>
        <v>plays</v>
      </c>
      <c r="S3476" s="13">
        <f t="shared" si="382"/>
        <v>42541.293182870366</v>
      </c>
      <c r="T3476" s="13">
        <f t="shared" si="383"/>
        <v>42571.501516203702</v>
      </c>
      <c r="U3476" s="14">
        <f t="shared" si="384"/>
        <v>2016</v>
      </c>
      <c r="V3476" s="15"/>
    </row>
    <row r="3477" spans="1:22" ht="47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 s="8">
        <f t="shared" si="379"/>
        <v>20</v>
      </c>
      <c r="Q3477" s="9" t="str">
        <f t="shared" si="380"/>
        <v>theater</v>
      </c>
      <c r="R3477" t="str">
        <f t="shared" si="381"/>
        <v>plays</v>
      </c>
      <c r="S3477" s="13">
        <f t="shared" si="382"/>
        <v>41918.672499999993</v>
      </c>
      <c r="T3477" s="13">
        <f t="shared" si="383"/>
        <v>41946</v>
      </c>
      <c r="U3477" s="14">
        <f t="shared" si="384"/>
        <v>2014</v>
      </c>
      <c r="V3477" s="15"/>
    </row>
    <row r="3478" spans="1:22" ht="47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 s="8">
        <f t="shared" si="379"/>
        <v>52</v>
      </c>
      <c r="Q3478" s="9" t="str">
        <f t="shared" si="380"/>
        <v>theater</v>
      </c>
      <c r="R3478" t="str">
        <f t="shared" si="381"/>
        <v>plays</v>
      </c>
      <c r="S3478" s="13">
        <f t="shared" si="382"/>
        <v>41921.071643518517</v>
      </c>
      <c r="T3478" s="13">
        <f t="shared" si="383"/>
        <v>41939.125</v>
      </c>
      <c r="U3478" s="14">
        <f t="shared" si="384"/>
        <v>2014</v>
      </c>
      <c r="V3478" s="15"/>
    </row>
    <row r="3479" spans="1:22" ht="47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 s="8">
        <f t="shared" si="379"/>
        <v>53.230769230769234</v>
      </c>
      <c r="Q3479" s="9" t="str">
        <f t="shared" si="380"/>
        <v>theater</v>
      </c>
      <c r="R3479" t="str">
        <f t="shared" si="381"/>
        <v>plays</v>
      </c>
      <c r="S3479" s="13">
        <f t="shared" si="382"/>
        <v>42128.528275462959</v>
      </c>
      <c r="T3479" s="13">
        <f t="shared" si="383"/>
        <v>42141.125</v>
      </c>
      <c r="U3479" s="14">
        <f t="shared" si="384"/>
        <v>2015</v>
      </c>
      <c r="V3479" s="15"/>
    </row>
    <row r="3480" spans="1:22" ht="47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 s="8">
        <f t="shared" si="379"/>
        <v>39.596491228070178</v>
      </c>
      <c r="Q3480" s="9" t="str">
        <f t="shared" si="380"/>
        <v>theater</v>
      </c>
      <c r="R3480" t="str">
        <f t="shared" si="381"/>
        <v>plays</v>
      </c>
      <c r="S3480" s="13">
        <f t="shared" si="382"/>
        <v>42053.708587962959</v>
      </c>
      <c r="T3480" s="13">
        <f t="shared" si="383"/>
        <v>42079.875</v>
      </c>
      <c r="U3480" s="14">
        <f t="shared" si="384"/>
        <v>2015</v>
      </c>
      <c r="V3480" s="15"/>
    </row>
    <row r="3481" spans="1:22" ht="47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 s="8">
        <f t="shared" si="379"/>
        <v>34.25</v>
      </c>
      <c r="Q3481" s="9" t="str">
        <f t="shared" si="380"/>
        <v>theater</v>
      </c>
      <c r="R3481" t="str">
        <f t="shared" si="381"/>
        <v>plays</v>
      </c>
      <c r="S3481" s="13">
        <f t="shared" si="382"/>
        <v>41781.64675925926</v>
      </c>
      <c r="T3481" s="13">
        <f t="shared" si="383"/>
        <v>41811.855092592588</v>
      </c>
      <c r="U3481" s="14">
        <f t="shared" si="384"/>
        <v>2014</v>
      </c>
      <c r="V3481" s="15"/>
    </row>
    <row r="3482" spans="1:22" ht="47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 s="8">
        <f t="shared" si="379"/>
        <v>164.61538461538461</v>
      </c>
      <c r="Q3482" s="9" t="str">
        <f t="shared" si="380"/>
        <v>theater</v>
      </c>
      <c r="R3482" t="str">
        <f t="shared" si="381"/>
        <v>plays</v>
      </c>
      <c r="S3482" s="13">
        <f t="shared" si="382"/>
        <v>42171.109108796292</v>
      </c>
      <c r="T3482" s="13">
        <f t="shared" si="383"/>
        <v>42195.875</v>
      </c>
      <c r="U3482" s="14">
        <f t="shared" si="384"/>
        <v>2015</v>
      </c>
      <c r="V3482" s="15"/>
    </row>
    <row r="3483" spans="1:22" ht="47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 s="8">
        <f t="shared" si="379"/>
        <v>125.05263157894737</v>
      </c>
      <c r="Q3483" s="9" t="str">
        <f t="shared" si="380"/>
        <v>theater</v>
      </c>
      <c r="R3483" t="str">
        <f t="shared" si="381"/>
        <v>plays</v>
      </c>
      <c r="S3483" s="13">
        <f t="shared" si="382"/>
        <v>41989.039212962962</v>
      </c>
      <c r="T3483" s="13">
        <f t="shared" si="383"/>
        <v>42006.24754629629</v>
      </c>
      <c r="U3483" s="14">
        <f t="shared" si="384"/>
        <v>2014</v>
      </c>
      <c r="V3483" s="15"/>
    </row>
    <row r="3484" spans="1:22" ht="47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 s="8">
        <f t="shared" si="379"/>
        <v>51.875</v>
      </c>
      <c r="Q3484" s="9" t="str">
        <f t="shared" si="380"/>
        <v>theater</v>
      </c>
      <c r="R3484" t="str">
        <f t="shared" si="381"/>
        <v>plays</v>
      </c>
      <c r="S3484" s="13">
        <f t="shared" si="382"/>
        <v>41796.563263888886</v>
      </c>
      <c r="T3484" s="13">
        <f t="shared" si="383"/>
        <v>41826.771597222221</v>
      </c>
      <c r="U3484" s="14">
        <f t="shared" si="384"/>
        <v>2014</v>
      </c>
      <c r="V3484" s="15"/>
    </row>
    <row r="3485" spans="1:22" ht="47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 s="8">
        <f t="shared" si="379"/>
        <v>40.285714285714285</v>
      </c>
      <c r="Q3485" s="9" t="str">
        <f t="shared" si="380"/>
        <v>theater</v>
      </c>
      <c r="R3485" t="str">
        <f t="shared" si="381"/>
        <v>plays</v>
      </c>
      <c r="S3485" s="13">
        <f t="shared" si="382"/>
        <v>41793.460428240738</v>
      </c>
      <c r="T3485" s="13">
        <f t="shared" si="383"/>
        <v>41823.668761574074</v>
      </c>
      <c r="U3485" s="14">
        <f t="shared" si="384"/>
        <v>2014</v>
      </c>
      <c r="V3485" s="15"/>
    </row>
    <row r="3486" spans="1:22" ht="47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 s="8">
        <f t="shared" si="379"/>
        <v>64.909090909090907</v>
      </c>
      <c r="Q3486" s="9" t="str">
        <f t="shared" si="380"/>
        <v>theater</v>
      </c>
      <c r="R3486" t="str">
        <f t="shared" si="381"/>
        <v>plays</v>
      </c>
      <c r="S3486" s="13">
        <f t="shared" si="382"/>
        <v>42506.552071759252</v>
      </c>
      <c r="T3486" s="13">
        <f t="shared" si="383"/>
        <v>42536.760405092587</v>
      </c>
      <c r="U3486" s="14">
        <f t="shared" si="384"/>
        <v>2016</v>
      </c>
      <c r="V3486" s="15"/>
    </row>
    <row r="3487" spans="1:22" ht="47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 s="8">
        <f t="shared" si="379"/>
        <v>55.333333333333336</v>
      </c>
      <c r="Q3487" s="9" t="str">
        <f t="shared" si="380"/>
        <v>theater</v>
      </c>
      <c r="R3487" t="str">
        <f t="shared" si="381"/>
        <v>plays</v>
      </c>
      <c r="S3487" s="13">
        <f t="shared" si="382"/>
        <v>42372.484722222223</v>
      </c>
      <c r="T3487" s="13">
        <f t="shared" si="383"/>
        <v>42402.693055555559</v>
      </c>
      <c r="U3487" s="14">
        <f t="shared" si="384"/>
        <v>2016</v>
      </c>
      <c r="V3487" s="15"/>
    </row>
    <row r="3488" spans="1:22" ht="47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 s="8">
        <f t="shared" si="379"/>
        <v>83.142857142857139</v>
      </c>
      <c r="Q3488" s="9" t="str">
        <f t="shared" si="380"/>
        <v>theater</v>
      </c>
      <c r="R3488" t="str">
        <f t="shared" si="381"/>
        <v>plays</v>
      </c>
      <c r="S3488" s="13">
        <f t="shared" si="382"/>
        <v>42126.666678240734</v>
      </c>
      <c r="T3488" s="13">
        <f t="shared" si="383"/>
        <v>42158.290972222225</v>
      </c>
      <c r="U3488" s="14">
        <f t="shared" si="384"/>
        <v>2015</v>
      </c>
      <c r="V3488" s="15"/>
    </row>
    <row r="3489" spans="1:22" ht="47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 s="8">
        <f t="shared" si="379"/>
        <v>38.712121212121211</v>
      </c>
      <c r="Q3489" s="9" t="str">
        <f t="shared" si="380"/>
        <v>theater</v>
      </c>
      <c r="R3489" t="str">
        <f t="shared" si="381"/>
        <v>plays</v>
      </c>
      <c r="S3489" s="13">
        <f t="shared" si="382"/>
        <v>42149.732083333329</v>
      </c>
      <c r="T3489" s="13">
        <f t="shared" si="383"/>
        <v>42179.940416666665</v>
      </c>
      <c r="U3489" s="14">
        <f t="shared" si="384"/>
        <v>2015</v>
      </c>
      <c r="V3489" s="15"/>
    </row>
    <row r="3490" spans="1:22" ht="47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 s="8">
        <f t="shared" si="379"/>
        <v>125.37931034482759</v>
      </c>
      <c r="Q3490" s="9" t="str">
        <f t="shared" si="380"/>
        <v>theater</v>
      </c>
      <c r="R3490" t="str">
        <f t="shared" si="381"/>
        <v>plays</v>
      </c>
      <c r="S3490" s="13">
        <f t="shared" si="382"/>
        <v>42087.55972222222</v>
      </c>
      <c r="T3490" s="13">
        <f t="shared" si="383"/>
        <v>42111.666666666672</v>
      </c>
      <c r="U3490" s="14">
        <f t="shared" si="384"/>
        <v>2015</v>
      </c>
      <c r="V3490" s="15"/>
    </row>
    <row r="3491" spans="1:22" ht="47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 s="8">
        <f t="shared" si="379"/>
        <v>78.263888888888886</v>
      </c>
      <c r="Q3491" s="9" t="str">
        <f t="shared" si="380"/>
        <v>theater</v>
      </c>
      <c r="R3491" t="str">
        <f t="shared" si="381"/>
        <v>plays</v>
      </c>
      <c r="S3491" s="13">
        <f t="shared" si="382"/>
        <v>41753.427442129629</v>
      </c>
      <c r="T3491" s="13">
        <f t="shared" si="383"/>
        <v>41783.875</v>
      </c>
      <c r="U3491" s="14">
        <f t="shared" si="384"/>
        <v>2014</v>
      </c>
      <c r="V3491" s="15"/>
    </row>
    <row r="3492" spans="1:22" ht="47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 s="8">
        <f t="shared" si="379"/>
        <v>47.222222222222221</v>
      </c>
      <c r="Q3492" s="9" t="str">
        <f t="shared" si="380"/>
        <v>theater</v>
      </c>
      <c r="R3492" t="str">
        <f t="shared" si="381"/>
        <v>plays</v>
      </c>
      <c r="S3492" s="13">
        <f t="shared" si="382"/>
        <v>42443.594027777777</v>
      </c>
      <c r="T3492" s="13">
        <f t="shared" si="383"/>
        <v>42473.802361111113</v>
      </c>
      <c r="U3492" s="14">
        <f t="shared" si="384"/>
        <v>2016</v>
      </c>
      <c r="V3492" s="15"/>
    </row>
    <row r="3493" spans="1:22" ht="47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 s="8">
        <f t="shared" si="379"/>
        <v>79.099999999999994</v>
      </c>
      <c r="Q3493" s="9" t="str">
        <f t="shared" si="380"/>
        <v>theater</v>
      </c>
      <c r="R3493" t="str">
        <f t="shared" si="381"/>
        <v>plays</v>
      </c>
      <c r="S3493" s="13">
        <f t="shared" si="382"/>
        <v>42121.041481481479</v>
      </c>
      <c r="T3493" s="13">
        <f t="shared" si="383"/>
        <v>42142.249814814815</v>
      </c>
      <c r="U3493" s="14">
        <f t="shared" si="384"/>
        <v>2015</v>
      </c>
      <c r="V3493" s="15"/>
    </row>
    <row r="3494" spans="1:22" ht="47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 s="8">
        <f t="shared" si="379"/>
        <v>114.29199999999999</v>
      </c>
      <c r="Q3494" s="9" t="str">
        <f t="shared" si="380"/>
        <v>theater</v>
      </c>
      <c r="R3494" t="str">
        <f t="shared" si="381"/>
        <v>plays</v>
      </c>
      <c r="S3494" s="13">
        <f t="shared" si="382"/>
        <v>42267.800891203697</v>
      </c>
      <c r="T3494" s="13">
        <f t="shared" si="383"/>
        <v>42303.009224537032</v>
      </c>
      <c r="U3494" s="14">
        <f t="shared" si="384"/>
        <v>2015</v>
      </c>
      <c r="V3494" s="15"/>
    </row>
    <row r="3495" spans="1:22" ht="47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 s="8">
        <f t="shared" si="379"/>
        <v>51.724137931034484</v>
      </c>
      <c r="Q3495" s="9" t="str">
        <f t="shared" si="380"/>
        <v>theater</v>
      </c>
      <c r="R3495" t="str">
        <f t="shared" si="381"/>
        <v>plays</v>
      </c>
      <c r="S3495" s="13">
        <f t="shared" si="382"/>
        <v>41848.657824074071</v>
      </c>
      <c r="T3495" s="13">
        <f t="shared" si="383"/>
        <v>41868.21597222222</v>
      </c>
      <c r="U3495" s="14">
        <f t="shared" si="384"/>
        <v>2014</v>
      </c>
      <c r="V3495" s="15"/>
    </row>
    <row r="3496" spans="1:22" ht="47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 s="8">
        <f t="shared" si="379"/>
        <v>30.76923076923077</v>
      </c>
      <c r="Q3496" s="9" t="str">
        <f t="shared" si="380"/>
        <v>theater</v>
      </c>
      <c r="R3496" t="str">
        <f t="shared" si="381"/>
        <v>plays</v>
      </c>
      <c r="S3496" s="13">
        <f t="shared" si="382"/>
        <v>42689.006655092591</v>
      </c>
      <c r="T3496" s="13">
        <f t="shared" si="383"/>
        <v>42700.25</v>
      </c>
      <c r="U3496" s="14">
        <f t="shared" si="384"/>
        <v>2016</v>
      </c>
      <c r="V3496" s="15"/>
    </row>
    <row r="3497" spans="1:22" ht="47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 s="8">
        <f t="shared" si="379"/>
        <v>74.208333333333329</v>
      </c>
      <c r="Q3497" s="9" t="str">
        <f t="shared" si="380"/>
        <v>theater</v>
      </c>
      <c r="R3497" t="str">
        <f t="shared" si="381"/>
        <v>plays</v>
      </c>
      <c r="S3497" s="13">
        <f t="shared" si="382"/>
        <v>41915.554502314808</v>
      </c>
      <c r="T3497" s="13">
        <f t="shared" si="383"/>
        <v>41944.720833333333</v>
      </c>
      <c r="U3497" s="14">
        <f t="shared" si="384"/>
        <v>2014</v>
      </c>
      <c r="V3497" s="15"/>
    </row>
    <row r="3498" spans="1:22" ht="47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 s="8">
        <f t="shared" si="379"/>
        <v>47.846153846153847</v>
      </c>
      <c r="Q3498" s="9" t="str">
        <f t="shared" si="380"/>
        <v>theater</v>
      </c>
      <c r="R3498" t="str">
        <f t="shared" si="381"/>
        <v>plays</v>
      </c>
      <c r="S3498" s="13">
        <f t="shared" si="382"/>
        <v>42584.638495370367</v>
      </c>
      <c r="T3498" s="13">
        <f t="shared" si="383"/>
        <v>42624.846828703703</v>
      </c>
      <c r="U3498" s="14">
        <f t="shared" si="384"/>
        <v>2016</v>
      </c>
      <c r="V3498" s="15"/>
    </row>
    <row r="3499" spans="1:22" ht="47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 s="8">
        <f t="shared" si="379"/>
        <v>34.408163265306122</v>
      </c>
      <c r="Q3499" s="9" t="str">
        <f t="shared" si="380"/>
        <v>theater</v>
      </c>
      <c r="R3499" t="str">
        <f t="shared" si="381"/>
        <v>plays</v>
      </c>
      <c r="S3499" s="13">
        <f t="shared" si="382"/>
        <v>42511.53361111111</v>
      </c>
      <c r="T3499" s="13">
        <f t="shared" si="383"/>
        <v>42523.916666666672</v>
      </c>
      <c r="U3499" s="14">
        <f t="shared" si="384"/>
        <v>2016</v>
      </c>
      <c r="V3499" s="15"/>
    </row>
    <row r="3500" spans="1:22" ht="47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 s="8">
        <f t="shared" si="379"/>
        <v>40.238095238095241</v>
      </c>
      <c r="Q3500" s="9" t="str">
        <f t="shared" si="380"/>
        <v>theater</v>
      </c>
      <c r="R3500" t="str">
        <f t="shared" si="381"/>
        <v>plays</v>
      </c>
      <c r="S3500" s="13">
        <f t="shared" si="382"/>
        <v>42458.950277777774</v>
      </c>
      <c r="T3500" s="13">
        <f t="shared" si="383"/>
        <v>42518.905555555553</v>
      </c>
      <c r="U3500" s="14">
        <f t="shared" si="384"/>
        <v>2016</v>
      </c>
      <c r="V3500" s="15"/>
    </row>
    <row r="3501" spans="1:22" ht="47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 s="8">
        <f t="shared" si="379"/>
        <v>60.285714285714285</v>
      </c>
      <c r="Q3501" s="9" t="str">
        <f t="shared" si="380"/>
        <v>theater</v>
      </c>
      <c r="R3501" t="str">
        <f t="shared" si="381"/>
        <v>plays</v>
      </c>
      <c r="S3501" s="13">
        <f t="shared" si="382"/>
        <v>42131.827835648146</v>
      </c>
      <c r="T3501" s="13">
        <f t="shared" si="383"/>
        <v>42186.290972222225</v>
      </c>
      <c r="U3501" s="14">
        <f t="shared" si="384"/>
        <v>2015</v>
      </c>
      <c r="V3501" s="15"/>
    </row>
    <row r="3502" spans="1:22" ht="47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 s="8">
        <f t="shared" si="379"/>
        <v>25.30952380952381</v>
      </c>
      <c r="Q3502" s="9" t="str">
        <f t="shared" si="380"/>
        <v>theater</v>
      </c>
      <c r="R3502" t="str">
        <f t="shared" si="381"/>
        <v>plays</v>
      </c>
      <c r="S3502" s="13">
        <f t="shared" si="382"/>
        <v>42419.711087962962</v>
      </c>
      <c r="T3502" s="13">
        <f t="shared" si="383"/>
        <v>42436.207638888889</v>
      </c>
      <c r="U3502" s="14">
        <f t="shared" si="384"/>
        <v>2016</v>
      </c>
      <c r="V3502" s="15"/>
    </row>
    <row r="3503" spans="1:22" ht="47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 s="8">
        <f t="shared" si="379"/>
        <v>35.952380952380949</v>
      </c>
      <c r="Q3503" s="9" t="str">
        <f t="shared" si="380"/>
        <v>theater</v>
      </c>
      <c r="R3503" t="str">
        <f t="shared" si="381"/>
        <v>plays</v>
      </c>
      <c r="S3503" s="13">
        <f t="shared" si="382"/>
        <v>42233.555497685178</v>
      </c>
      <c r="T3503" s="13">
        <f t="shared" si="383"/>
        <v>42258.763831018514</v>
      </c>
      <c r="U3503" s="14">
        <f t="shared" si="384"/>
        <v>2015</v>
      </c>
      <c r="V3503" s="15"/>
    </row>
    <row r="3504" spans="1:22" ht="47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 s="8">
        <f t="shared" si="379"/>
        <v>136</v>
      </c>
      <c r="Q3504" s="9" t="str">
        <f t="shared" si="380"/>
        <v>theater</v>
      </c>
      <c r="R3504" t="str">
        <f t="shared" si="381"/>
        <v>plays</v>
      </c>
      <c r="S3504" s="13">
        <f t="shared" si="382"/>
        <v>42430.631064814814</v>
      </c>
      <c r="T3504" s="13">
        <f t="shared" si="383"/>
        <v>42445.165972222225</v>
      </c>
      <c r="U3504" s="14">
        <f t="shared" si="384"/>
        <v>2016</v>
      </c>
      <c r="V3504" s="15"/>
    </row>
    <row r="3505" spans="1:22" ht="47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 s="8">
        <f t="shared" si="379"/>
        <v>70.763157894736835</v>
      </c>
      <c r="Q3505" s="9" t="str">
        <f t="shared" si="380"/>
        <v>theater</v>
      </c>
      <c r="R3505" t="str">
        <f t="shared" si="381"/>
        <v>plays</v>
      </c>
      <c r="S3505" s="13">
        <f t="shared" si="382"/>
        <v>42545.27</v>
      </c>
      <c r="T3505" s="13">
        <f t="shared" si="383"/>
        <v>42575.478333333333</v>
      </c>
      <c r="U3505" s="14">
        <f t="shared" si="384"/>
        <v>2016</v>
      </c>
      <c r="V3505" s="15"/>
    </row>
    <row r="3506" spans="1:22" ht="47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 s="8">
        <f t="shared" si="379"/>
        <v>125</v>
      </c>
      <c r="Q3506" s="9" t="str">
        <f t="shared" si="380"/>
        <v>theater</v>
      </c>
      <c r="R3506" t="str">
        <f t="shared" si="381"/>
        <v>plays</v>
      </c>
      <c r="S3506" s="13">
        <f t="shared" si="382"/>
        <v>42297.540405092594</v>
      </c>
      <c r="T3506" s="13">
        <f t="shared" si="383"/>
        <v>42327.790405092594</v>
      </c>
      <c r="U3506" s="14">
        <f t="shared" si="384"/>
        <v>2015</v>
      </c>
      <c r="V3506" s="15"/>
    </row>
    <row r="3507" spans="1:22" ht="9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 s="8">
        <f t="shared" si="379"/>
        <v>66.512820512820511</v>
      </c>
      <c r="Q3507" s="9" t="str">
        <f t="shared" si="380"/>
        <v>theater</v>
      </c>
      <c r="R3507" t="str">
        <f t="shared" si="381"/>
        <v>plays</v>
      </c>
      <c r="S3507" s="13">
        <f t="shared" si="382"/>
        <v>41760.727372685185</v>
      </c>
      <c r="T3507" s="13">
        <f t="shared" si="383"/>
        <v>41772.166666666664</v>
      </c>
      <c r="U3507" s="14">
        <f t="shared" si="384"/>
        <v>2014</v>
      </c>
      <c r="V3507" s="15"/>
    </row>
    <row r="3508" spans="1:22" ht="47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 s="8">
        <f t="shared" si="379"/>
        <v>105</v>
      </c>
      <c r="Q3508" s="9" t="str">
        <f t="shared" si="380"/>
        <v>theater</v>
      </c>
      <c r="R3508" t="str">
        <f t="shared" si="381"/>
        <v>plays</v>
      </c>
      <c r="S3508" s="13">
        <f t="shared" si="382"/>
        <v>41829.525925925926</v>
      </c>
      <c r="T3508" s="13">
        <f t="shared" si="383"/>
        <v>41874.734259259261</v>
      </c>
      <c r="U3508" s="14">
        <f t="shared" si="384"/>
        <v>2014</v>
      </c>
      <c r="V3508" s="15"/>
    </row>
    <row r="3509" spans="1:22" ht="3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 s="8">
        <f t="shared" si="379"/>
        <v>145</v>
      </c>
      <c r="Q3509" s="9" t="str">
        <f t="shared" si="380"/>
        <v>theater</v>
      </c>
      <c r="R3509" t="str">
        <f t="shared" si="381"/>
        <v>plays</v>
      </c>
      <c r="S3509" s="13">
        <f t="shared" si="382"/>
        <v>42491.714548611104</v>
      </c>
      <c r="T3509" s="13">
        <f t="shared" si="383"/>
        <v>42521.92288194444</v>
      </c>
      <c r="U3509" s="14">
        <f t="shared" si="384"/>
        <v>2016</v>
      </c>
      <c r="V3509" s="15"/>
    </row>
    <row r="3510" spans="1:22" ht="47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 s="8">
        <f t="shared" si="379"/>
        <v>12</v>
      </c>
      <c r="Q3510" s="9" t="str">
        <f t="shared" si="380"/>
        <v>theater</v>
      </c>
      <c r="R3510" t="str">
        <f t="shared" si="381"/>
        <v>plays</v>
      </c>
      <c r="S3510" s="13">
        <f t="shared" si="382"/>
        <v>42477.521446759252</v>
      </c>
      <c r="T3510" s="13">
        <f t="shared" si="383"/>
        <v>42500.875</v>
      </c>
      <c r="U3510" s="14">
        <f t="shared" si="384"/>
        <v>2016</v>
      </c>
      <c r="V3510" s="15"/>
    </row>
    <row r="3511" spans="1:22" ht="47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 s="8">
        <f t="shared" si="379"/>
        <v>96.666666666666671</v>
      </c>
      <c r="Q3511" s="9" t="str">
        <f t="shared" si="380"/>
        <v>theater</v>
      </c>
      <c r="R3511" t="str">
        <f t="shared" si="381"/>
        <v>plays</v>
      </c>
      <c r="S3511" s="13">
        <f t="shared" si="382"/>
        <v>41950.651226851849</v>
      </c>
      <c r="T3511" s="13">
        <f t="shared" si="383"/>
        <v>41964.204861111109</v>
      </c>
      <c r="U3511" s="14">
        <f t="shared" si="384"/>
        <v>2014</v>
      </c>
      <c r="V3511" s="15"/>
    </row>
    <row r="3512" spans="1:22" ht="47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 s="8">
        <f t="shared" si="379"/>
        <v>60.333333333333336</v>
      </c>
      <c r="Q3512" s="9" t="str">
        <f t="shared" si="380"/>
        <v>theater</v>
      </c>
      <c r="R3512" t="str">
        <f t="shared" si="381"/>
        <v>plays</v>
      </c>
      <c r="S3512" s="13">
        <f t="shared" si="382"/>
        <v>41802.412569444445</v>
      </c>
      <c r="T3512" s="13">
        <f t="shared" si="383"/>
        <v>41822.62090277778</v>
      </c>
      <c r="U3512" s="14">
        <f t="shared" si="384"/>
        <v>2014</v>
      </c>
      <c r="V3512" s="15"/>
    </row>
    <row r="3513" spans="1:22" ht="47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 s="8">
        <f t="shared" si="379"/>
        <v>79.89473684210526</v>
      </c>
      <c r="Q3513" s="9" t="str">
        <f t="shared" si="380"/>
        <v>theater</v>
      </c>
      <c r="R3513" t="str">
        <f t="shared" si="381"/>
        <v>plays</v>
      </c>
      <c r="S3513" s="13">
        <f t="shared" si="382"/>
        <v>41927.665451388886</v>
      </c>
      <c r="T3513" s="13">
        <f t="shared" si="383"/>
        <v>41950.770833333336</v>
      </c>
      <c r="U3513" s="14">
        <f t="shared" si="384"/>
        <v>2014</v>
      </c>
      <c r="V3513" s="15"/>
    </row>
    <row r="3514" spans="1:22" ht="47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 s="8">
        <f t="shared" si="379"/>
        <v>58.823529411764703</v>
      </c>
      <c r="Q3514" s="9" t="str">
        <f t="shared" si="380"/>
        <v>theater</v>
      </c>
      <c r="R3514" t="str">
        <f t="shared" si="381"/>
        <v>plays</v>
      </c>
      <c r="S3514" s="13">
        <f t="shared" si="382"/>
        <v>42057.328611111108</v>
      </c>
      <c r="T3514" s="13">
        <f t="shared" si="383"/>
        <v>42117.49527777778</v>
      </c>
      <c r="U3514" s="14">
        <f t="shared" si="384"/>
        <v>2015</v>
      </c>
      <c r="V3514" s="15"/>
    </row>
    <row r="3515" spans="1:22" ht="47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 s="8">
        <f t="shared" si="379"/>
        <v>75.340909090909093</v>
      </c>
      <c r="Q3515" s="9" t="str">
        <f t="shared" si="380"/>
        <v>theater</v>
      </c>
      <c r="R3515" t="str">
        <f t="shared" si="381"/>
        <v>plays</v>
      </c>
      <c r="S3515" s="13">
        <f t="shared" si="382"/>
        <v>41780.887870370367</v>
      </c>
      <c r="T3515" s="13">
        <f t="shared" si="383"/>
        <v>41794.207638888889</v>
      </c>
      <c r="U3515" s="14">
        <f t="shared" si="384"/>
        <v>2014</v>
      </c>
      <c r="V3515" s="15"/>
    </row>
    <row r="3516" spans="1:22" ht="47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 s="8">
        <f t="shared" si="379"/>
        <v>55</v>
      </c>
      <c r="Q3516" s="9" t="str">
        <f t="shared" si="380"/>
        <v>theater</v>
      </c>
      <c r="R3516" t="str">
        <f t="shared" si="381"/>
        <v>plays</v>
      </c>
      <c r="S3516" s="13">
        <f t="shared" si="382"/>
        <v>42020.638333333329</v>
      </c>
      <c r="T3516" s="13">
        <f t="shared" si="383"/>
        <v>42037.207638888889</v>
      </c>
      <c r="U3516" s="14">
        <f t="shared" si="384"/>
        <v>2015</v>
      </c>
      <c r="V3516" s="15"/>
    </row>
    <row r="3517" spans="1:22" ht="47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 s="8">
        <f t="shared" si="379"/>
        <v>66.956521739130437</v>
      </c>
      <c r="Q3517" s="9" t="str">
        <f t="shared" si="380"/>
        <v>theater</v>
      </c>
      <c r="R3517" t="str">
        <f t="shared" si="381"/>
        <v>plays</v>
      </c>
      <c r="S3517" s="13">
        <f t="shared" si="382"/>
        <v>42125.564479166664</v>
      </c>
      <c r="T3517" s="13">
        <f t="shared" si="383"/>
        <v>42155.772812499999</v>
      </c>
      <c r="U3517" s="14">
        <f t="shared" si="384"/>
        <v>2015</v>
      </c>
      <c r="V3517" s="15"/>
    </row>
    <row r="3518" spans="1:22" ht="47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 s="8">
        <f t="shared" si="379"/>
        <v>227.27272727272728</v>
      </c>
      <c r="Q3518" s="9" t="str">
        <f t="shared" si="380"/>
        <v>theater</v>
      </c>
      <c r="R3518" t="str">
        <f t="shared" si="381"/>
        <v>plays</v>
      </c>
      <c r="S3518" s="13">
        <f t="shared" si="382"/>
        <v>41855.801736111105</v>
      </c>
      <c r="T3518" s="13">
        <f t="shared" si="383"/>
        <v>41890.125</v>
      </c>
      <c r="U3518" s="14">
        <f t="shared" si="384"/>
        <v>2014</v>
      </c>
      <c r="V3518" s="15"/>
    </row>
    <row r="3519" spans="1:22" ht="47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 s="8">
        <f t="shared" si="379"/>
        <v>307.69230769230768</v>
      </c>
      <c r="Q3519" s="9" t="str">
        <f t="shared" si="380"/>
        <v>theater</v>
      </c>
      <c r="R3519" t="str">
        <f t="shared" si="381"/>
        <v>plays</v>
      </c>
      <c r="S3519" s="13">
        <f t="shared" si="382"/>
        <v>41794.609189814808</v>
      </c>
      <c r="T3519" s="13">
        <f t="shared" si="383"/>
        <v>41824.458333333336</v>
      </c>
      <c r="U3519" s="14">
        <f t="shared" si="384"/>
        <v>2014</v>
      </c>
      <c r="V3519" s="15"/>
    </row>
    <row r="3520" spans="1:22" ht="47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 s="8">
        <f t="shared" si="379"/>
        <v>50.020909090909093</v>
      </c>
      <c r="Q3520" s="9" t="str">
        <f t="shared" si="380"/>
        <v>theater</v>
      </c>
      <c r="R3520" t="str">
        <f t="shared" si="381"/>
        <v>plays</v>
      </c>
      <c r="S3520" s="13">
        <f t="shared" si="382"/>
        <v>41893.575219907405</v>
      </c>
      <c r="T3520" s="13">
        <f t="shared" si="383"/>
        <v>41914.597916666666</v>
      </c>
      <c r="U3520" s="14">
        <f t="shared" si="384"/>
        <v>2014</v>
      </c>
      <c r="V3520" s="15"/>
    </row>
    <row r="3521" spans="1:22" ht="47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 s="8">
        <f t="shared" si="379"/>
        <v>72.392857142857139</v>
      </c>
      <c r="Q3521" s="9" t="str">
        <f t="shared" si="380"/>
        <v>theater</v>
      </c>
      <c r="R3521" t="str">
        <f t="shared" si="381"/>
        <v>plays</v>
      </c>
      <c r="S3521" s="13">
        <f t="shared" si="382"/>
        <v>42037.390624999993</v>
      </c>
      <c r="T3521" s="13">
        <f t="shared" si="383"/>
        <v>42067.598958333328</v>
      </c>
      <c r="U3521" s="14">
        <f t="shared" si="384"/>
        <v>2015</v>
      </c>
      <c r="V3521" s="15"/>
    </row>
    <row r="3522" spans="1:22" ht="3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 s="8">
        <f t="shared" si="379"/>
        <v>95.952380952380949</v>
      </c>
      <c r="Q3522" s="9" t="str">
        <f t="shared" si="380"/>
        <v>theater</v>
      </c>
      <c r="R3522" t="str">
        <f t="shared" si="381"/>
        <v>plays</v>
      </c>
      <c r="S3522" s="13">
        <f t="shared" si="382"/>
        <v>42227.615879629629</v>
      </c>
      <c r="T3522" s="13">
        <f t="shared" si="383"/>
        <v>42253.57430555555</v>
      </c>
      <c r="U3522" s="14">
        <f t="shared" si="384"/>
        <v>2015</v>
      </c>
      <c r="V3522" s="15"/>
    </row>
    <row r="3523" spans="1:22" ht="47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 s="8">
        <f t="shared" ref="P3523:P3586" si="386">E3523/L3523</f>
        <v>45.615384615384613</v>
      </c>
      <c r="Q3523" s="9" t="str">
        <f t="shared" ref="Q3523:Q3586" si="387">LEFT(N3523, SEARCH("/", N3523, 1)-1)</f>
        <v>theater</v>
      </c>
      <c r="R3523" t="str">
        <f t="shared" ref="R3523:R3586" si="388">RIGHT(N3523,LEN(N3523) -SEARCH("/", N3523, 1))</f>
        <v>plays</v>
      </c>
      <c r="S3523" s="13">
        <f t="shared" ref="S3523:S3586" si="389">(J3523/86400)+25569+(-5/24)</f>
        <v>41881.153009259258</v>
      </c>
      <c r="T3523" s="13">
        <f t="shared" ref="T3523:T3586" si="390">(((I3523/60)/60)/24)+DATE(1970,1,1)</f>
        <v>41911.361342592594</v>
      </c>
      <c r="U3523" s="14">
        <f t="shared" ref="U3523:U3586" si="391">YEAR(S3523)</f>
        <v>2014</v>
      </c>
      <c r="V3523" s="15"/>
    </row>
    <row r="3524" spans="1:22" ht="47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 s="8">
        <f t="shared" si="386"/>
        <v>41.029411764705884</v>
      </c>
      <c r="Q3524" s="9" t="str">
        <f t="shared" si="387"/>
        <v>theater</v>
      </c>
      <c r="R3524" t="str">
        <f t="shared" si="388"/>
        <v>plays</v>
      </c>
      <c r="S3524" s="13">
        <f t="shared" si="389"/>
        <v>42234.581550925919</v>
      </c>
      <c r="T3524" s="13">
        <f t="shared" si="390"/>
        <v>42262.420833333337</v>
      </c>
      <c r="U3524" s="14">
        <f t="shared" si="391"/>
        <v>2015</v>
      </c>
      <c r="V3524" s="15"/>
    </row>
    <row r="3525" spans="1:22" ht="47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 s="8">
        <f t="shared" si="386"/>
        <v>56.825000000000003</v>
      </c>
      <c r="Q3525" s="9" t="str">
        <f t="shared" si="387"/>
        <v>theater</v>
      </c>
      <c r="R3525" t="str">
        <f t="shared" si="388"/>
        <v>plays</v>
      </c>
      <c r="S3525" s="13">
        <f t="shared" si="389"/>
        <v>42581.189212962963</v>
      </c>
      <c r="T3525" s="13">
        <f t="shared" si="390"/>
        <v>42638.958333333328</v>
      </c>
      <c r="U3525" s="14">
        <f t="shared" si="391"/>
        <v>2016</v>
      </c>
      <c r="V3525" s="15"/>
    </row>
    <row r="3526" spans="1:22" ht="47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 s="8">
        <f t="shared" si="386"/>
        <v>137.24324324324326</v>
      </c>
      <c r="Q3526" s="9" t="str">
        <f t="shared" si="387"/>
        <v>theater</v>
      </c>
      <c r="R3526" t="str">
        <f t="shared" si="388"/>
        <v>plays</v>
      </c>
      <c r="S3526" s="13">
        <f t="shared" si="389"/>
        <v>41880.555243055554</v>
      </c>
      <c r="T3526" s="13">
        <f t="shared" si="390"/>
        <v>41895.166666666664</v>
      </c>
      <c r="U3526" s="14">
        <f t="shared" si="391"/>
        <v>2014</v>
      </c>
      <c r="V3526" s="15"/>
    </row>
    <row r="3527" spans="1:22" ht="47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 s="8">
        <f t="shared" si="386"/>
        <v>75.714285714285708</v>
      </c>
      <c r="Q3527" s="9" t="str">
        <f t="shared" si="387"/>
        <v>theater</v>
      </c>
      <c r="R3527" t="str">
        <f t="shared" si="388"/>
        <v>plays</v>
      </c>
      <c r="S3527" s="13">
        <f t="shared" si="389"/>
        <v>42214.487337962964</v>
      </c>
      <c r="T3527" s="13">
        <f t="shared" si="390"/>
        <v>42225.666666666672</v>
      </c>
      <c r="U3527" s="14">
        <f t="shared" si="391"/>
        <v>2015</v>
      </c>
      <c r="V3527" s="15"/>
    </row>
    <row r="3528" spans="1:22" ht="47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 s="8">
        <f t="shared" si="386"/>
        <v>99</v>
      </c>
      <c r="Q3528" s="9" t="str">
        <f t="shared" si="387"/>
        <v>theater</v>
      </c>
      <c r="R3528" t="str">
        <f t="shared" si="388"/>
        <v>plays</v>
      </c>
      <c r="S3528" s="13">
        <f t="shared" si="389"/>
        <v>42460.126979166664</v>
      </c>
      <c r="T3528" s="13">
        <f t="shared" si="390"/>
        <v>42488.249305555553</v>
      </c>
      <c r="U3528" s="14">
        <f t="shared" si="391"/>
        <v>2016</v>
      </c>
      <c r="V3528" s="15"/>
    </row>
    <row r="3529" spans="1:22" ht="47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 s="8">
        <f t="shared" si="386"/>
        <v>81.569767441860463</v>
      </c>
      <c r="Q3529" s="9" t="str">
        <f t="shared" si="387"/>
        <v>theater</v>
      </c>
      <c r="R3529" t="str">
        <f t="shared" si="388"/>
        <v>plays</v>
      </c>
      <c r="S3529" s="13">
        <f t="shared" si="389"/>
        <v>42166.814872685187</v>
      </c>
      <c r="T3529" s="13">
        <f t="shared" si="390"/>
        <v>42196.165972222225</v>
      </c>
      <c r="U3529" s="14">
        <f t="shared" si="391"/>
        <v>2015</v>
      </c>
      <c r="V3529" s="15"/>
    </row>
    <row r="3530" spans="1:22" ht="47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 s="8">
        <f t="shared" si="386"/>
        <v>45.108108108108105</v>
      </c>
      <c r="Q3530" s="9" t="str">
        <f t="shared" si="387"/>
        <v>theater</v>
      </c>
      <c r="R3530" t="str">
        <f t="shared" si="388"/>
        <v>plays</v>
      </c>
      <c r="S3530" s="13">
        <f t="shared" si="389"/>
        <v>42733.293032407404</v>
      </c>
      <c r="T3530" s="13">
        <f t="shared" si="390"/>
        <v>42753.50136574074</v>
      </c>
      <c r="U3530" s="14">
        <f t="shared" si="391"/>
        <v>2016</v>
      </c>
      <c r="V3530" s="15"/>
    </row>
    <row r="3531" spans="1:22" ht="47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 s="8">
        <f t="shared" si="386"/>
        <v>36.666666666666664</v>
      </c>
      <c r="Q3531" s="9" t="str">
        <f t="shared" si="387"/>
        <v>theater</v>
      </c>
      <c r="R3531" t="str">
        <f t="shared" si="388"/>
        <v>plays</v>
      </c>
      <c r="S3531" s="13">
        <f t="shared" si="389"/>
        <v>42177.553449074076</v>
      </c>
      <c r="T3531" s="13">
        <f t="shared" si="390"/>
        <v>42198.041666666672</v>
      </c>
      <c r="U3531" s="14">
        <f t="shared" si="391"/>
        <v>2015</v>
      </c>
      <c r="V3531" s="15"/>
    </row>
    <row r="3532" spans="1:22" ht="47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 s="8">
        <f t="shared" si="386"/>
        <v>125</v>
      </c>
      <c r="Q3532" s="9" t="str">
        <f t="shared" si="387"/>
        <v>theater</v>
      </c>
      <c r="R3532" t="str">
        <f t="shared" si="388"/>
        <v>plays</v>
      </c>
      <c r="S3532" s="13">
        <f t="shared" si="389"/>
        <v>42442.41501157407</v>
      </c>
      <c r="T3532" s="13">
        <f t="shared" si="390"/>
        <v>42470.833333333328</v>
      </c>
      <c r="U3532" s="14">
        <f t="shared" si="391"/>
        <v>2016</v>
      </c>
      <c r="V3532" s="15"/>
    </row>
    <row r="3533" spans="1:22" ht="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 s="8">
        <f t="shared" si="386"/>
        <v>49.230769230769234</v>
      </c>
      <c r="Q3533" s="9" t="str">
        <f t="shared" si="387"/>
        <v>theater</v>
      </c>
      <c r="R3533" t="str">
        <f t="shared" si="388"/>
        <v>plays</v>
      </c>
      <c r="S3533" s="13">
        <f t="shared" si="389"/>
        <v>42521.44599537037</v>
      </c>
      <c r="T3533" s="13">
        <f t="shared" si="390"/>
        <v>42551.654328703706</v>
      </c>
      <c r="U3533" s="14">
        <f t="shared" si="391"/>
        <v>2016</v>
      </c>
      <c r="V3533" s="15"/>
    </row>
    <row r="3534" spans="1:22" ht="47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 s="8">
        <f t="shared" si="386"/>
        <v>42.296296296296298</v>
      </c>
      <c r="Q3534" s="9" t="str">
        <f t="shared" si="387"/>
        <v>theater</v>
      </c>
      <c r="R3534" t="str">
        <f t="shared" si="388"/>
        <v>plays</v>
      </c>
      <c r="S3534" s="13">
        <f t="shared" si="389"/>
        <v>41884.391516203701</v>
      </c>
      <c r="T3534" s="13">
        <f t="shared" si="390"/>
        <v>41900.165972222225</v>
      </c>
      <c r="U3534" s="14">
        <f t="shared" si="391"/>
        <v>2014</v>
      </c>
      <c r="V3534" s="15"/>
    </row>
    <row r="3535" spans="1:22" ht="47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 s="8">
        <f t="shared" si="386"/>
        <v>78.875</v>
      </c>
      <c r="Q3535" s="9" t="str">
        <f t="shared" si="387"/>
        <v>theater</v>
      </c>
      <c r="R3535" t="str">
        <f t="shared" si="388"/>
        <v>plays</v>
      </c>
      <c r="S3535" s="13">
        <f t="shared" si="389"/>
        <v>42289.552858796298</v>
      </c>
      <c r="T3535" s="13">
        <f t="shared" si="390"/>
        <v>42319.802858796291</v>
      </c>
      <c r="U3535" s="14">
        <f t="shared" si="391"/>
        <v>2015</v>
      </c>
      <c r="V3535" s="15"/>
    </row>
    <row r="3536" spans="1:22" ht="3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 s="8">
        <f t="shared" si="386"/>
        <v>38.284313725490193</v>
      </c>
      <c r="Q3536" s="9" t="str">
        <f t="shared" si="387"/>
        <v>theater</v>
      </c>
      <c r="R3536" t="str">
        <f t="shared" si="388"/>
        <v>plays</v>
      </c>
      <c r="S3536" s="13">
        <f t="shared" si="389"/>
        <v>42243.416932870365</v>
      </c>
      <c r="T3536" s="13">
        <f t="shared" si="390"/>
        <v>42278.6252662037</v>
      </c>
      <c r="U3536" s="14">
        <f t="shared" si="391"/>
        <v>2015</v>
      </c>
      <c r="V3536" s="15"/>
    </row>
    <row r="3537" spans="1:22" ht="47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 s="8">
        <f t="shared" si="386"/>
        <v>44.847826086956523</v>
      </c>
      <c r="Q3537" s="9" t="str">
        <f t="shared" si="387"/>
        <v>theater</v>
      </c>
      <c r="R3537" t="str">
        <f t="shared" si="388"/>
        <v>plays</v>
      </c>
      <c r="S3537" s="13">
        <f t="shared" si="389"/>
        <v>42248.431828703702</v>
      </c>
      <c r="T3537" s="13">
        <f t="shared" si="390"/>
        <v>42279.75</v>
      </c>
      <c r="U3537" s="14">
        <f t="shared" si="391"/>
        <v>2015</v>
      </c>
      <c r="V3537" s="15"/>
    </row>
    <row r="3538" spans="1:22" ht="47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 s="8">
        <f t="shared" si="386"/>
        <v>13.529411764705882</v>
      </c>
      <c r="Q3538" s="9" t="str">
        <f t="shared" si="387"/>
        <v>theater</v>
      </c>
      <c r="R3538" t="str">
        <f t="shared" si="388"/>
        <v>plays</v>
      </c>
      <c r="S3538" s="13">
        <f t="shared" si="389"/>
        <v>42328.518807870372</v>
      </c>
      <c r="T3538" s="13">
        <f t="shared" si="390"/>
        <v>42358.499305555553</v>
      </c>
      <c r="U3538" s="14">
        <f t="shared" si="391"/>
        <v>2015</v>
      </c>
      <c r="V3538" s="15"/>
    </row>
    <row r="3539" spans="1:22" ht="47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 s="8">
        <f t="shared" si="386"/>
        <v>43.5</v>
      </c>
      <c r="Q3539" s="9" t="str">
        <f t="shared" si="387"/>
        <v>theater</v>
      </c>
      <c r="R3539" t="str">
        <f t="shared" si="388"/>
        <v>plays</v>
      </c>
      <c r="S3539" s="13">
        <f t="shared" si="389"/>
        <v>41923.146018518521</v>
      </c>
      <c r="T3539" s="13">
        <f t="shared" si="390"/>
        <v>41960.332638888889</v>
      </c>
      <c r="U3539" s="14">
        <f t="shared" si="391"/>
        <v>2014</v>
      </c>
      <c r="V3539" s="15"/>
    </row>
    <row r="3540" spans="1:22" ht="47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 s="8">
        <f t="shared" si="386"/>
        <v>30.951807228915662</v>
      </c>
      <c r="Q3540" s="9" t="str">
        <f t="shared" si="387"/>
        <v>theater</v>
      </c>
      <c r="R3540" t="str">
        <f t="shared" si="388"/>
        <v>plays</v>
      </c>
      <c r="S3540" s="13">
        <f t="shared" si="389"/>
        <v>42571.212268518517</v>
      </c>
      <c r="T3540" s="13">
        <f t="shared" si="390"/>
        <v>42599.420601851853</v>
      </c>
      <c r="U3540" s="14">
        <f t="shared" si="391"/>
        <v>2016</v>
      </c>
      <c r="V3540" s="15"/>
    </row>
    <row r="3541" spans="1:22" ht="47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 s="8">
        <f t="shared" si="386"/>
        <v>55.230769230769234</v>
      </c>
      <c r="Q3541" s="9" t="str">
        <f t="shared" si="387"/>
        <v>theater</v>
      </c>
      <c r="R3541" t="str">
        <f t="shared" si="388"/>
        <v>plays</v>
      </c>
      <c r="S3541" s="13">
        <f t="shared" si="389"/>
        <v>42600.547708333332</v>
      </c>
      <c r="T3541" s="13">
        <f t="shared" si="390"/>
        <v>42621.756041666667</v>
      </c>
      <c r="U3541" s="14">
        <f t="shared" si="391"/>
        <v>2016</v>
      </c>
      <c r="V3541" s="15"/>
    </row>
    <row r="3542" spans="1:22" ht="47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 s="8">
        <f t="shared" si="386"/>
        <v>46.125</v>
      </c>
      <c r="Q3542" s="9" t="str">
        <f t="shared" si="387"/>
        <v>theater</v>
      </c>
      <c r="R3542" t="str">
        <f t="shared" si="388"/>
        <v>plays</v>
      </c>
      <c r="S3542" s="13">
        <f t="shared" si="389"/>
        <v>42516.795034722221</v>
      </c>
      <c r="T3542" s="13">
        <f t="shared" si="390"/>
        <v>42547.003368055557</v>
      </c>
      <c r="U3542" s="14">
        <f t="shared" si="391"/>
        <v>2016</v>
      </c>
      <c r="V3542" s="15"/>
    </row>
    <row r="3543" spans="1:22" ht="47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 s="8">
        <f t="shared" si="386"/>
        <v>39.375</v>
      </c>
      <c r="Q3543" s="9" t="str">
        <f t="shared" si="387"/>
        <v>theater</v>
      </c>
      <c r="R3543" t="str">
        <f t="shared" si="388"/>
        <v>plays</v>
      </c>
      <c r="S3543" s="13">
        <f t="shared" si="389"/>
        <v>42222.521701388883</v>
      </c>
      <c r="T3543" s="13">
        <f t="shared" si="390"/>
        <v>42247.730034722219</v>
      </c>
      <c r="U3543" s="14">
        <f t="shared" si="391"/>
        <v>2015</v>
      </c>
      <c r="V3543" s="15"/>
    </row>
    <row r="3544" spans="1:22" ht="47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 s="8">
        <f t="shared" si="386"/>
        <v>66.152941176470591</v>
      </c>
      <c r="Q3544" s="9" t="str">
        <f t="shared" si="387"/>
        <v>theater</v>
      </c>
      <c r="R3544" t="str">
        <f t="shared" si="388"/>
        <v>plays</v>
      </c>
      <c r="S3544" s="13">
        <f t="shared" si="389"/>
        <v>41829.391458333332</v>
      </c>
      <c r="T3544" s="13">
        <f t="shared" si="390"/>
        <v>41889.599791666667</v>
      </c>
      <c r="U3544" s="14">
        <f t="shared" si="391"/>
        <v>2014</v>
      </c>
      <c r="V3544" s="15"/>
    </row>
    <row r="3545" spans="1:22" ht="47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 s="8">
        <f t="shared" si="386"/>
        <v>54.137931034482762</v>
      </c>
      <c r="Q3545" s="9" t="str">
        <f t="shared" si="387"/>
        <v>theater</v>
      </c>
      <c r="R3545" t="str">
        <f t="shared" si="388"/>
        <v>plays</v>
      </c>
      <c r="S3545" s="13">
        <f t="shared" si="389"/>
        <v>42150.546979166662</v>
      </c>
      <c r="T3545" s="13">
        <f t="shared" si="390"/>
        <v>42180.755312499998</v>
      </c>
      <c r="U3545" s="14">
        <f t="shared" si="391"/>
        <v>2015</v>
      </c>
      <c r="V3545" s="15"/>
    </row>
    <row r="3546" spans="1:22" ht="3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 s="8">
        <f t="shared" si="386"/>
        <v>104.16666666666667</v>
      </c>
      <c r="Q3546" s="9" t="str">
        <f t="shared" si="387"/>
        <v>theater</v>
      </c>
      <c r="R3546" t="str">
        <f t="shared" si="388"/>
        <v>plays</v>
      </c>
      <c r="S3546" s="13">
        <f t="shared" si="389"/>
        <v>42040.623344907406</v>
      </c>
      <c r="T3546" s="13">
        <f t="shared" si="390"/>
        <v>42070.831678240742</v>
      </c>
      <c r="U3546" s="14">
        <f t="shared" si="391"/>
        <v>2015</v>
      </c>
      <c r="V3546" s="15"/>
    </row>
    <row r="3547" spans="1:22" ht="47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 s="8">
        <f t="shared" si="386"/>
        <v>31.375</v>
      </c>
      <c r="Q3547" s="9" t="str">
        <f t="shared" si="387"/>
        <v>theater</v>
      </c>
      <c r="R3547" t="str">
        <f t="shared" si="388"/>
        <v>plays</v>
      </c>
      <c r="S3547" s="13">
        <f t="shared" si="389"/>
        <v>42075.599062499998</v>
      </c>
      <c r="T3547" s="13">
        <f t="shared" si="390"/>
        <v>42105.807395833333</v>
      </c>
      <c r="U3547" s="14">
        <f t="shared" si="391"/>
        <v>2015</v>
      </c>
      <c r="V3547" s="15"/>
    </row>
    <row r="3548" spans="1:22" ht="47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 s="8">
        <f t="shared" si="386"/>
        <v>59.210526315789473</v>
      </c>
      <c r="Q3548" s="9" t="str">
        <f t="shared" si="387"/>
        <v>theater</v>
      </c>
      <c r="R3548" t="str">
        <f t="shared" si="388"/>
        <v>plays</v>
      </c>
      <c r="S3548" s="13">
        <f t="shared" si="389"/>
        <v>42073.452361111107</v>
      </c>
      <c r="T3548" s="13">
        <f t="shared" si="390"/>
        <v>42095.165972222225</v>
      </c>
      <c r="U3548" s="14">
        <f t="shared" si="391"/>
        <v>2015</v>
      </c>
      <c r="V3548" s="15"/>
    </row>
    <row r="3549" spans="1:22" ht="47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 s="8">
        <f t="shared" si="386"/>
        <v>119.17633928571429</v>
      </c>
      <c r="Q3549" s="9" t="str">
        <f t="shared" si="387"/>
        <v>theater</v>
      </c>
      <c r="R3549" t="str">
        <f t="shared" si="388"/>
        <v>plays</v>
      </c>
      <c r="S3549" s="13">
        <f t="shared" si="389"/>
        <v>42479.870381944442</v>
      </c>
      <c r="T3549" s="13">
        <f t="shared" si="390"/>
        <v>42504.165972222225</v>
      </c>
      <c r="U3549" s="14">
        <f t="shared" si="391"/>
        <v>2016</v>
      </c>
      <c r="V3549" s="15"/>
    </row>
    <row r="3550" spans="1:22" ht="47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 s="8">
        <f t="shared" si="386"/>
        <v>164.61538461538461</v>
      </c>
      <c r="Q3550" s="9" t="str">
        <f t="shared" si="387"/>
        <v>theater</v>
      </c>
      <c r="R3550" t="str">
        <f t="shared" si="388"/>
        <v>plays</v>
      </c>
      <c r="S3550" s="13">
        <f t="shared" si="389"/>
        <v>42411.733958333331</v>
      </c>
      <c r="T3550" s="13">
        <f t="shared" si="390"/>
        <v>42434.041666666672</v>
      </c>
      <c r="U3550" s="14">
        <f t="shared" si="391"/>
        <v>2016</v>
      </c>
      <c r="V3550" s="15"/>
    </row>
    <row r="3551" spans="1:22" ht="47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 s="8">
        <f t="shared" si="386"/>
        <v>24.285714285714285</v>
      </c>
      <c r="Q3551" s="9" t="str">
        <f t="shared" si="387"/>
        <v>theater</v>
      </c>
      <c r="R3551" t="str">
        <f t="shared" si="388"/>
        <v>plays</v>
      </c>
      <c r="S3551" s="13">
        <f t="shared" si="389"/>
        <v>42223.186030092591</v>
      </c>
      <c r="T3551" s="13">
        <f t="shared" si="390"/>
        <v>42251.394363425927</v>
      </c>
      <c r="U3551" s="14">
        <f t="shared" si="391"/>
        <v>2015</v>
      </c>
      <c r="V3551" s="15"/>
    </row>
    <row r="3552" spans="1:22" ht="47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 s="8">
        <f t="shared" si="386"/>
        <v>40.9375</v>
      </c>
      <c r="Q3552" s="9" t="str">
        <f t="shared" si="387"/>
        <v>theater</v>
      </c>
      <c r="R3552" t="str">
        <f t="shared" si="388"/>
        <v>plays</v>
      </c>
      <c r="S3552" s="13">
        <f t="shared" si="389"/>
        <v>42462.685162037036</v>
      </c>
      <c r="T3552" s="13">
        <f t="shared" si="390"/>
        <v>42492.893495370372</v>
      </c>
      <c r="U3552" s="14">
        <f t="shared" si="391"/>
        <v>2016</v>
      </c>
      <c r="V3552" s="15"/>
    </row>
    <row r="3553" spans="1:22" ht="47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 s="8">
        <f t="shared" si="386"/>
        <v>61.1</v>
      </c>
      <c r="Q3553" s="9" t="str">
        <f t="shared" si="387"/>
        <v>theater</v>
      </c>
      <c r="R3553" t="str">
        <f t="shared" si="388"/>
        <v>plays</v>
      </c>
      <c r="S3553" s="13">
        <f t="shared" si="389"/>
        <v>41753.307523148142</v>
      </c>
      <c r="T3553" s="13">
        <f t="shared" si="390"/>
        <v>41781.921527777777</v>
      </c>
      <c r="U3553" s="14">
        <f t="shared" si="391"/>
        <v>2014</v>
      </c>
      <c r="V3553" s="15"/>
    </row>
    <row r="3554" spans="1:22" ht="47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 s="8">
        <f t="shared" si="386"/>
        <v>38.65</v>
      </c>
      <c r="Q3554" s="9" t="str">
        <f t="shared" si="387"/>
        <v>theater</v>
      </c>
      <c r="R3554" t="str">
        <f t="shared" si="388"/>
        <v>plays</v>
      </c>
      <c r="S3554" s="13">
        <f t="shared" si="389"/>
        <v>41788.378749999996</v>
      </c>
      <c r="T3554" s="13">
        <f t="shared" si="390"/>
        <v>41818.587083333332</v>
      </c>
      <c r="U3554" s="14">
        <f t="shared" si="391"/>
        <v>2014</v>
      </c>
      <c r="V3554" s="15"/>
    </row>
    <row r="3555" spans="1:22" ht="47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 s="8">
        <f t="shared" si="386"/>
        <v>56.20192307692308</v>
      </c>
      <c r="Q3555" s="9" t="str">
        <f t="shared" si="387"/>
        <v>theater</v>
      </c>
      <c r="R3555" t="str">
        <f t="shared" si="388"/>
        <v>plays</v>
      </c>
      <c r="S3555" s="13">
        <f t="shared" si="389"/>
        <v>42195.820370370369</v>
      </c>
      <c r="T3555" s="13">
        <f t="shared" si="390"/>
        <v>42228</v>
      </c>
      <c r="U3555" s="14">
        <f t="shared" si="391"/>
        <v>2015</v>
      </c>
      <c r="V3555" s="15"/>
    </row>
    <row r="3556" spans="1:22" ht="47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 s="8">
        <f t="shared" si="386"/>
        <v>107.00207547169811</v>
      </c>
      <c r="Q3556" s="9" t="str">
        <f t="shared" si="387"/>
        <v>theater</v>
      </c>
      <c r="R3556" t="str">
        <f t="shared" si="388"/>
        <v>plays</v>
      </c>
      <c r="S3556" s="13">
        <f t="shared" si="389"/>
        <v>42015.842118055552</v>
      </c>
      <c r="T3556" s="13">
        <f t="shared" si="390"/>
        <v>42046.708333333328</v>
      </c>
      <c r="U3556" s="14">
        <f t="shared" si="391"/>
        <v>2015</v>
      </c>
      <c r="V3556" s="15"/>
    </row>
    <row r="3557" spans="1:22" ht="47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 s="8">
        <f t="shared" si="386"/>
        <v>171.42857142857142</v>
      </c>
      <c r="Q3557" s="9" t="str">
        <f t="shared" si="387"/>
        <v>theater</v>
      </c>
      <c r="R3557" t="str">
        <f t="shared" si="388"/>
        <v>plays</v>
      </c>
      <c r="S3557" s="13">
        <f t="shared" si="389"/>
        <v>42661.233726851853</v>
      </c>
      <c r="T3557" s="13">
        <f t="shared" si="390"/>
        <v>42691.483726851846</v>
      </c>
      <c r="U3557" s="14">
        <f t="shared" si="391"/>
        <v>2016</v>
      </c>
      <c r="V3557" s="15"/>
    </row>
    <row r="3558" spans="1:22" ht="47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 s="8">
        <f t="shared" si="386"/>
        <v>110.5</v>
      </c>
      <c r="Q3558" s="9" t="str">
        <f t="shared" si="387"/>
        <v>theater</v>
      </c>
      <c r="R3558" t="str">
        <f t="shared" si="388"/>
        <v>plays</v>
      </c>
      <c r="S3558" s="13">
        <f t="shared" si="389"/>
        <v>41808.441249999996</v>
      </c>
      <c r="T3558" s="13">
        <f t="shared" si="390"/>
        <v>41868.649583333332</v>
      </c>
      <c r="U3558" s="14">
        <f t="shared" si="391"/>
        <v>2014</v>
      </c>
      <c r="V3558" s="15"/>
    </row>
    <row r="3559" spans="1:22" ht="47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 s="8">
        <f t="shared" si="386"/>
        <v>179.27598566308242</v>
      </c>
      <c r="Q3559" s="9" t="str">
        <f t="shared" si="387"/>
        <v>theater</v>
      </c>
      <c r="R3559" t="str">
        <f t="shared" si="388"/>
        <v>plays</v>
      </c>
      <c r="S3559" s="13">
        <f t="shared" si="389"/>
        <v>41730.068414351852</v>
      </c>
      <c r="T3559" s="13">
        <f t="shared" si="390"/>
        <v>41764.276747685188</v>
      </c>
      <c r="U3559" s="14">
        <f t="shared" si="391"/>
        <v>2014</v>
      </c>
      <c r="V3559" s="15"/>
    </row>
    <row r="3560" spans="1:22" ht="47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 s="8">
        <f t="shared" si="386"/>
        <v>22.90909090909091</v>
      </c>
      <c r="Q3560" s="9" t="str">
        <f t="shared" si="387"/>
        <v>theater</v>
      </c>
      <c r="R3560" t="str">
        <f t="shared" si="388"/>
        <v>plays</v>
      </c>
      <c r="S3560" s="13">
        <f t="shared" si="389"/>
        <v>42139.608506944445</v>
      </c>
      <c r="T3560" s="13">
        <f t="shared" si="390"/>
        <v>42181.875</v>
      </c>
      <c r="U3560" s="14">
        <f t="shared" si="391"/>
        <v>2015</v>
      </c>
      <c r="V3560" s="15"/>
    </row>
    <row r="3561" spans="1:22" ht="47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 s="8">
        <f t="shared" si="386"/>
        <v>43.125</v>
      </c>
      <c r="Q3561" s="9" t="str">
        <f t="shared" si="387"/>
        <v>theater</v>
      </c>
      <c r="R3561" t="str">
        <f t="shared" si="388"/>
        <v>plays</v>
      </c>
      <c r="S3561" s="13">
        <f t="shared" si="389"/>
        <v>42193.887824074067</v>
      </c>
      <c r="T3561" s="13">
        <f t="shared" si="390"/>
        <v>42216.373611111107</v>
      </c>
      <c r="U3561" s="14">
        <f t="shared" si="391"/>
        <v>2015</v>
      </c>
      <c r="V3561" s="15"/>
    </row>
    <row r="3562" spans="1:22" ht="47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 s="8">
        <f t="shared" si="386"/>
        <v>46.891891891891895</v>
      </c>
      <c r="Q3562" s="9" t="str">
        <f t="shared" si="387"/>
        <v>theater</v>
      </c>
      <c r="R3562" t="str">
        <f t="shared" si="388"/>
        <v>plays</v>
      </c>
      <c r="S3562" s="13">
        <f t="shared" si="389"/>
        <v>42115.68131944444</v>
      </c>
      <c r="T3562" s="13">
        <f t="shared" si="390"/>
        <v>42151.114583333328</v>
      </c>
      <c r="U3562" s="14">
        <f t="shared" si="391"/>
        <v>2015</v>
      </c>
      <c r="V3562" s="15"/>
    </row>
    <row r="3563" spans="1:22" ht="107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 s="8">
        <f t="shared" si="386"/>
        <v>47.407407407407405</v>
      </c>
      <c r="Q3563" s="9" t="str">
        <f t="shared" si="387"/>
        <v>theater</v>
      </c>
      <c r="R3563" t="str">
        <f t="shared" si="388"/>
        <v>plays</v>
      </c>
      <c r="S3563" s="13">
        <f t="shared" si="389"/>
        <v>42203.471967592595</v>
      </c>
      <c r="T3563" s="13">
        <f t="shared" si="390"/>
        <v>42221.774999999994</v>
      </c>
      <c r="U3563" s="14">
        <f t="shared" si="391"/>
        <v>2015</v>
      </c>
      <c r="V3563" s="15"/>
    </row>
    <row r="3564" spans="1:22" ht="47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 s="8">
        <f t="shared" si="386"/>
        <v>15.129032258064516</v>
      </c>
      <c r="Q3564" s="9" t="str">
        <f t="shared" si="387"/>
        <v>theater</v>
      </c>
      <c r="R3564" t="str">
        <f t="shared" si="388"/>
        <v>plays</v>
      </c>
      <c r="S3564" s="13">
        <f t="shared" si="389"/>
        <v>42433.553553240738</v>
      </c>
      <c r="T3564" s="13">
        <f t="shared" si="390"/>
        <v>42442.916666666672</v>
      </c>
      <c r="U3564" s="14">
        <f t="shared" si="391"/>
        <v>2016</v>
      </c>
      <c r="V3564" s="15"/>
    </row>
    <row r="3565" spans="1:22" ht="47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 s="8">
        <f t="shared" si="386"/>
        <v>21.098000000000003</v>
      </c>
      <c r="Q3565" s="9" t="str">
        <f t="shared" si="387"/>
        <v>theater</v>
      </c>
      <c r="R3565" t="str">
        <f t="shared" si="388"/>
        <v>plays</v>
      </c>
      <c r="S3565" s="13">
        <f t="shared" si="389"/>
        <v>42555.46361111111</v>
      </c>
      <c r="T3565" s="13">
        <f t="shared" si="390"/>
        <v>42583.791666666672</v>
      </c>
      <c r="U3565" s="14">
        <f t="shared" si="391"/>
        <v>2016</v>
      </c>
      <c r="V3565" s="15"/>
    </row>
    <row r="3566" spans="1:22" ht="3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 s="8">
        <f t="shared" si="386"/>
        <v>59.117647058823529</v>
      </c>
      <c r="Q3566" s="9" t="str">
        <f t="shared" si="387"/>
        <v>theater</v>
      </c>
      <c r="R3566" t="str">
        <f t="shared" si="388"/>
        <v>plays</v>
      </c>
      <c r="S3566" s="13">
        <f t="shared" si="389"/>
        <v>42236.414918981478</v>
      </c>
      <c r="T3566" s="13">
        <f t="shared" si="390"/>
        <v>42282.666666666672</v>
      </c>
      <c r="U3566" s="14">
        <f t="shared" si="391"/>
        <v>2015</v>
      </c>
      <c r="V3566" s="15"/>
    </row>
    <row r="3567" spans="1:22" ht="47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 s="8">
        <f t="shared" si="386"/>
        <v>97.916666666666671</v>
      </c>
      <c r="Q3567" s="9" t="str">
        <f t="shared" si="387"/>
        <v>theater</v>
      </c>
      <c r="R3567" t="str">
        <f t="shared" si="388"/>
        <v>plays</v>
      </c>
      <c r="S3567" s="13">
        <f t="shared" si="389"/>
        <v>41974.534814814811</v>
      </c>
      <c r="T3567" s="13">
        <f t="shared" si="390"/>
        <v>42004.743148148147</v>
      </c>
      <c r="U3567" s="14">
        <f t="shared" si="391"/>
        <v>2014</v>
      </c>
      <c r="V3567" s="15"/>
    </row>
    <row r="3568" spans="1:22" ht="47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 s="8">
        <f t="shared" si="386"/>
        <v>55.131578947368418</v>
      </c>
      <c r="Q3568" s="9" t="str">
        <f t="shared" si="387"/>
        <v>theater</v>
      </c>
      <c r="R3568" t="str">
        <f t="shared" si="388"/>
        <v>plays</v>
      </c>
      <c r="S3568" s="13">
        <f t="shared" si="389"/>
        <v>41997.299571759257</v>
      </c>
      <c r="T3568" s="13">
        <f t="shared" si="390"/>
        <v>42027.507905092592</v>
      </c>
      <c r="U3568" s="14">
        <f t="shared" si="391"/>
        <v>2014</v>
      </c>
      <c r="V3568" s="15"/>
    </row>
    <row r="3569" spans="1:22" ht="47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 s="8">
        <f t="shared" si="386"/>
        <v>26.536585365853657</v>
      </c>
      <c r="Q3569" s="9" t="str">
        <f t="shared" si="387"/>
        <v>theater</v>
      </c>
      <c r="R3569" t="str">
        <f t="shared" si="388"/>
        <v>plays</v>
      </c>
      <c r="S3569" s="13">
        <f t="shared" si="389"/>
        <v>42135.602361111109</v>
      </c>
      <c r="T3569" s="13">
        <f t="shared" si="390"/>
        <v>42165.810694444444</v>
      </c>
      <c r="U3569" s="14">
        <f t="shared" si="391"/>
        <v>2015</v>
      </c>
      <c r="V3569" s="15"/>
    </row>
    <row r="3570" spans="1:22" ht="47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 s="8">
        <f t="shared" si="386"/>
        <v>58.421052631578945</v>
      </c>
      <c r="Q3570" s="9" t="str">
        <f t="shared" si="387"/>
        <v>theater</v>
      </c>
      <c r="R3570" t="str">
        <f t="shared" si="388"/>
        <v>plays</v>
      </c>
      <c r="S3570" s="13">
        <f t="shared" si="389"/>
        <v>41869.532337962963</v>
      </c>
      <c r="T3570" s="13">
        <f t="shared" si="390"/>
        <v>41899.740671296298</v>
      </c>
      <c r="U3570" s="14">
        <f t="shared" si="391"/>
        <v>2014</v>
      </c>
      <c r="V3570" s="15"/>
    </row>
    <row r="3571" spans="1:22" ht="47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 s="8">
        <f t="shared" si="386"/>
        <v>122.53658536585365</v>
      </c>
      <c r="Q3571" s="9" t="str">
        <f t="shared" si="387"/>
        <v>theater</v>
      </c>
      <c r="R3571" t="str">
        <f t="shared" si="388"/>
        <v>plays</v>
      </c>
      <c r="S3571" s="13">
        <f t="shared" si="389"/>
        <v>41982.480277777773</v>
      </c>
      <c r="T3571" s="13">
        <f t="shared" si="390"/>
        <v>42012.688611111109</v>
      </c>
      <c r="U3571" s="14">
        <f t="shared" si="391"/>
        <v>2014</v>
      </c>
      <c r="V3571" s="15"/>
    </row>
    <row r="3572" spans="1:22" ht="47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 s="8">
        <f t="shared" si="386"/>
        <v>87.961538461538467</v>
      </c>
      <c r="Q3572" s="9" t="str">
        <f t="shared" si="387"/>
        <v>theater</v>
      </c>
      <c r="R3572" t="str">
        <f t="shared" si="388"/>
        <v>plays</v>
      </c>
      <c r="S3572" s="13">
        <f t="shared" si="389"/>
        <v>41976.12364583333</v>
      </c>
      <c r="T3572" s="13">
        <f t="shared" si="390"/>
        <v>42004.291666666672</v>
      </c>
      <c r="U3572" s="14">
        <f t="shared" si="391"/>
        <v>2014</v>
      </c>
      <c r="V3572" s="15"/>
    </row>
    <row r="3573" spans="1:22" ht="47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 s="8">
        <f t="shared" si="386"/>
        <v>73.239999999999995</v>
      </c>
      <c r="Q3573" s="9" t="str">
        <f t="shared" si="387"/>
        <v>theater</v>
      </c>
      <c r="R3573" t="str">
        <f t="shared" si="388"/>
        <v>plays</v>
      </c>
      <c r="S3573" s="13">
        <f t="shared" si="389"/>
        <v>41912.650613425925</v>
      </c>
      <c r="T3573" s="13">
        <f t="shared" si="390"/>
        <v>41942.858946759261</v>
      </c>
      <c r="U3573" s="14">
        <f t="shared" si="391"/>
        <v>2014</v>
      </c>
      <c r="V3573" s="15"/>
    </row>
    <row r="3574" spans="1:22" ht="3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 s="8">
        <f t="shared" si="386"/>
        <v>55.555555555555557</v>
      </c>
      <c r="Q3574" s="9" t="str">
        <f t="shared" si="387"/>
        <v>theater</v>
      </c>
      <c r="R3574" t="str">
        <f t="shared" si="388"/>
        <v>plays</v>
      </c>
      <c r="S3574" s="13">
        <f t="shared" si="389"/>
        <v>42146.36206018518</v>
      </c>
      <c r="T3574" s="13">
        <f t="shared" si="390"/>
        <v>42176.570393518516</v>
      </c>
      <c r="U3574" s="14">
        <f t="shared" si="391"/>
        <v>2015</v>
      </c>
      <c r="V3574" s="15"/>
    </row>
    <row r="3575" spans="1:22" ht="3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 s="8">
        <f t="shared" si="386"/>
        <v>39.53846153846154</v>
      </c>
      <c r="Q3575" s="9" t="str">
        <f t="shared" si="387"/>
        <v>theater</v>
      </c>
      <c r="R3575" t="str">
        <f t="shared" si="388"/>
        <v>plays</v>
      </c>
      <c r="S3575" s="13">
        <f t="shared" si="389"/>
        <v>41921.167199074072</v>
      </c>
      <c r="T3575" s="13">
        <f t="shared" si="390"/>
        <v>41951.417199074072</v>
      </c>
      <c r="U3575" s="14">
        <f t="shared" si="391"/>
        <v>2014</v>
      </c>
      <c r="V3575" s="15"/>
    </row>
    <row r="3576" spans="1:22" ht="47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 s="8">
        <f t="shared" si="386"/>
        <v>136.77777777777777</v>
      </c>
      <c r="Q3576" s="9" t="str">
        <f t="shared" si="387"/>
        <v>theater</v>
      </c>
      <c r="R3576" t="str">
        <f t="shared" si="388"/>
        <v>plays</v>
      </c>
      <c r="S3576" s="13">
        <f t="shared" si="389"/>
        <v>41926.734351851854</v>
      </c>
      <c r="T3576" s="13">
        <f t="shared" si="390"/>
        <v>41956.984351851846</v>
      </c>
      <c r="U3576" s="14">
        <f t="shared" si="391"/>
        <v>2014</v>
      </c>
      <c r="V3576" s="15"/>
    </row>
    <row r="3577" spans="1:22" ht="47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 s="8">
        <f t="shared" si="386"/>
        <v>99.343137254901961</v>
      </c>
      <c r="Q3577" s="9" t="str">
        <f t="shared" si="387"/>
        <v>theater</v>
      </c>
      <c r="R3577" t="str">
        <f t="shared" si="388"/>
        <v>plays</v>
      </c>
      <c r="S3577" s="13">
        <f t="shared" si="389"/>
        <v>42561.575543981475</v>
      </c>
      <c r="T3577" s="13">
        <f t="shared" si="390"/>
        <v>42593.165972222225</v>
      </c>
      <c r="U3577" s="14">
        <f t="shared" si="391"/>
        <v>2016</v>
      </c>
      <c r="V3577" s="15"/>
    </row>
    <row r="3578" spans="1:22" ht="47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 s="8">
        <f t="shared" si="386"/>
        <v>20</v>
      </c>
      <c r="Q3578" s="9" t="str">
        <f t="shared" si="387"/>
        <v>theater</v>
      </c>
      <c r="R3578" t="str">
        <f t="shared" si="388"/>
        <v>plays</v>
      </c>
      <c r="S3578" s="13">
        <f t="shared" si="389"/>
        <v>42649.340902777774</v>
      </c>
      <c r="T3578" s="13">
        <f t="shared" si="390"/>
        <v>42709.590902777782</v>
      </c>
      <c r="U3578" s="14">
        <f t="shared" si="391"/>
        <v>2016</v>
      </c>
      <c r="V3578" s="15"/>
    </row>
    <row r="3579" spans="1:22" ht="47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 s="8">
        <f t="shared" si="386"/>
        <v>28.888888888888889</v>
      </c>
      <c r="Q3579" s="9" t="str">
        <f t="shared" si="387"/>
        <v>theater</v>
      </c>
      <c r="R3579" t="str">
        <f t="shared" si="388"/>
        <v>plays</v>
      </c>
      <c r="S3579" s="13">
        <f t="shared" si="389"/>
        <v>42093.578506944446</v>
      </c>
      <c r="T3579" s="13">
        <f t="shared" si="390"/>
        <v>42120.26944444445</v>
      </c>
      <c r="U3579" s="14">
        <f t="shared" si="391"/>
        <v>2015</v>
      </c>
      <c r="V3579" s="15"/>
    </row>
    <row r="3580" spans="1:22" ht="47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 s="8">
        <f t="shared" si="386"/>
        <v>40.545945945945945</v>
      </c>
      <c r="Q3580" s="9" t="str">
        <f t="shared" si="387"/>
        <v>theater</v>
      </c>
      <c r="R3580" t="str">
        <f t="shared" si="388"/>
        <v>plays</v>
      </c>
      <c r="S3580" s="13">
        <f t="shared" si="389"/>
        <v>42460.525196759256</v>
      </c>
      <c r="T3580" s="13">
        <f t="shared" si="390"/>
        <v>42490.733530092592</v>
      </c>
      <c r="U3580" s="14">
        <f t="shared" si="391"/>
        <v>2016</v>
      </c>
      <c r="V3580" s="15"/>
    </row>
    <row r="3581" spans="1:22" ht="47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 s="8">
        <f t="shared" si="386"/>
        <v>35.714285714285715</v>
      </c>
      <c r="Q3581" s="9" t="str">
        <f t="shared" si="387"/>
        <v>theater</v>
      </c>
      <c r="R3581" t="str">
        <f t="shared" si="388"/>
        <v>plays</v>
      </c>
      <c r="S3581" s="13">
        <f t="shared" si="389"/>
        <v>42430.553888888891</v>
      </c>
      <c r="T3581" s="13">
        <f t="shared" si="390"/>
        <v>42460.720555555556</v>
      </c>
      <c r="U3581" s="14">
        <f t="shared" si="391"/>
        <v>2016</v>
      </c>
      <c r="V3581" s="15"/>
    </row>
    <row r="3582" spans="1:22" ht="47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 s="8">
        <f t="shared" si="386"/>
        <v>37.962962962962962</v>
      </c>
      <c r="Q3582" s="9" t="str">
        <f t="shared" si="387"/>
        <v>theater</v>
      </c>
      <c r="R3582" t="str">
        <f t="shared" si="388"/>
        <v>plays</v>
      </c>
      <c r="S3582" s="13">
        <f t="shared" si="389"/>
        <v>42025.967847222222</v>
      </c>
      <c r="T3582" s="13">
        <f t="shared" si="390"/>
        <v>42064.207638888889</v>
      </c>
      <c r="U3582" s="14">
        <f t="shared" si="391"/>
        <v>2015</v>
      </c>
      <c r="V3582" s="15"/>
    </row>
    <row r="3583" spans="1:22" ht="47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 s="8">
        <f t="shared" si="386"/>
        <v>33.333333333333336</v>
      </c>
      <c r="Q3583" s="9" t="str">
        <f t="shared" si="387"/>
        <v>theater</v>
      </c>
      <c r="R3583" t="str">
        <f t="shared" si="388"/>
        <v>plays</v>
      </c>
      <c r="S3583" s="13">
        <f t="shared" si="389"/>
        <v>41836.26284722222</v>
      </c>
      <c r="T3583" s="13">
        <f t="shared" si="390"/>
        <v>41850.471180555556</v>
      </c>
      <c r="U3583" s="14">
        <f t="shared" si="391"/>
        <v>2014</v>
      </c>
      <c r="V3583" s="15"/>
    </row>
    <row r="3584" spans="1:22" ht="47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 s="8">
        <f t="shared" si="386"/>
        <v>58.571428571428569</v>
      </c>
      <c r="Q3584" s="9" t="str">
        <f t="shared" si="387"/>
        <v>theater</v>
      </c>
      <c r="R3584" t="str">
        <f t="shared" si="388"/>
        <v>plays</v>
      </c>
      <c r="S3584" s="13">
        <f t="shared" si="389"/>
        <v>42450.887523148143</v>
      </c>
      <c r="T3584" s="13">
        <f t="shared" si="390"/>
        <v>42465.095856481479</v>
      </c>
      <c r="U3584" s="14">
        <f t="shared" si="391"/>
        <v>2016</v>
      </c>
      <c r="V3584" s="15"/>
    </row>
    <row r="3585" spans="1:22" ht="47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 s="8">
        <f t="shared" si="386"/>
        <v>135.625</v>
      </c>
      <c r="Q3585" s="9" t="str">
        <f t="shared" si="387"/>
        <v>theater</v>
      </c>
      <c r="R3585" t="str">
        <f t="shared" si="388"/>
        <v>plays</v>
      </c>
      <c r="S3585" s="13">
        <f t="shared" si="389"/>
        <v>42418.217650462961</v>
      </c>
      <c r="T3585" s="13">
        <f t="shared" si="390"/>
        <v>42478.384317129632</v>
      </c>
      <c r="U3585" s="14">
        <f t="shared" si="391"/>
        <v>2016</v>
      </c>
      <c r="V3585" s="15"/>
    </row>
    <row r="3586" spans="1:22" ht="9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 s="8">
        <f t="shared" si="386"/>
        <v>30.9375</v>
      </c>
      <c r="Q3586" s="9" t="str">
        <f t="shared" si="387"/>
        <v>theater</v>
      </c>
      <c r="R3586" t="str">
        <f t="shared" si="388"/>
        <v>plays</v>
      </c>
      <c r="S3586" s="13">
        <f t="shared" si="389"/>
        <v>42168.108148148145</v>
      </c>
      <c r="T3586" s="13">
        <f t="shared" si="390"/>
        <v>42198.316481481481</v>
      </c>
      <c r="U3586" s="14">
        <f t="shared" si="391"/>
        <v>2015</v>
      </c>
      <c r="V3586" s="15"/>
    </row>
    <row r="3587" spans="1:22" ht="47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 s="8">
        <f t="shared" ref="P3587:P3650" si="393">E3587/L3587</f>
        <v>176.08695652173913</v>
      </c>
      <c r="Q3587" s="9" t="str">
        <f t="shared" ref="Q3587:Q3650" si="394">LEFT(N3587, SEARCH("/", N3587, 1)-1)</f>
        <v>theater</v>
      </c>
      <c r="R3587" t="str">
        <f t="shared" ref="R3587:R3650" si="395">RIGHT(N3587,LEN(N3587) -SEARCH("/", N3587, 1))</f>
        <v>plays</v>
      </c>
      <c r="S3587" s="13">
        <f t="shared" ref="S3587:S3650" si="396">(J3587/86400)+25569+(-5/24)</f>
        <v>41964.507986111108</v>
      </c>
      <c r="T3587" s="13">
        <f t="shared" ref="T3587:T3650" si="397">(((I3587/60)/60)/24)+DATE(1970,1,1)</f>
        <v>41994.716319444444</v>
      </c>
      <c r="U3587" s="14">
        <f t="shared" ref="U3587:U3650" si="398">YEAR(S3587)</f>
        <v>2014</v>
      </c>
      <c r="V3587" s="15"/>
    </row>
    <row r="3588" spans="1:22" ht="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 s="8">
        <f t="shared" si="393"/>
        <v>151.9814814814815</v>
      </c>
      <c r="Q3588" s="9" t="str">
        <f t="shared" si="394"/>
        <v>theater</v>
      </c>
      <c r="R3588" t="str">
        <f t="shared" si="395"/>
        <v>plays</v>
      </c>
      <c r="S3588" s="13">
        <f t="shared" si="396"/>
        <v>42576.489236111105</v>
      </c>
      <c r="T3588" s="13">
        <f t="shared" si="397"/>
        <v>42636.697569444441</v>
      </c>
      <c r="U3588" s="14">
        <f t="shared" si="398"/>
        <v>2016</v>
      </c>
      <c r="V3588" s="15"/>
    </row>
    <row r="3589" spans="1:22" ht="47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 s="8">
        <f t="shared" si="393"/>
        <v>22.607142857142858</v>
      </c>
      <c r="Q3589" s="9" t="str">
        <f t="shared" si="394"/>
        <v>theater</v>
      </c>
      <c r="R3589" t="str">
        <f t="shared" si="395"/>
        <v>plays</v>
      </c>
      <c r="S3589" s="13">
        <f t="shared" si="396"/>
        <v>42503.331643518519</v>
      </c>
      <c r="T3589" s="13">
        <f t="shared" si="397"/>
        <v>42548.791666666672</v>
      </c>
      <c r="U3589" s="14">
        <f t="shared" si="398"/>
        <v>2016</v>
      </c>
      <c r="V3589" s="15"/>
    </row>
    <row r="3590" spans="1:22" ht="47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 s="8">
        <f t="shared" si="393"/>
        <v>18.272727272727273</v>
      </c>
      <c r="Q3590" s="9" t="str">
        <f t="shared" si="394"/>
        <v>theater</v>
      </c>
      <c r="R3590" t="str">
        <f t="shared" si="395"/>
        <v>plays</v>
      </c>
      <c r="S3590" s="13">
        <f t="shared" si="396"/>
        <v>42101.620486111111</v>
      </c>
      <c r="T3590" s="13">
        <f t="shared" si="397"/>
        <v>42123.958333333328</v>
      </c>
      <c r="U3590" s="14">
        <f t="shared" si="398"/>
        <v>2015</v>
      </c>
      <c r="V3590" s="15"/>
    </row>
    <row r="3591" spans="1:22" ht="47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 s="8">
        <f t="shared" si="393"/>
        <v>82.258064516129039</v>
      </c>
      <c r="Q3591" s="9" t="str">
        <f t="shared" si="394"/>
        <v>theater</v>
      </c>
      <c r="R3591" t="str">
        <f t="shared" si="395"/>
        <v>plays</v>
      </c>
      <c r="S3591" s="13">
        <f t="shared" si="396"/>
        <v>42125.439201388886</v>
      </c>
      <c r="T3591" s="13">
        <f t="shared" si="397"/>
        <v>42150.647534722222</v>
      </c>
      <c r="U3591" s="14">
        <f t="shared" si="398"/>
        <v>2015</v>
      </c>
      <c r="V3591" s="15"/>
    </row>
    <row r="3592" spans="1:22" ht="47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 s="8">
        <f t="shared" si="393"/>
        <v>68.534246575342465</v>
      </c>
      <c r="Q3592" s="9" t="str">
        <f t="shared" si="394"/>
        <v>theater</v>
      </c>
      <c r="R3592" t="str">
        <f t="shared" si="395"/>
        <v>plays</v>
      </c>
      <c r="S3592" s="13">
        <f t="shared" si="396"/>
        <v>41902.125393518516</v>
      </c>
      <c r="T3592" s="13">
        <f t="shared" si="397"/>
        <v>41932.333726851852</v>
      </c>
      <c r="U3592" s="14">
        <f t="shared" si="398"/>
        <v>2014</v>
      </c>
      <c r="V3592" s="15"/>
    </row>
    <row r="3593" spans="1:22" ht="47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 s="8">
        <f t="shared" si="393"/>
        <v>68.055555555555557</v>
      </c>
      <c r="Q3593" s="9" t="str">
        <f t="shared" si="394"/>
        <v>theater</v>
      </c>
      <c r="R3593" t="str">
        <f t="shared" si="395"/>
        <v>plays</v>
      </c>
      <c r="S3593" s="13">
        <f t="shared" si="396"/>
        <v>42003.74009259259</v>
      </c>
      <c r="T3593" s="13">
        <f t="shared" si="397"/>
        <v>42028.207638888889</v>
      </c>
      <c r="U3593" s="14">
        <f t="shared" si="398"/>
        <v>2014</v>
      </c>
      <c r="V3593" s="15"/>
    </row>
    <row r="3594" spans="1:22" ht="47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 s="8">
        <f t="shared" si="393"/>
        <v>72.714285714285708</v>
      </c>
      <c r="Q3594" s="9" t="str">
        <f t="shared" si="394"/>
        <v>theater</v>
      </c>
      <c r="R3594" t="str">
        <f t="shared" si="395"/>
        <v>plays</v>
      </c>
      <c r="S3594" s="13">
        <f t="shared" si="396"/>
        <v>41988.621608796289</v>
      </c>
      <c r="T3594" s="13">
        <f t="shared" si="397"/>
        <v>42046.207638888889</v>
      </c>
      <c r="U3594" s="14">
        <f t="shared" si="398"/>
        <v>2014</v>
      </c>
      <c r="V3594" s="15"/>
    </row>
    <row r="3595" spans="1:22" ht="47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 s="8">
        <f t="shared" si="393"/>
        <v>77.186046511627907</v>
      </c>
      <c r="Q3595" s="9" t="str">
        <f t="shared" si="394"/>
        <v>theater</v>
      </c>
      <c r="R3595" t="str">
        <f t="shared" si="395"/>
        <v>plays</v>
      </c>
      <c r="S3595" s="13">
        <f t="shared" si="396"/>
        <v>41974.690266203703</v>
      </c>
      <c r="T3595" s="13">
        <f t="shared" si="397"/>
        <v>42009.851388888885</v>
      </c>
      <c r="U3595" s="14">
        <f t="shared" si="398"/>
        <v>2014</v>
      </c>
      <c r="V3595" s="15"/>
    </row>
    <row r="3596" spans="1:22" ht="47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 s="8">
        <f t="shared" si="393"/>
        <v>55.972222222222221</v>
      </c>
      <c r="Q3596" s="9" t="str">
        <f t="shared" si="394"/>
        <v>theater</v>
      </c>
      <c r="R3596" t="str">
        <f t="shared" si="395"/>
        <v>plays</v>
      </c>
      <c r="S3596" s="13">
        <f t="shared" si="396"/>
        <v>42591.858587962961</v>
      </c>
      <c r="T3596" s="13">
        <f t="shared" si="397"/>
        <v>42617.066921296297</v>
      </c>
      <c r="U3596" s="14">
        <f t="shared" si="398"/>
        <v>2016</v>
      </c>
      <c r="V3596" s="15"/>
    </row>
    <row r="3597" spans="1:22" ht="32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 s="8">
        <f t="shared" si="393"/>
        <v>49.693548387096776</v>
      </c>
      <c r="Q3597" s="9" t="str">
        <f t="shared" si="394"/>
        <v>theater</v>
      </c>
      <c r="R3597" t="str">
        <f t="shared" si="395"/>
        <v>plays</v>
      </c>
      <c r="S3597" s="13">
        <f t="shared" si="396"/>
        <v>42049.800034722219</v>
      </c>
      <c r="T3597" s="13">
        <f t="shared" si="397"/>
        <v>42076.290972222225</v>
      </c>
      <c r="U3597" s="14">
        <f t="shared" si="398"/>
        <v>2015</v>
      </c>
      <c r="V3597" s="15"/>
    </row>
    <row r="3598" spans="1:22" ht="47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 s="8">
        <f t="shared" si="393"/>
        <v>79</v>
      </c>
      <c r="Q3598" s="9" t="str">
        <f t="shared" si="394"/>
        <v>theater</v>
      </c>
      <c r="R3598" t="str">
        <f t="shared" si="395"/>
        <v>plays</v>
      </c>
      <c r="S3598" s="13">
        <f t="shared" si="396"/>
        <v>41856.506736111107</v>
      </c>
      <c r="T3598" s="13">
        <f t="shared" si="397"/>
        <v>41877.715069444443</v>
      </c>
      <c r="U3598" s="14">
        <f t="shared" si="398"/>
        <v>2014</v>
      </c>
      <c r="V3598" s="15"/>
    </row>
    <row r="3599" spans="1:22" ht="3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 s="8">
        <f t="shared" si="393"/>
        <v>77.727272727272734</v>
      </c>
      <c r="Q3599" s="9" t="str">
        <f t="shared" si="394"/>
        <v>theater</v>
      </c>
      <c r="R3599" t="str">
        <f t="shared" si="395"/>
        <v>plays</v>
      </c>
      <c r="S3599" s="13">
        <f t="shared" si="396"/>
        <v>42417.377199074072</v>
      </c>
      <c r="T3599" s="13">
        <f t="shared" si="397"/>
        <v>42432.249305555553</v>
      </c>
      <c r="U3599" s="14">
        <f t="shared" si="398"/>
        <v>2016</v>
      </c>
      <c r="V3599" s="15"/>
    </row>
    <row r="3600" spans="1:22" ht="47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 s="8">
        <f t="shared" si="393"/>
        <v>40.777777777777779</v>
      </c>
      <c r="Q3600" s="9" t="str">
        <f t="shared" si="394"/>
        <v>theater</v>
      </c>
      <c r="R3600" t="str">
        <f t="shared" si="395"/>
        <v>plays</v>
      </c>
      <c r="S3600" s="13">
        <f t="shared" si="396"/>
        <v>41866.590532407405</v>
      </c>
      <c r="T3600" s="13">
        <f t="shared" si="397"/>
        <v>41885.207638888889</v>
      </c>
      <c r="U3600" s="14">
        <f t="shared" si="398"/>
        <v>2014</v>
      </c>
      <c r="V3600" s="15"/>
    </row>
    <row r="3601" spans="1:22" ht="47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 s="8">
        <f t="shared" si="393"/>
        <v>59.411764705882355</v>
      </c>
      <c r="Q3601" s="9" t="str">
        <f t="shared" si="394"/>
        <v>theater</v>
      </c>
      <c r="R3601" t="str">
        <f t="shared" si="395"/>
        <v>plays</v>
      </c>
      <c r="S3601" s="13">
        <f t="shared" si="396"/>
        <v>42220.586539351854</v>
      </c>
      <c r="T3601" s="13">
        <f t="shared" si="397"/>
        <v>42246</v>
      </c>
      <c r="U3601" s="14">
        <f t="shared" si="398"/>
        <v>2015</v>
      </c>
      <c r="V3601" s="15"/>
    </row>
    <row r="3602" spans="1:22" ht="3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 s="8">
        <f t="shared" si="393"/>
        <v>3.25</v>
      </c>
      <c r="Q3602" s="9" t="str">
        <f t="shared" si="394"/>
        <v>theater</v>
      </c>
      <c r="R3602" t="str">
        <f t="shared" si="395"/>
        <v>plays</v>
      </c>
      <c r="S3602" s="13">
        <f t="shared" si="396"/>
        <v>42628.640787037039</v>
      </c>
      <c r="T3602" s="13">
        <f t="shared" si="397"/>
        <v>42656.849120370374</v>
      </c>
      <c r="U3602" s="14">
        <f t="shared" si="398"/>
        <v>2016</v>
      </c>
      <c r="V3602" s="15"/>
    </row>
    <row r="3603" spans="1:22" ht="47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 s="8">
        <f t="shared" si="393"/>
        <v>39.377358490566039</v>
      </c>
      <c r="Q3603" s="9" t="str">
        <f t="shared" si="394"/>
        <v>theater</v>
      </c>
      <c r="R3603" t="str">
        <f t="shared" si="395"/>
        <v>plays</v>
      </c>
      <c r="S3603" s="13">
        <f t="shared" si="396"/>
        <v>41990.790300925924</v>
      </c>
      <c r="T3603" s="13">
        <f t="shared" si="397"/>
        <v>42020.99863425926</v>
      </c>
      <c r="U3603" s="14">
        <f t="shared" si="398"/>
        <v>2014</v>
      </c>
      <c r="V3603" s="15"/>
    </row>
    <row r="3604" spans="1:22" ht="47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 s="8">
        <f t="shared" si="393"/>
        <v>81.673469387755105</v>
      </c>
      <c r="Q3604" s="9" t="str">
        <f t="shared" si="394"/>
        <v>theater</v>
      </c>
      <c r="R3604" t="str">
        <f t="shared" si="395"/>
        <v>plays</v>
      </c>
      <c r="S3604" s="13">
        <f t="shared" si="396"/>
        <v>42447.68609953703</v>
      </c>
      <c r="T3604" s="13">
        <f t="shared" si="397"/>
        <v>42507.894432870366</v>
      </c>
      <c r="U3604" s="14">
        <f t="shared" si="398"/>
        <v>2016</v>
      </c>
      <c r="V3604" s="15"/>
    </row>
    <row r="3605" spans="1:22" ht="47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 s="8">
        <f t="shared" si="393"/>
        <v>44.912280701754383</v>
      </c>
      <c r="Q3605" s="9" t="str">
        <f t="shared" si="394"/>
        <v>theater</v>
      </c>
      <c r="R3605" t="str">
        <f t="shared" si="395"/>
        <v>plays</v>
      </c>
      <c r="S3605" s="13">
        <f t="shared" si="396"/>
        <v>42283.656018518515</v>
      </c>
      <c r="T3605" s="13">
        <f t="shared" si="397"/>
        <v>42313.906018518523</v>
      </c>
      <c r="U3605" s="14">
        <f t="shared" si="398"/>
        <v>2015</v>
      </c>
      <c r="V3605" s="15"/>
    </row>
    <row r="3606" spans="1:22" ht="47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 s="8">
        <f t="shared" si="393"/>
        <v>49.05797101449275</v>
      </c>
      <c r="Q3606" s="9" t="str">
        <f t="shared" si="394"/>
        <v>theater</v>
      </c>
      <c r="R3606" t="str">
        <f t="shared" si="395"/>
        <v>plays</v>
      </c>
      <c r="S3606" s="13">
        <f t="shared" si="396"/>
        <v>42482.80736111111</v>
      </c>
      <c r="T3606" s="13">
        <f t="shared" si="397"/>
        <v>42489.290972222225</v>
      </c>
      <c r="U3606" s="14">
        <f t="shared" si="398"/>
        <v>2016</v>
      </c>
      <c r="V3606" s="15"/>
    </row>
    <row r="3607" spans="1:22" ht="47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 s="8">
        <f t="shared" si="393"/>
        <v>30.666666666666668</v>
      </c>
      <c r="Q3607" s="9" t="str">
        <f t="shared" si="394"/>
        <v>theater</v>
      </c>
      <c r="R3607" t="str">
        <f t="shared" si="395"/>
        <v>plays</v>
      </c>
      <c r="S3607" s="13">
        <f t="shared" si="396"/>
        <v>42383.584791666661</v>
      </c>
      <c r="T3607" s="13">
        <f t="shared" si="397"/>
        <v>42413.793124999997</v>
      </c>
      <c r="U3607" s="14">
        <f t="shared" si="398"/>
        <v>2016</v>
      </c>
      <c r="V3607" s="15"/>
    </row>
    <row r="3608" spans="1:22" ht="47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 s="8">
        <f t="shared" si="393"/>
        <v>61.0625</v>
      </c>
      <c r="Q3608" s="9" t="str">
        <f t="shared" si="394"/>
        <v>theater</v>
      </c>
      <c r="R3608" t="str">
        <f t="shared" si="395"/>
        <v>plays</v>
      </c>
      <c r="S3608" s="13">
        <f t="shared" si="396"/>
        <v>42566.396493055552</v>
      </c>
      <c r="T3608" s="13">
        <f t="shared" si="397"/>
        <v>42596.604826388888</v>
      </c>
      <c r="U3608" s="14">
        <f t="shared" si="398"/>
        <v>2016</v>
      </c>
      <c r="V3608" s="15"/>
    </row>
    <row r="3609" spans="1:22" ht="3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 s="8">
        <f t="shared" si="393"/>
        <v>29</v>
      </c>
      <c r="Q3609" s="9" t="str">
        <f t="shared" si="394"/>
        <v>theater</v>
      </c>
      <c r="R3609" t="str">
        <f t="shared" si="395"/>
        <v>plays</v>
      </c>
      <c r="S3609" s="13">
        <f t="shared" si="396"/>
        <v>42338.755578703705</v>
      </c>
      <c r="T3609" s="13">
        <f t="shared" si="397"/>
        <v>42353</v>
      </c>
      <c r="U3609" s="14">
        <f t="shared" si="398"/>
        <v>2015</v>
      </c>
      <c r="V3609" s="15"/>
    </row>
    <row r="3610" spans="1:22" ht="47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 s="8">
        <f t="shared" si="393"/>
        <v>29.62962962962963</v>
      </c>
      <c r="Q3610" s="9" t="str">
        <f t="shared" si="394"/>
        <v>theater</v>
      </c>
      <c r="R3610" t="str">
        <f t="shared" si="395"/>
        <v>plays</v>
      </c>
      <c r="S3610" s="13">
        <f t="shared" si="396"/>
        <v>42506.501041666663</v>
      </c>
      <c r="T3610" s="13">
        <f t="shared" si="397"/>
        <v>42538.583333333328</v>
      </c>
      <c r="U3610" s="14">
        <f t="shared" si="398"/>
        <v>2016</v>
      </c>
      <c r="V3610" s="15"/>
    </row>
    <row r="3611" spans="1:22" ht="47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 s="8">
        <f t="shared" si="393"/>
        <v>143.0952380952381</v>
      </c>
      <c r="Q3611" s="9" t="str">
        <f t="shared" si="394"/>
        <v>theater</v>
      </c>
      <c r="R3611" t="str">
        <f t="shared" si="395"/>
        <v>plays</v>
      </c>
      <c r="S3611" s="13">
        <f t="shared" si="396"/>
        <v>42429.783391203702</v>
      </c>
      <c r="T3611" s="13">
        <f t="shared" si="397"/>
        <v>42459.950057870374</v>
      </c>
      <c r="U3611" s="14">
        <f t="shared" si="398"/>
        <v>2016</v>
      </c>
      <c r="V3611" s="15"/>
    </row>
    <row r="3612" spans="1:22" ht="47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 s="8">
        <f t="shared" si="393"/>
        <v>52.354838709677416</v>
      </c>
      <c r="Q3612" s="9" t="str">
        <f t="shared" si="394"/>
        <v>theater</v>
      </c>
      <c r="R3612" t="str">
        <f t="shared" si="395"/>
        <v>plays</v>
      </c>
      <c r="S3612" s="13">
        <f t="shared" si="396"/>
        <v>42203.22379629629</v>
      </c>
      <c r="T3612" s="13">
        <f t="shared" si="397"/>
        <v>42233.432129629626</v>
      </c>
      <c r="U3612" s="14">
        <f t="shared" si="398"/>
        <v>2015</v>
      </c>
      <c r="V3612" s="15"/>
    </row>
    <row r="3613" spans="1:22" ht="47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 s="8">
        <f t="shared" si="393"/>
        <v>66.666666666666671</v>
      </c>
      <c r="Q3613" s="9" t="str">
        <f t="shared" si="394"/>
        <v>theater</v>
      </c>
      <c r="R3613" t="str">
        <f t="shared" si="395"/>
        <v>plays</v>
      </c>
      <c r="S3613" s="13">
        <f t="shared" si="396"/>
        <v>42072.162048611113</v>
      </c>
      <c r="T3613" s="13">
        <f t="shared" si="397"/>
        <v>42102.370381944449</v>
      </c>
      <c r="U3613" s="14">
        <f t="shared" si="398"/>
        <v>2015</v>
      </c>
      <c r="V3613" s="15"/>
    </row>
    <row r="3614" spans="1:22" ht="47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 s="8">
        <f t="shared" si="393"/>
        <v>126.66666666666667</v>
      </c>
      <c r="Q3614" s="9" t="str">
        <f t="shared" si="394"/>
        <v>theater</v>
      </c>
      <c r="R3614" t="str">
        <f t="shared" si="395"/>
        <v>plays</v>
      </c>
      <c r="S3614" s="13">
        <f t="shared" si="396"/>
        <v>41789.518645833326</v>
      </c>
      <c r="T3614" s="13">
        <f t="shared" si="397"/>
        <v>41799.726979166669</v>
      </c>
      <c r="U3614" s="14">
        <f t="shared" si="398"/>
        <v>2014</v>
      </c>
      <c r="V3614" s="15"/>
    </row>
    <row r="3615" spans="1:22" ht="3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 s="8">
        <f t="shared" si="393"/>
        <v>62.5</v>
      </c>
      <c r="Q3615" s="9" t="str">
        <f t="shared" si="394"/>
        <v>theater</v>
      </c>
      <c r="R3615" t="str">
        <f t="shared" si="395"/>
        <v>plays</v>
      </c>
      <c r="S3615" s="13">
        <f t="shared" si="396"/>
        <v>41788.381643518514</v>
      </c>
      <c r="T3615" s="13">
        <f t="shared" si="397"/>
        <v>41818.58997685185</v>
      </c>
      <c r="U3615" s="14">
        <f t="shared" si="398"/>
        <v>2014</v>
      </c>
      <c r="V3615" s="15"/>
    </row>
    <row r="3616" spans="1:22" ht="47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 s="8">
        <f t="shared" si="393"/>
        <v>35.492957746478872</v>
      </c>
      <c r="Q3616" s="9" t="str">
        <f t="shared" si="394"/>
        <v>theater</v>
      </c>
      <c r="R3616" t="str">
        <f t="shared" si="395"/>
        <v>plays</v>
      </c>
      <c r="S3616" s="13">
        <f t="shared" si="396"/>
        <v>42143.833518518521</v>
      </c>
      <c r="T3616" s="13">
        <f t="shared" si="397"/>
        <v>42174.041851851856</v>
      </c>
      <c r="U3616" s="14">
        <f t="shared" si="398"/>
        <v>2015</v>
      </c>
      <c r="V3616" s="15"/>
    </row>
    <row r="3617" spans="1:22" ht="47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 s="8">
        <f t="shared" si="393"/>
        <v>37.083333333333336</v>
      </c>
      <c r="Q3617" s="9" t="str">
        <f t="shared" si="394"/>
        <v>theater</v>
      </c>
      <c r="R3617" t="str">
        <f t="shared" si="395"/>
        <v>plays</v>
      </c>
      <c r="S3617" s="13">
        <f t="shared" si="396"/>
        <v>42318.385370370372</v>
      </c>
      <c r="T3617" s="13">
        <f t="shared" si="397"/>
        <v>42348.593703703707</v>
      </c>
      <c r="U3617" s="14">
        <f t="shared" si="398"/>
        <v>2015</v>
      </c>
      <c r="V3617" s="15"/>
    </row>
    <row r="3618" spans="1:22" ht="47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 s="8">
        <f t="shared" si="393"/>
        <v>69.333333333333329</v>
      </c>
      <c r="Q3618" s="9" t="str">
        <f t="shared" si="394"/>
        <v>theater</v>
      </c>
      <c r="R3618" t="str">
        <f t="shared" si="395"/>
        <v>plays</v>
      </c>
      <c r="S3618" s="13">
        <f t="shared" si="396"/>
        <v>42052.741481481477</v>
      </c>
      <c r="T3618" s="13">
        <f t="shared" si="397"/>
        <v>42082.908148148148</v>
      </c>
      <c r="U3618" s="14">
        <f t="shared" si="398"/>
        <v>2015</v>
      </c>
      <c r="V3618" s="15"/>
    </row>
    <row r="3619" spans="1:22" ht="47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 s="8">
        <f t="shared" si="393"/>
        <v>17.254901960784313</v>
      </c>
      <c r="Q3619" s="9" t="str">
        <f t="shared" si="394"/>
        <v>theater</v>
      </c>
      <c r="R3619" t="str">
        <f t="shared" si="395"/>
        <v>plays</v>
      </c>
      <c r="S3619" s="13">
        <f t="shared" si="396"/>
        <v>42779.401956018519</v>
      </c>
      <c r="T3619" s="13">
        <f t="shared" si="397"/>
        <v>42794</v>
      </c>
      <c r="U3619" s="14">
        <f t="shared" si="398"/>
        <v>2017</v>
      </c>
      <c r="V3619" s="15"/>
    </row>
    <row r="3620" spans="1:22" ht="47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 s="8">
        <f t="shared" si="393"/>
        <v>36.071428571428569</v>
      </c>
      <c r="Q3620" s="9" t="str">
        <f t="shared" si="394"/>
        <v>theater</v>
      </c>
      <c r="R3620" t="str">
        <f t="shared" si="395"/>
        <v>plays</v>
      </c>
      <c r="S3620" s="13">
        <f t="shared" si="396"/>
        <v>42128.419560185182</v>
      </c>
      <c r="T3620" s="13">
        <f t="shared" si="397"/>
        <v>42158.627893518518</v>
      </c>
      <c r="U3620" s="14">
        <f t="shared" si="398"/>
        <v>2015</v>
      </c>
      <c r="V3620" s="15"/>
    </row>
    <row r="3621" spans="1:22" ht="47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 s="8">
        <f t="shared" si="393"/>
        <v>66.470588235294116</v>
      </c>
      <c r="Q3621" s="9" t="str">
        <f t="shared" si="394"/>
        <v>theater</v>
      </c>
      <c r="R3621" t="str">
        <f t="shared" si="395"/>
        <v>plays</v>
      </c>
      <c r="S3621" s="13">
        <f t="shared" si="396"/>
        <v>42660.923912037033</v>
      </c>
      <c r="T3621" s="13">
        <f t="shared" si="397"/>
        <v>42693.916666666672</v>
      </c>
      <c r="U3621" s="14">
        <f t="shared" si="398"/>
        <v>2016</v>
      </c>
      <c r="V3621" s="15"/>
    </row>
    <row r="3622" spans="1:22" ht="47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 s="8">
        <f t="shared" si="393"/>
        <v>56.065989847715734</v>
      </c>
      <c r="Q3622" s="9" t="str">
        <f t="shared" si="394"/>
        <v>theater</v>
      </c>
      <c r="R3622" t="str">
        <f t="shared" si="395"/>
        <v>plays</v>
      </c>
      <c r="S3622" s="13">
        <f t="shared" si="396"/>
        <v>42037.72987268518</v>
      </c>
      <c r="T3622" s="13">
        <f t="shared" si="397"/>
        <v>42068.166666666672</v>
      </c>
      <c r="U3622" s="14">
        <f t="shared" si="398"/>
        <v>2015</v>
      </c>
      <c r="V3622" s="15"/>
    </row>
    <row r="3623" spans="1:22" ht="47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 s="8">
        <f t="shared" si="393"/>
        <v>47.028571428571432</v>
      </c>
      <c r="Q3623" s="9" t="str">
        <f t="shared" si="394"/>
        <v>theater</v>
      </c>
      <c r="R3623" t="str">
        <f t="shared" si="395"/>
        <v>plays</v>
      </c>
      <c r="S3623" s="13">
        <f t="shared" si="396"/>
        <v>42619.727361111109</v>
      </c>
      <c r="T3623" s="13">
        <f t="shared" si="397"/>
        <v>42643.875</v>
      </c>
      <c r="U3623" s="14">
        <f t="shared" si="398"/>
        <v>2016</v>
      </c>
      <c r="V3623" s="15"/>
    </row>
    <row r="3624" spans="1:22" ht="3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 s="8">
        <f t="shared" si="393"/>
        <v>47.666190476190479</v>
      </c>
      <c r="Q3624" s="9" t="str">
        <f t="shared" si="394"/>
        <v>theater</v>
      </c>
      <c r="R3624" t="str">
        <f t="shared" si="395"/>
        <v>plays</v>
      </c>
      <c r="S3624" s="13">
        <f t="shared" si="396"/>
        <v>41877.013553240737</v>
      </c>
      <c r="T3624" s="13">
        <f t="shared" si="397"/>
        <v>41910.140972222223</v>
      </c>
      <c r="U3624" s="14">
        <f t="shared" si="398"/>
        <v>2014</v>
      </c>
      <c r="V3624" s="15"/>
    </row>
    <row r="3625" spans="1:22" ht="32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 s="8">
        <f t="shared" si="393"/>
        <v>88.235294117647058</v>
      </c>
      <c r="Q3625" s="9" t="str">
        <f t="shared" si="394"/>
        <v>theater</v>
      </c>
      <c r="R3625" t="str">
        <f t="shared" si="395"/>
        <v>plays</v>
      </c>
      <c r="S3625" s="13">
        <f t="shared" si="396"/>
        <v>41828.528587962959</v>
      </c>
      <c r="T3625" s="13">
        <f t="shared" si="397"/>
        <v>41846.291666666664</v>
      </c>
      <c r="U3625" s="14">
        <f t="shared" si="398"/>
        <v>2014</v>
      </c>
      <c r="V3625" s="15"/>
    </row>
    <row r="3626" spans="1:22" ht="77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 s="8">
        <f t="shared" si="393"/>
        <v>80.717948717948715</v>
      </c>
      <c r="Q3626" s="9" t="str">
        <f t="shared" si="394"/>
        <v>theater</v>
      </c>
      <c r="R3626" t="str">
        <f t="shared" si="395"/>
        <v>plays</v>
      </c>
      <c r="S3626" s="13">
        <f t="shared" si="396"/>
        <v>42545.56585648148</v>
      </c>
      <c r="T3626" s="13">
        <f t="shared" si="397"/>
        <v>42605.774189814809</v>
      </c>
      <c r="U3626" s="14">
        <f t="shared" si="398"/>
        <v>2016</v>
      </c>
      <c r="V3626" s="15"/>
    </row>
    <row r="3627" spans="1:22" ht="47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 s="8">
        <f t="shared" si="393"/>
        <v>39.487179487179489</v>
      </c>
      <c r="Q3627" s="9" t="str">
        <f t="shared" si="394"/>
        <v>theater</v>
      </c>
      <c r="R3627" t="str">
        <f t="shared" si="395"/>
        <v>plays</v>
      </c>
      <c r="S3627" s="13">
        <f t="shared" si="396"/>
        <v>42157.444178240738</v>
      </c>
      <c r="T3627" s="13">
        <f t="shared" si="397"/>
        <v>42187.652511574073</v>
      </c>
      <c r="U3627" s="14">
        <f t="shared" si="398"/>
        <v>2015</v>
      </c>
      <c r="V3627" s="15"/>
    </row>
    <row r="3628" spans="1:22" ht="47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 s="8">
        <f t="shared" si="393"/>
        <v>84.854166666666671</v>
      </c>
      <c r="Q3628" s="9" t="str">
        <f t="shared" si="394"/>
        <v>theater</v>
      </c>
      <c r="R3628" t="str">
        <f t="shared" si="395"/>
        <v>plays</v>
      </c>
      <c r="S3628" s="13">
        <f t="shared" si="396"/>
        <v>41846.458993055552</v>
      </c>
      <c r="T3628" s="13">
        <f t="shared" si="397"/>
        <v>41867.667326388888</v>
      </c>
      <c r="U3628" s="14">
        <f t="shared" si="398"/>
        <v>2014</v>
      </c>
      <c r="V3628" s="15"/>
    </row>
    <row r="3629" spans="1:22" ht="47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 s="8">
        <f t="shared" si="393"/>
        <v>68.965517241379317</v>
      </c>
      <c r="Q3629" s="9" t="str">
        <f t="shared" si="394"/>
        <v>theater</v>
      </c>
      <c r="R3629" t="str">
        <f t="shared" si="395"/>
        <v>plays</v>
      </c>
      <c r="S3629" s="13">
        <f t="shared" si="396"/>
        <v>42460.533414351848</v>
      </c>
      <c r="T3629" s="13">
        <f t="shared" si="397"/>
        <v>42511.165972222225</v>
      </c>
      <c r="U3629" s="14">
        <f t="shared" si="398"/>
        <v>2016</v>
      </c>
      <c r="V3629" s="15"/>
    </row>
    <row r="3630" spans="1:22" ht="47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8" t="e">
        <f t="shared" si="393"/>
        <v>#DIV/0!</v>
      </c>
      <c r="Q3630" s="9" t="str">
        <f t="shared" si="394"/>
        <v>theater</v>
      </c>
      <c r="R3630" t="str">
        <f t="shared" si="395"/>
        <v>musical</v>
      </c>
      <c r="S3630" s="13">
        <f t="shared" si="396"/>
        <v>42291.6249537037</v>
      </c>
      <c r="T3630" s="13">
        <f t="shared" si="397"/>
        <v>42351.874953703707</v>
      </c>
      <c r="U3630" s="14">
        <f t="shared" si="398"/>
        <v>2015</v>
      </c>
      <c r="V3630" s="15"/>
    </row>
    <row r="3631" spans="1:22" ht="47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 s="8">
        <f t="shared" si="393"/>
        <v>1</v>
      </c>
      <c r="Q3631" s="9" t="str">
        <f t="shared" si="394"/>
        <v>theater</v>
      </c>
      <c r="R3631" t="str">
        <f t="shared" si="395"/>
        <v>musical</v>
      </c>
      <c r="S3631" s="13">
        <f t="shared" si="396"/>
        <v>42436.886157407404</v>
      </c>
      <c r="T3631" s="13">
        <f t="shared" si="397"/>
        <v>42495.708333333328</v>
      </c>
      <c r="U3631" s="14">
        <f t="shared" si="398"/>
        <v>2016</v>
      </c>
      <c r="V3631" s="15"/>
    </row>
    <row r="3632" spans="1:22" ht="47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 s="8">
        <f t="shared" si="393"/>
        <v>1</v>
      </c>
      <c r="Q3632" s="9" t="str">
        <f t="shared" si="394"/>
        <v>theater</v>
      </c>
      <c r="R3632" t="str">
        <f t="shared" si="395"/>
        <v>musical</v>
      </c>
      <c r="S3632" s="13">
        <f t="shared" si="396"/>
        <v>41942.638773148145</v>
      </c>
      <c r="T3632" s="13">
        <f t="shared" si="397"/>
        <v>41972.888773148152</v>
      </c>
      <c r="U3632" s="14">
        <f t="shared" si="398"/>
        <v>2014</v>
      </c>
      <c r="V3632" s="15"/>
    </row>
    <row r="3633" spans="1:22" ht="47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 s="8">
        <f t="shared" si="393"/>
        <v>147.88135593220338</v>
      </c>
      <c r="Q3633" s="9" t="str">
        <f t="shared" si="394"/>
        <v>theater</v>
      </c>
      <c r="R3633" t="str">
        <f t="shared" si="395"/>
        <v>musical</v>
      </c>
      <c r="S3633" s="13">
        <f t="shared" si="396"/>
        <v>41880.54510416666</v>
      </c>
      <c r="T3633" s="13">
        <f t="shared" si="397"/>
        <v>41905.165972222225</v>
      </c>
      <c r="U3633" s="14">
        <f t="shared" si="398"/>
        <v>2014</v>
      </c>
      <c r="V3633" s="15"/>
    </row>
    <row r="3634" spans="1:22" ht="47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 s="8">
        <f t="shared" si="393"/>
        <v>100</v>
      </c>
      <c r="Q3634" s="9" t="str">
        <f t="shared" si="394"/>
        <v>theater</v>
      </c>
      <c r="R3634" t="str">
        <f t="shared" si="395"/>
        <v>musical</v>
      </c>
      <c r="S3634" s="13">
        <f t="shared" si="396"/>
        <v>41946.728576388887</v>
      </c>
      <c r="T3634" s="13">
        <f t="shared" si="397"/>
        <v>41966.936909722222</v>
      </c>
      <c r="U3634" s="14">
        <f t="shared" si="398"/>
        <v>2014</v>
      </c>
      <c r="V3634" s="15"/>
    </row>
    <row r="3635" spans="1:22" ht="47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 s="8">
        <f t="shared" si="393"/>
        <v>56.838709677419352</v>
      </c>
      <c r="Q3635" s="9" t="str">
        <f t="shared" si="394"/>
        <v>theater</v>
      </c>
      <c r="R3635" t="str">
        <f t="shared" si="395"/>
        <v>musical</v>
      </c>
      <c r="S3635" s="13">
        <f t="shared" si="396"/>
        <v>42649.415127314809</v>
      </c>
      <c r="T3635" s="13">
        <f t="shared" si="397"/>
        <v>42693.041666666672</v>
      </c>
      <c r="U3635" s="14">
        <f t="shared" si="398"/>
        <v>2016</v>
      </c>
      <c r="V3635" s="15"/>
    </row>
    <row r="3636" spans="1:22" ht="47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 s="8">
        <f t="shared" si="393"/>
        <v>176.94444444444446</v>
      </c>
      <c r="Q3636" s="9" t="str">
        <f t="shared" si="394"/>
        <v>theater</v>
      </c>
      <c r="R3636" t="str">
        <f t="shared" si="395"/>
        <v>musical</v>
      </c>
      <c r="S3636" s="13">
        <f t="shared" si="396"/>
        <v>42700.958032407405</v>
      </c>
      <c r="T3636" s="13">
        <f t="shared" si="397"/>
        <v>42749.165972222225</v>
      </c>
      <c r="U3636" s="14">
        <f t="shared" si="398"/>
        <v>2016</v>
      </c>
      <c r="V3636" s="15"/>
    </row>
    <row r="3637" spans="1:22" ht="3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 s="8">
        <f t="shared" si="393"/>
        <v>127.6</v>
      </c>
      <c r="Q3637" s="9" t="str">
        <f t="shared" si="394"/>
        <v>theater</v>
      </c>
      <c r="R3637" t="str">
        <f t="shared" si="395"/>
        <v>musical</v>
      </c>
      <c r="S3637" s="13">
        <f t="shared" si="396"/>
        <v>42450.674490740734</v>
      </c>
      <c r="T3637" s="13">
        <f t="shared" si="397"/>
        <v>42480.88282407407</v>
      </c>
      <c r="U3637" s="14">
        <f t="shared" si="398"/>
        <v>2016</v>
      </c>
      <c r="V3637" s="15"/>
    </row>
    <row r="3638" spans="1:22" ht="47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8" t="e">
        <f t="shared" si="393"/>
        <v>#DIV/0!</v>
      </c>
      <c r="Q3638" s="9" t="str">
        <f t="shared" si="394"/>
        <v>theater</v>
      </c>
      <c r="R3638" t="str">
        <f t="shared" si="395"/>
        <v>musical</v>
      </c>
      <c r="S3638" s="13">
        <f t="shared" si="396"/>
        <v>42226.486446759256</v>
      </c>
      <c r="T3638" s="13">
        <f t="shared" si="397"/>
        <v>42261.694780092599</v>
      </c>
      <c r="U3638" s="14">
        <f t="shared" si="398"/>
        <v>2015</v>
      </c>
      <c r="V3638" s="15"/>
    </row>
    <row r="3639" spans="1:22" ht="6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 s="8">
        <f t="shared" si="393"/>
        <v>66.142857142857139</v>
      </c>
      <c r="Q3639" s="9" t="str">
        <f t="shared" si="394"/>
        <v>theater</v>
      </c>
      <c r="R3639" t="str">
        <f t="shared" si="395"/>
        <v>musical</v>
      </c>
      <c r="S3639" s="13">
        <f t="shared" si="396"/>
        <v>41975.492303240739</v>
      </c>
      <c r="T3639" s="13">
        <f t="shared" si="397"/>
        <v>42005.700636574074</v>
      </c>
      <c r="U3639" s="14">
        <f t="shared" si="398"/>
        <v>2014</v>
      </c>
      <c r="V3639" s="15"/>
    </row>
    <row r="3640" spans="1:22" ht="3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 s="8">
        <f t="shared" si="393"/>
        <v>108</v>
      </c>
      <c r="Q3640" s="9" t="str">
        <f t="shared" si="394"/>
        <v>theater</v>
      </c>
      <c r="R3640" t="str">
        <f t="shared" si="395"/>
        <v>musical</v>
      </c>
      <c r="S3640" s="13">
        <f t="shared" si="396"/>
        <v>42053.464490740742</v>
      </c>
      <c r="T3640" s="13">
        <f t="shared" si="397"/>
        <v>42113.631157407406</v>
      </c>
      <c r="U3640" s="14">
        <f t="shared" si="398"/>
        <v>2015</v>
      </c>
      <c r="V3640" s="15"/>
    </row>
    <row r="3641" spans="1:22" ht="47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 s="8">
        <f t="shared" si="393"/>
        <v>1</v>
      </c>
      <c r="Q3641" s="9" t="str">
        <f t="shared" si="394"/>
        <v>theater</v>
      </c>
      <c r="R3641" t="str">
        <f t="shared" si="395"/>
        <v>musical</v>
      </c>
      <c r="S3641" s="13">
        <f t="shared" si="396"/>
        <v>42590.468819444439</v>
      </c>
      <c r="T3641" s="13">
        <f t="shared" si="397"/>
        <v>42650.632638888885</v>
      </c>
      <c r="U3641" s="14">
        <f t="shared" si="398"/>
        <v>2016</v>
      </c>
      <c r="V3641" s="15"/>
    </row>
    <row r="3642" spans="1:22" ht="77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 s="8">
        <f t="shared" si="393"/>
        <v>18.333333333333332</v>
      </c>
      <c r="Q3642" s="9" t="str">
        <f t="shared" si="394"/>
        <v>theater</v>
      </c>
      <c r="R3642" t="str">
        <f t="shared" si="395"/>
        <v>musical</v>
      </c>
      <c r="S3642" s="13">
        <f t="shared" si="396"/>
        <v>42104.573263888888</v>
      </c>
      <c r="T3642" s="13">
        <f t="shared" si="397"/>
        <v>42134.781597222223</v>
      </c>
      <c r="U3642" s="14">
        <f t="shared" si="398"/>
        <v>2015</v>
      </c>
      <c r="V3642" s="15"/>
    </row>
    <row r="3643" spans="1:22" ht="47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8" t="e">
        <f t="shared" si="393"/>
        <v>#DIV/0!</v>
      </c>
      <c r="Q3643" s="9" t="str">
        <f t="shared" si="394"/>
        <v>theater</v>
      </c>
      <c r="R3643" t="str">
        <f t="shared" si="395"/>
        <v>musical</v>
      </c>
      <c r="S3643" s="13">
        <f t="shared" si="396"/>
        <v>41899.41873842592</v>
      </c>
      <c r="T3643" s="13">
        <f t="shared" si="397"/>
        <v>41917.208333333336</v>
      </c>
      <c r="U3643" s="14">
        <f t="shared" si="398"/>
        <v>2014</v>
      </c>
      <c r="V3643" s="15"/>
    </row>
    <row r="3644" spans="1:22" ht="6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 s="8">
        <f t="shared" si="393"/>
        <v>7.5</v>
      </c>
      <c r="Q3644" s="9" t="str">
        <f t="shared" si="394"/>
        <v>theater</v>
      </c>
      <c r="R3644" t="str">
        <f t="shared" si="395"/>
        <v>musical</v>
      </c>
      <c r="S3644" s="13">
        <f t="shared" si="396"/>
        <v>42297.607951388891</v>
      </c>
      <c r="T3644" s="13">
        <f t="shared" si="397"/>
        <v>42338.708333333328</v>
      </c>
      <c r="U3644" s="14">
        <f t="shared" si="398"/>
        <v>2015</v>
      </c>
      <c r="V3644" s="15"/>
    </row>
    <row r="3645" spans="1:22" ht="47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8" t="e">
        <f t="shared" si="393"/>
        <v>#DIV/0!</v>
      </c>
      <c r="Q3645" s="9" t="str">
        <f t="shared" si="394"/>
        <v>theater</v>
      </c>
      <c r="R3645" t="str">
        <f t="shared" si="395"/>
        <v>musical</v>
      </c>
      <c r="S3645" s="13">
        <f t="shared" si="396"/>
        <v>42284.935636574075</v>
      </c>
      <c r="T3645" s="13">
        <f t="shared" si="397"/>
        <v>42325.185636574075</v>
      </c>
      <c r="U3645" s="14">
        <f t="shared" si="398"/>
        <v>2015</v>
      </c>
      <c r="V3645" s="15"/>
    </row>
    <row r="3646" spans="1:22" ht="47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 s="8">
        <f t="shared" si="393"/>
        <v>68.416666666666671</v>
      </c>
      <c r="Q3646" s="9" t="str">
        <f t="shared" si="394"/>
        <v>theater</v>
      </c>
      <c r="R3646" t="str">
        <f t="shared" si="395"/>
        <v>musical</v>
      </c>
      <c r="S3646" s="13">
        <f t="shared" si="396"/>
        <v>42409.033414351848</v>
      </c>
      <c r="T3646" s="13">
        <f t="shared" si="397"/>
        <v>42437.207638888889</v>
      </c>
      <c r="U3646" s="14">
        <f t="shared" si="398"/>
        <v>2016</v>
      </c>
      <c r="V3646" s="15"/>
    </row>
    <row r="3647" spans="1:22" ht="47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 s="8">
        <f t="shared" si="393"/>
        <v>1</v>
      </c>
      <c r="Q3647" s="9" t="str">
        <f t="shared" si="394"/>
        <v>theater</v>
      </c>
      <c r="R3647" t="str">
        <f t="shared" si="395"/>
        <v>musical</v>
      </c>
      <c r="S3647" s="13">
        <f t="shared" si="396"/>
        <v>42665.762013888881</v>
      </c>
      <c r="T3647" s="13">
        <f t="shared" si="397"/>
        <v>42696.012013888889</v>
      </c>
      <c r="U3647" s="14">
        <f t="shared" si="398"/>
        <v>2016</v>
      </c>
      <c r="V3647" s="15"/>
    </row>
    <row r="3648" spans="1:22" ht="47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 s="8">
        <f t="shared" si="393"/>
        <v>60.125</v>
      </c>
      <c r="Q3648" s="9" t="str">
        <f t="shared" si="394"/>
        <v>theater</v>
      </c>
      <c r="R3648" t="str">
        <f t="shared" si="395"/>
        <v>musical</v>
      </c>
      <c r="S3648" s="13">
        <f t="shared" si="396"/>
        <v>42140.21298611111</v>
      </c>
      <c r="T3648" s="13">
        <f t="shared" si="397"/>
        <v>42171.979166666672</v>
      </c>
      <c r="U3648" s="14">
        <f t="shared" si="398"/>
        <v>2015</v>
      </c>
      <c r="V3648" s="15"/>
    </row>
    <row r="3649" spans="1:22" ht="47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 s="8">
        <f t="shared" si="393"/>
        <v>15</v>
      </c>
      <c r="Q3649" s="9" t="str">
        <f t="shared" si="394"/>
        <v>theater</v>
      </c>
      <c r="R3649" t="str">
        <f t="shared" si="395"/>
        <v>musical</v>
      </c>
      <c r="S3649" s="13">
        <f t="shared" si="396"/>
        <v>42598.540821759256</v>
      </c>
      <c r="T3649" s="13">
        <f t="shared" si="397"/>
        <v>42643.749155092592</v>
      </c>
      <c r="U3649" s="14">
        <f t="shared" si="398"/>
        <v>2016</v>
      </c>
      <c r="V3649" s="15"/>
    </row>
    <row r="3650" spans="1:22" ht="3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 s="8">
        <f t="shared" si="393"/>
        <v>550.04109589041093</v>
      </c>
      <c r="Q3650" s="9" t="str">
        <f t="shared" si="394"/>
        <v>theater</v>
      </c>
      <c r="R3650" t="str">
        <f t="shared" si="395"/>
        <v>plays</v>
      </c>
      <c r="S3650" s="13">
        <f t="shared" si="396"/>
        <v>41887.083854166667</v>
      </c>
      <c r="T3650" s="13">
        <f t="shared" si="397"/>
        <v>41917.292187500003</v>
      </c>
      <c r="U3650" s="14">
        <f t="shared" si="398"/>
        <v>2014</v>
      </c>
      <c r="V3650" s="15"/>
    </row>
    <row r="3651" spans="1:22" ht="47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 s="8">
        <f t="shared" ref="P3651:P3714" si="400">E3651/L3651</f>
        <v>97.5</v>
      </c>
      <c r="Q3651" s="9" t="str">
        <f t="shared" ref="Q3651:Q3714" si="401">LEFT(N3651, SEARCH("/", N3651, 1)-1)</f>
        <v>theater</v>
      </c>
      <c r="R3651" t="str">
        <f t="shared" ref="R3651:R3714" si="402">RIGHT(N3651,LEN(N3651) -SEARCH("/", N3651, 1))</f>
        <v>plays</v>
      </c>
      <c r="S3651" s="13">
        <f t="shared" ref="S3651:S3714" si="403">(J3651/86400)+25569+(-5/24)</f>
        <v>41780.504560185182</v>
      </c>
      <c r="T3651" s="13">
        <f t="shared" ref="T3651:T3714" si="404">(((I3651/60)/60)/24)+DATE(1970,1,1)</f>
        <v>41806.712893518517</v>
      </c>
      <c r="U3651" s="14">
        <f t="shared" ref="U3651:U3714" si="405">YEAR(S3651)</f>
        <v>2014</v>
      </c>
      <c r="V3651" s="15"/>
    </row>
    <row r="3652" spans="1:22" ht="47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 s="8">
        <f t="shared" si="400"/>
        <v>29.411764705882351</v>
      </c>
      <c r="Q3652" s="9" t="str">
        <f t="shared" si="401"/>
        <v>theater</v>
      </c>
      <c r="R3652" t="str">
        <f t="shared" si="402"/>
        <v>plays</v>
      </c>
      <c r="S3652" s="13">
        <f t="shared" si="403"/>
        <v>42381.270648148151</v>
      </c>
      <c r="T3652" s="13">
        <f t="shared" si="404"/>
        <v>42402.478981481487</v>
      </c>
      <c r="U3652" s="14">
        <f t="shared" si="405"/>
        <v>2016</v>
      </c>
      <c r="V3652" s="15"/>
    </row>
    <row r="3653" spans="1:22" ht="3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 s="8">
        <f t="shared" si="400"/>
        <v>57.777777777777779</v>
      </c>
      <c r="Q3653" s="9" t="str">
        <f t="shared" si="401"/>
        <v>theater</v>
      </c>
      <c r="R3653" t="str">
        <f t="shared" si="402"/>
        <v>plays</v>
      </c>
      <c r="S3653" s="13">
        <f t="shared" si="403"/>
        <v>41828.437986111108</v>
      </c>
      <c r="T3653" s="13">
        <f t="shared" si="404"/>
        <v>41861.665972222225</v>
      </c>
      <c r="U3653" s="14">
        <f t="shared" si="405"/>
        <v>2014</v>
      </c>
      <c r="V3653" s="15"/>
    </row>
    <row r="3654" spans="1:22" ht="47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 s="8">
        <f t="shared" si="400"/>
        <v>44.235294117647058</v>
      </c>
      <c r="Q3654" s="9" t="str">
        <f t="shared" si="401"/>
        <v>theater</v>
      </c>
      <c r="R3654" t="str">
        <f t="shared" si="402"/>
        <v>plays</v>
      </c>
      <c r="S3654" s="13">
        <f t="shared" si="403"/>
        <v>42596.436365740738</v>
      </c>
      <c r="T3654" s="13">
        <f t="shared" si="404"/>
        <v>42607.165972222225</v>
      </c>
      <c r="U3654" s="14">
        <f t="shared" si="405"/>
        <v>2016</v>
      </c>
      <c r="V3654" s="15"/>
    </row>
    <row r="3655" spans="1:22" ht="47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 s="8">
        <f t="shared" si="400"/>
        <v>60.909090909090907</v>
      </c>
      <c r="Q3655" s="9" t="str">
        <f t="shared" si="401"/>
        <v>theater</v>
      </c>
      <c r="R3655" t="str">
        <f t="shared" si="402"/>
        <v>plays</v>
      </c>
      <c r="S3655" s="13">
        <f t="shared" si="403"/>
        <v>42191.155173611107</v>
      </c>
      <c r="T3655" s="13">
        <f t="shared" si="404"/>
        <v>42221.363506944443</v>
      </c>
      <c r="U3655" s="14">
        <f t="shared" si="405"/>
        <v>2015</v>
      </c>
      <c r="V3655" s="15"/>
    </row>
    <row r="3656" spans="1:22" ht="47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 s="8">
        <f t="shared" si="400"/>
        <v>68.84210526315789</v>
      </c>
      <c r="Q3656" s="9" t="str">
        <f t="shared" si="401"/>
        <v>theater</v>
      </c>
      <c r="R3656" t="str">
        <f t="shared" si="402"/>
        <v>plays</v>
      </c>
      <c r="S3656" s="13">
        <f t="shared" si="403"/>
        <v>42440.20817129629</v>
      </c>
      <c r="T3656" s="13">
        <f t="shared" si="404"/>
        <v>42463.708333333328</v>
      </c>
      <c r="U3656" s="14">
        <f t="shared" si="405"/>
        <v>2016</v>
      </c>
      <c r="V3656" s="15"/>
    </row>
    <row r="3657" spans="1:22" ht="47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 s="8">
        <f t="shared" si="400"/>
        <v>73.582278481012665</v>
      </c>
      <c r="Q3657" s="9" t="str">
        <f t="shared" si="401"/>
        <v>theater</v>
      </c>
      <c r="R3657" t="str">
        <f t="shared" si="402"/>
        <v>plays</v>
      </c>
      <c r="S3657" s="13">
        <f t="shared" si="403"/>
        <v>42173.594884259255</v>
      </c>
      <c r="T3657" s="13">
        <f t="shared" si="404"/>
        <v>42203.290972222225</v>
      </c>
      <c r="U3657" s="14">
        <f t="shared" si="405"/>
        <v>2015</v>
      </c>
      <c r="V3657" s="15"/>
    </row>
    <row r="3658" spans="1:22" ht="47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 s="8">
        <f t="shared" si="400"/>
        <v>115.02173913043478</v>
      </c>
      <c r="Q3658" s="9" t="str">
        <f t="shared" si="401"/>
        <v>theater</v>
      </c>
      <c r="R3658" t="str">
        <f t="shared" si="402"/>
        <v>plays</v>
      </c>
      <c r="S3658" s="13">
        <f t="shared" si="403"/>
        <v>42737.701805555553</v>
      </c>
      <c r="T3658" s="13">
        <f t="shared" si="404"/>
        <v>42767.957638888889</v>
      </c>
      <c r="U3658" s="14">
        <f t="shared" si="405"/>
        <v>2017</v>
      </c>
      <c r="V3658" s="15"/>
    </row>
    <row r="3659" spans="1:22" ht="47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 s="8">
        <f t="shared" si="400"/>
        <v>110.75</v>
      </c>
      <c r="Q3659" s="9" t="str">
        <f t="shared" si="401"/>
        <v>theater</v>
      </c>
      <c r="R3659" t="str">
        <f t="shared" si="402"/>
        <v>plays</v>
      </c>
      <c r="S3659" s="13">
        <f t="shared" si="403"/>
        <v>42499.4215162037</v>
      </c>
      <c r="T3659" s="13">
        <f t="shared" si="404"/>
        <v>42522.904166666667</v>
      </c>
      <c r="U3659" s="14">
        <f t="shared" si="405"/>
        <v>2016</v>
      </c>
      <c r="V3659" s="15"/>
    </row>
    <row r="3660" spans="1:22" ht="3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 s="8">
        <f t="shared" si="400"/>
        <v>75.5</v>
      </c>
      <c r="Q3660" s="9" t="str">
        <f t="shared" si="401"/>
        <v>theater</v>
      </c>
      <c r="R3660" t="str">
        <f t="shared" si="402"/>
        <v>plays</v>
      </c>
      <c r="S3660" s="13">
        <f t="shared" si="403"/>
        <v>41775.650231481479</v>
      </c>
      <c r="T3660" s="13">
        <f t="shared" si="404"/>
        <v>41822.165972222225</v>
      </c>
      <c r="U3660" s="14">
        <f t="shared" si="405"/>
        <v>2014</v>
      </c>
      <c r="V3660" s="15"/>
    </row>
    <row r="3661" spans="1:22" ht="47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 s="8">
        <f t="shared" si="400"/>
        <v>235.46153846153845</v>
      </c>
      <c r="Q3661" s="9" t="str">
        <f t="shared" si="401"/>
        <v>theater</v>
      </c>
      <c r="R3661" t="str">
        <f t="shared" si="402"/>
        <v>plays</v>
      </c>
      <c r="S3661" s="13">
        <f t="shared" si="403"/>
        <v>42055.068865740737</v>
      </c>
      <c r="T3661" s="13">
        <f t="shared" si="404"/>
        <v>42082.610416666663</v>
      </c>
      <c r="U3661" s="14">
        <f t="shared" si="405"/>
        <v>2015</v>
      </c>
      <c r="V3661" s="15"/>
    </row>
    <row r="3662" spans="1:22" ht="47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 s="8">
        <f t="shared" si="400"/>
        <v>11.363636363636363</v>
      </c>
      <c r="Q3662" s="9" t="str">
        <f t="shared" si="401"/>
        <v>theater</v>
      </c>
      <c r="R3662" t="str">
        <f t="shared" si="402"/>
        <v>plays</v>
      </c>
      <c r="S3662" s="13">
        <f t="shared" si="403"/>
        <v>41971.672743055555</v>
      </c>
      <c r="T3662" s="13">
        <f t="shared" si="404"/>
        <v>41996.881076388891</v>
      </c>
      <c r="U3662" s="14">
        <f t="shared" si="405"/>
        <v>2014</v>
      </c>
      <c r="V3662" s="15"/>
    </row>
    <row r="3663" spans="1:22" ht="47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 s="8">
        <f t="shared" si="400"/>
        <v>92.5</v>
      </c>
      <c r="Q3663" s="9" t="str">
        <f t="shared" si="401"/>
        <v>theater</v>
      </c>
      <c r="R3663" t="str">
        <f t="shared" si="402"/>
        <v>plays</v>
      </c>
      <c r="S3663" s="13">
        <f t="shared" si="403"/>
        <v>42447.688333333332</v>
      </c>
      <c r="T3663" s="13">
        <f t="shared" si="404"/>
        <v>42470.166666666672</v>
      </c>
      <c r="U3663" s="14">
        <f t="shared" si="405"/>
        <v>2016</v>
      </c>
      <c r="V3663" s="15"/>
    </row>
    <row r="3664" spans="1:22" ht="47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 s="8">
        <f t="shared" si="400"/>
        <v>202.85</v>
      </c>
      <c r="Q3664" s="9" t="str">
        <f t="shared" si="401"/>
        <v>theater</v>
      </c>
      <c r="R3664" t="str">
        <f t="shared" si="402"/>
        <v>plays</v>
      </c>
      <c r="S3664" s="13">
        <f t="shared" si="403"/>
        <v>42064.011736111112</v>
      </c>
      <c r="T3664" s="13">
        <f t="shared" si="404"/>
        <v>42094.178402777776</v>
      </c>
      <c r="U3664" s="14">
        <f t="shared" si="405"/>
        <v>2015</v>
      </c>
      <c r="V3664" s="15"/>
    </row>
    <row r="3665" spans="1:22" ht="47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 s="8">
        <f t="shared" si="400"/>
        <v>26</v>
      </c>
      <c r="Q3665" s="9" t="str">
        <f t="shared" si="401"/>
        <v>theater</v>
      </c>
      <c r="R3665" t="str">
        <f t="shared" si="402"/>
        <v>plays</v>
      </c>
      <c r="S3665" s="13">
        <f t="shared" si="403"/>
        <v>42665.243402777771</v>
      </c>
      <c r="T3665" s="13">
        <f t="shared" si="404"/>
        <v>42725.493402777778</v>
      </c>
      <c r="U3665" s="14">
        <f t="shared" si="405"/>
        <v>2016</v>
      </c>
      <c r="V3665" s="15"/>
    </row>
    <row r="3666" spans="1:22" ht="47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 s="8">
        <f t="shared" si="400"/>
        <v>46.05263157894737</v>
      </c>
      <c r="Q3666" s="9" t="str">
        <f t="shared" si="401"/>
        <v>theater</v>
      </c>
      <c r="R3666" t="str">
        <f t="shared" si="402"/>
        <v>plays</v>
      </c>
      <c r="S3666" s="13">
        <f t="shared" si="403"/>
        <v>42523.04038194444</v>
      </c>
      <c r="T3666" s="13">
        <f t="shared" si="404"/>
        <v>42537.248715277776</v>
      </c>
      <c r="U3666" s="14">
        <f t="shared" si="405"/>
        <v>2016</v>
      </c>
      <c r="V3666" s="15"/>
    </row>
    <row r="3667" spans="1:22" ht="47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 s="8">
        <f t="shared" si="400"/>
        <v>51</v>
      </c>
      <c r="Q3667" s="9" t="str">
        <f t="shared" si="401"/>
        <v>theater</v>
      </c>
      <c r="R3667" t="str">
        <f t="shared" si="402"/>
        <v>plays</v>
      </c>
      <c r="S3667" s="13">
        <f t="shared" si="403"/>
        <v>42294.59979166666</v>
      </c>
      <c r="T3667" s="13">
        <f t="shared" si="404"/>
        <v>42305.829166666663</v>
      </c>
      <c r="U3667" s="14">
        <f t="shared" si="405"/>
        <v>2015</v>
      </c>
      <c r="V3667" s="15"/>
    </row>
    <row r="3668" spans="1:22" ht="2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 s="8">
        <f t="shared" si="400"/>
        <v>31.578947368421051</v>
      </c>
      <c r="Q3668" s="9" t="str">
        <f t="shared" si="401"/>
        <v>theater</v>
      </c>
      <c r="R3668" t="str">
        <f t="shared" si="402"/>
        <v>plays</v>
      </c>
      <c r="S3668" s="13">
        <f t="shared" si="403"/>
        <v>41822.696550925924</v>
      </c>
      <c r="T3668" s="13">
        <f t="shared" si="404"/>
        <v>41844.291666666664</v>
      </c>
      <c r="U3668" s="14">
        <f t="shared" si="405"/>
        <v>2014</v>
      </c>
      <c r="V3668" s="15"/>
    </row>
    <row r="3669" spans="1:22" ht="47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 s="8">
        <f t="shared" si="400"/>
        <v>53.363965517241382</v>
      </c>
      <c r="Q3669" s="9" t="str">
        <f t="shared" si="401"/>
        <v>theater</v>
      </c>
      <c r="R3669" t="str">
        <f t="shared" si="402"/>
        <v>plays</v>
      </c>
      <c r="S3669" s="13">
        <f t="shared" si="403"/>
        <v>42173.761793981474</v>
      </c>
      <c r="T3669" s="13">
        <f t="shared" si="404"/>
        <v>42203.970127314817</v>
      </c>
      <c r="U3669" s="14">
        <f t="shared" si="405"/>
        <v>2015</v>
      </c>
      <c r="V3669" s="15"/>
    </row>
    <row r="3670" spans="1:22" ht="47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 s="8">
        <f t="shared" si="400"/>
        <v>36.964285714285715</v>
      </c>
      <c r="Q3670" s="9" t="str">
        <f t="shared" si="401"/>
        <v>theater</v>
      </c>
      <c r="R3670" t="str">
        <f t="shared" si="402"/>
        <v>plays</v>
      </c>
      <c r="S3670" s="13">
        <f t="shared" si="403"/>
        <v>42185.347824074073</v>
      </c>
      <c r="T3670" s="13">
        <f t="shared" si="404"/>
        <v>42208.772916666669</v>
      </c>
      <c r="U3670" s="14">
        <f t="shared" si="405"/>
        <v>2015</v>
      </c>
      <c r="V3670" s="15"/>
    </row>
    <row r="3671" spans="1:22" ht="47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 s="8">
        <f t="shared" si="400"/>
        <v>81.294117647058826</v>
      </c>
      <c r="Q3671" s="9" t="str">
        <f t="shared" si="401"/>
        <v>theater</v>
      </c>
      <c r="R3671" t="str">
        <f t="shared" si="402"/>
        <v>plays</v>
      </c>
      <c r="S3671" s="13">
        <f t="shared" si="403"/>
        <v>42136.466863425921</v>
      </c>
      <c r="T3671" s="13">
        <f t="shared" si="404"/>
        <v>42166.675196759257</v>
      </c>
      <c r="U3671" s="14">
        <f t="shared" si="405"/>
        <v>2015</v>
      </c>
      <c r="V3671" s="15"/>
    </row>
    <row r="3672" spans="1:22" ht="47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 s="8">
        <f t="shared" si="400"/>
        <v>20.083333333333332</v>
      </c>
      <c r="Q3672" s="9" t="str">
        <f t="shared" si="401"/>
        <v>theater</v>
      </c>
      <c r="R3672" t="str">
        <f t="shared" si="402"/>
        <v>plays</v>
      </c>
      <c r="S3672" s="13">
        <f t="shared" si="403"/>
        <v>42142.305682870363</v>
      </c>
      <c r="T3672" s="13">
        <f t="shared" si="404"/>
        <v>42155.958333333328</v>
      </c>
      <c r="U3672" s="14">
        <f t="shared" si="405"/>
        <v>2015</v>
      </c>
      <c r="V3672" s="15"/>
    </row>
    <row r="3673" spans="1:22" ht="47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 s="8">
        <f t="shared" si="400"/>
        <v>88.25</v>
      </c>
      <c r="Q3673" s="9" t="str">
        <f t="shared" si="401"/>
        <v>theater</v>
      </c>
      <c r="R3673" t="str">
        <f t="shared" si="402"/>
        <v>plays</v>
      </c>
      <c r="S3673" s="13">
        <f t="shared" si="403"/>
        <v>41820.419756944444</v>
      </c>
      <c r="T3673" s="13">
        <f t="shared" si="404"/>
        <v>41841.165972222225</v>
      </c>
      <c r="U3673" s="14">
        <f t="shared" si="405"/>
        <v>2014</v>
      </c>
      <c r="V3673" s="15"/>
    </row>
    <row r="3674" spans="1:22" ht="47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 s="8">
        <f t="shared" si="400"/>
        <v>53.438596491228068</v>
      </c>
      <c r="Q3674" s="9" t="str">
        <f t="shared" si="401"/>
        <v>theater</v>
      </c>
      <c r="R3674" t="str">
        <f t="shared" si="402"/>
        <v>plays</v>
      </c>
      <c r="S3674" s="13">
        <f t="shared" si="403"/>
        <v>41878.738240740735</v>
      </c>
      <c r="T3674" s="13">
        <f t="shared" si="404"/>
        <v>41908.946574074071</v>
      </c>
      <c r="U3674" s="14">
        <f t="shared" si="405"/>
        <v>2014</v>
      </c>
      <c r="V3674" s="15"/>
    </row>
    <row r="3675" spans="1:22" ht="47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 s="8">
        <f t="shared" si="400"/>
        <v>39.868421052631582</v>
      </c>
      <c r="Q3675" s="9" t="str">
        <f t="shared" si="401"/>
        <v>theater</v>
      </c>
      <c r="R3675" t="str">
        <f t="shared" si="402"/>
        <v>plays</v>
      </c>
      <c r="S3675" s="13">
        <f t="shared" si="403"/>
        <v>41914.086770833332</v>
      </c>
      <c r="T3675" s="13">
        <f t="shared" si="404"/>
        <v>41948.536111111112</v>
      </c>
      <c r="U3675" s="14">
        <f t="shared" si="405"/>
        <v>2014</v>
      </c>
      <c r="V3675" s="15"/>
    </row>
    <row r="3676" spans="1:22" ht="47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 s="8">
        <f t="shared" si="400"/>
        <v>145.16129032258064</v>
      </c>
      <c r="Q3676" s="9" t="str">
        <f t="shared" si="401"/>
        <v>theater</v>
      </c>
      <c r="R3676" t="str">
        <f t="shared" si="402"/>
        <v>plays</v>
      </c>
      <c r="S3676" s="13">
        <f t="shared" si="403"/>
        <v>42556.664687499993</v>
      </c>
      <c r="T3676" s="13">
        <f t="shared" si="404"/>
        <v>42616.873020833329</v>
      </c>
      <c r="U3676" s="14">
        <f t="shared" si="405"/>
        <v>2016</v>
      </c>
      <c r="V3676" s="15"/>
    </row>
    <row r="3677" spans="1:22" ht="47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 s="8">
        <f t="shared" si="400"/>
        <v>23.333333333333332</v>
      </c>
      <c r="Q3677" s="9" t="str">
        <f t="shared" si="401"/>
        <v>theater</v>
      </c>
      <c r="R3677" t="str">
        <f t="shared" si="402"/>
        <v>plays</v>
      </c>
      <c r="S3677" s="13">
        <f t="shared" si="403"/>
        <v>42493.388680555552</v>
      </c>
      <c r="T3677" s="13">
        <f t="shared" si="404"/>
        <v>42505.958333333328</v>
      </c>
      <c r="U3677" s="14">
        <f t="shared" si="405"/>
        <v>2016</v>
      </c>
      <c r="V3677" s="15"/>
    </row>
    <row r="3678" spans="1:22" ht="47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 s="8">
        <f t="shared" si="400"/>
        <v>64.375</v>
      </c>
      <c r="Q3678" s="9" t="str">
        <f t="shared" si="401"/>
        <v>theater</v>
      </c>
      <c r="R3678" t="str">
        <f t="shared" si="402"/>
        <v>plays</v>
      </c>
      <c r="S3678" s="13">
        <f t="shared" si="403"/>
        <v>41876.607453703698</v>
      </c>
      <c r="T3678" s="13">
        <f t="shared" si="404"/>
        <v>41894.815787037034</v>
      </c>
      <c r="U3678" s="14">
        <f t="shared" si="405"/>
        <v>2014</v>
      </c>
      <c r="V3678" s="15"/>
    </row>
    <row r="3679" spans="1:22" ht="3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 s="8">
        <f t="shared" si="400"/>
        <v>62.052763819095475</v>
      </c>
      <c r="Q3679" s="9" t="str">
        <f t="shared" si="401"/>
        <v>theater</v>
      </c>
      <c r="R3679" t="str">
        <f t="shared" si="402"/>
        <v>plays</v>
      </c>
      <c r="S3679" s="13">
        <f t="shared" si="403"/>
        <v>41802.365949074076</v>
      </c>
      <c r="T3679" s="13">
        <f t="shared" si="404"/>
        <v>41823.165972222225</v>
      </c>
      <c r="U3679" s="14">
        <f t="shared" si="405"/>
        <v>2014</v>
      </c>
      <c r="V3679" s="15"/>
    </row>
    <row r="3680" spans="1:22" ht="3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 s="8">
        <f t="shared" si="400"/>
        <v>66.129032258064512</v>
      </c>
      <c r="Q3680" s="9" t="str">
        <f t="shared" si="401"/>
        <v>theater</v>
      </c>
      <c r="R3680" t="str">
        <f t="shared" si="402"/>
        <v>plays</v>
      </c>
      <c r="S3680" s="13">
        <f t="shared" si="403"/>
        <v>42120.322893518511</v>
      </c>
      <c r="T3680" s="13">
        <f t="shared" si="404"/>
        <v>42155.531226851846</v>
      </c>
      <c r="U3680" s="14">
        <f t="shared" si="405"/>
        <v>2015</v>
      </c>
      <c r="V3680" s="15"/>
    </row>
    <row r="3681" spans="1:22" ht="47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 s="8">
        <f t="shared" si="400"/>
        <v>73.400000000000006</v>
      </c>
      <c r="Q3681" s="9" t="str">
        <f t="shared" si="401"/>
        <v>theater</v>
      </c>
      <c r="R3681" t="str">
        <f t="shared" si="402"/>
        <v>plays</v>
      </c>
      <c r="S3681" s="13">
        <f t="shared" si="403"/>
        <v>41786.553020833329</v>
      </c>
      <c r="T3681" s="13">
        <f t="shared" si="404"/>
        <v>41821.207638888889</v>
      </c>
      <c r="U3681" s="14">
        <f t="shared" si="405"/>
        <v>2014</v>
      </c>
      <c r="V3681" s="15"/>
    </row>
    <row r="3682" spans="1:22" ht="3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 s="8">
        <f t="shared" si="400"/>
        <v>99.5</v>
      </c>
      <c r="Q3682" s="9" t="str">
        <f t="shared" si="401"/>
        <v>theater</v>
      </c>
      <c r="R3682" t="str">
        <f t="shared" si="402"/>
        <v>plays</v>
      </c>
      <c r="S3682" s="13">
        <f t="shared" si="403"/>
        <v>42627.245763888888</v>
      </c>
      <c r="T3682" s="13">
        <f t="shared" si="404"/>
        <v>42648.454097222217</v>
      </c>
      <c r="U3682" s="14">
        <f t="shared" si="405"/>
        <v>2016</v>
      </c>
      <c r="V3682" s="15"/>
    </row>
    <row r="3683" spans="1:22" ht="6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 s="8">
        <f t="shared" si="400"/>
        <v>62.166666666666664</v>
      </c>
      <c r="Q3683" s="9" t="str">
        <f t="shared" si="401"/>
        <v>theater</v>
      </c>
      <c r="R3683" t="str">
        <f t="shared" si="402"/>
        <v>plays</v>
      </c>
      <c r="S3683" s="13">
        <f t="shared" si="403"/>
        <v>42374.443171296291</v>
      </c>
      <c r="T3683" s="13">
        <f t="shared" si="404"/>
        <v>42384.651504629626</v>
      </c>
      <c r="U3683" s="14">
        <f t="shared" si="405"/>
        <v>2016</v>
      </c>
      <c r="V3683" s="15"/>
    </row>
    <row r="3684" spans="1:22" ht="47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 s="8">
        <f t="shared" si="400"/>
        <v>62.328358208955223</v>
      </c>
      <c r="Q3684" s="9" t="str">
        <f t="shared" si="401"/>
        <v>theater</v>
      </c>
      <c r="R3684" t="str">
        <f t="shared" si="402"/>
        <v>plays</v>
      </c>
      <c r="S3684" s="13">
        <f t="shared" si="403"/>
        <v>41772.477060185185</v>
      </c>
      <c r="T3684" s="13">
        <f t="shared" si="404"/>
        <v>41806.290972222225</v>
      </c>
      <c r="U3684" s="14">
        <f t="shared" si="405"/>
        <v>2014</v>
      </c>
      <c r="V3684" s="15"/>
    </row>
    <row r="3685" spans="1:22" ht="47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 s="8">
        <f t="shared" si="400"/>
        <v>58.787878787878789</v>
      </c>
      <c r="Q3685" s="9" t="str">
        <f t="shared" si="401"/>
        <v>theater</v>
      </c>
      <c r="R3685" t="str">
        <f t="shared" si="402"/>
        <v>plays</v>
      </c>
      <c r="S3685" s="13">
        <f t="shared" si="403"/>
        <v>42632.908518518518</v>
      </c>
      <c r="T3685" s="13">
        <f t="shared" si="404"/>
        <v>42663.116851851853</v>
      </c>
      <c r="U3685" s="14">
        <f t="shared" si="405"/>
        <v>2016</v>
      </c>
      <c r="V3685" s="15"/>
    </row>
    <row r="3686" spans="1:22" ht="47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 s="8">
        <f t="shared" si="400"/>
        <v>45.347826086956523</v>
      </c>
      <c r="Q3686" s="9" t="str">
        <f t="shared" si="401"/>
        <v>theater</v>
      </c>
      <c r="R3686" t="str">
        <f t="shared" si="402"/>
        <v>plays</v>
      </c>
      <c r="S3686" s="13">
        <f t="shared" si="403"/>
        <v>42218.97206018518</v>
      </c>
      <c r="T3686" s="13">
        <f t="shared" si="404"/>
        <v>42249.180393518516</v>
      </c>
      <c r="U3686" s="14">
        <f t="shared" si="405"/>
        <v>2015</v>
      </c>
      <c r="V3686" s="15"/>
    </row>
    <row r="3687" spans="1:22" ht="47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 s="8">
        <f t="shared" si="400"/>
        <v>41.944444444444443</v>
      </c>
      <c r="Q3687" s="9" t="str">
        <f t="shared" si="401"/>
        <v>theater</v>
      </c>
      <c r="R3687" t="str">
        <f t="shared" si="402"/>
        <v>plays</v>
      </c>
      <c r="S3687" s="13">
        <f t="shared" si="403"/>
        <v>41753.384942129625</v>
      </c>
      <c r="T3687" s="13">
        <f t="shared" si="404"/>
        <v>41778.875</v>
      </c>
      <c r="U3687" s="14">
        <f t="shared" si="405"/>
        <v>2014</v>
      </c>
      <c r="V3687" s="15"/>
    </row>
    <row r="3688" spans="1:22" ht="47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 s="8">
        <f t="shared" si="400"/>
        <v>59.166666666666664</v>
      </c>
      <c r="Q3688" s="9" t="str">
        <f t="shared" si="401"/>
        <v>theater</v>
      </c>
      <c r="R3688" t="str">
        <f t="shared" si="402"/>
        <v>plays</v>
      </c>
      <c r="S3688" s="13">
        <f t="shared" si="403"/>
        <v>42230.454398148147</v>
      </c>
      <c r="T3688" s="13">
        <f t="shared" si="404"/>
        <v>42245.165972222225</v>
      </c>
      <c r="U3688" s="14">
        <f t="shared" si="405"/>
        <v>2015</v>
      </c>
      <c r="V3688" s="15"/>
    </row>
    <row r="3689" spans="1:22" ht="47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 s="8">
        <f t="shared" si="400"/>
        <v>200.49</v>
      </c>
      <c r="Q3689" s="9" t="str">
        <f t="shared" si="401"/>
        <v>theater</v>
      </c>
      <c r="R3689" t="str">
        <f t="shared" si="402"/>
        <v>plays</v>
      </c>
      <c r="S3689" s="13">
        <f t="shared" si="403"/>
        <v>41787.009895833333</v>
      </c>
      <c r="T3689" s="13">
        <f t="shared" si="404"/>
        <v>41817.218229166669</v>
      </c>
      <c r="U3689" s="14">
        <f t="shared" si="405"/>
        <v>2014</v>
      </c>
      <c r="V3689" s="15"/>
    </row>
    <row r="3690" spans="1:22" ht="47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 s="8">
        <f t="shared" si="400"/>
        <v>83.974358974358978</v>
      </c>
      <c r="Q3690" s="9" t="str">
        <f t="shared" si="401"/>
        <v>theater</v>
      </c>
      <c r="R3690" t="str">
        <f t="shared" si="402"/>
        <v>plays</v>
      </c>
      <c r="S3690" s="13">
        <f t="shared" si="403"/>
        <v>41829.578749999993</v>
      </c>
      <c r="T3690" s="13">
        <f t="shared" si="404"/>
        <v>41859.787083333329</v>
      </c>
      <c r="U3690" s="14">
        <f t="shared" si="405"/>
        <v>2014</v>
      </c>
      <c r="V3690" s="15"/>
    </row>
    <row r="3691" spans="1:22" ht="47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 s="8">
        <f t="shared" si="400"/>
        <v>57.258064516129032</v>
      </c>
      <c r="Q3691" s="9" t="str">
        <f t="shared" si="401"/>
        <v>theater</v>
      </c>
      <c r="R3691" t="str">
        <f t="shared" si="402"/>
        <v>plays</v>
      </c>
      <c r="S3691" s="13">
        <f t="shared" si="403"/>
        <v>42147.61850694444</v>
      </c>
      <c r="T3691" s="13">
        <f t="shared" si="404"/>
        <v>42176.934027777781</v>
      </c>
      <c r="U3691" s="14">
        <f t="shared" si="405"/>
        <v>2015</v>
      </c>
      <c r="V3691" s="15"/>
    </row>
    <row r="3692" spans="1:22" ht="47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 s="8">
        <f t="shared" si="400"/>
        <v>58.064516129032256</v>
      </c>
      <c r="Q3692" s="9" t="str">
        <f t="shared" si="401"/>
        <v>theater</v>
      </c>
      <c r="R3692" t="str">
        <f t="shared" si="402"/>
        <v>plays</v>
      </c>
      <c r="S3692" s="13">
        <f t="shared" si="403"/>
        <v>41940.38984953703</v>
      </c>
      <c r="T3692" s="13">
        <f t="shared" si="404"/>
        <v>41970.639849537038</v>
      </c>
      <c r="U3692" s="14">
        <f t="shared" si="405"/>
        <v>2014</v>
      </c>
      <c r="V3692" s="15"/>
    </row>
    <row r="3693" spans="1:22" ht="3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 s="8">
        <f t="shared" si="400"/>
        <v>186.80291970802921</v>
      </c>
      <c r="Q3693" s="9" t="str">
        <f t="shared" si="401"/>
        <v>theater</v>
      </c>
      <c r="R3693" t="str">
        <f t="shared" si="402"/>
        <v>plays</v>
      </c>
      <c r="S3693" s="13">
        <f t="shared" si="403"/>
        <v>42020.492233796293</v>
      </c>
      <c r="T3693" s="13">
        <f t="shared" si="404"/>
        <v>42065.207638888889</v>
      </c>
      <c r="U3693" s="14">
        <f t="shared" si="405"/>
        <v>2015</v>
      </c>
      <c r="V3693" s="15"/>
    </row>
    <row r="3694" spans="1:22" ht="32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 s="8">
        <f t="shared" si="400"/>
        <v>74.117647058823536</v>
      </c>
      <c r="Q3694" s="9" t="str">
        <f t="shared" si="401"/>
        <v>theater</v>
      </c>
      <c r="R3694" t="str">
        <f t="shared" si="402"/>
        <v>plays</v>
      </c>
      <c r="S3694" s="13">
        <f t="shared" si="403"/>
        <v>41891.756701388884</v>
      </c>
      <c r="T3694" s="13">
        <f t="shared" si="404"/>
        <v>41901</v>
      </c>
      <c r="U3694" s="14">
        <f t="shared" si="405"/>
        <v>2014</v>
      </c>
      <c r="V3694" s="15"/>
    </row>
    <row r="3695" spans="1:22" ht="47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 s="8">
        <f t="shared" si="400"/>
        <v>30.714285714285715</v>
      </c>
      <c r="Q3695" s="9" t="str">
        <f t="shared" si="401"/>
        <v>theater</v>
      </c>
      <c r="R3695" t="str">
        <f t="shared" si="402"/>
        <v>plays</v>
      </c>
      <c r="S3695" s="13">
        <f t="shared" si="403"/>
        <v>42308.98297453703</v>
      </c>
      <c r="T3695" s="13">
        <f t="shared" si="404"/>
        <v>42338.9375</v>
      </c>
      <c r="U3695" s="14">
        <f t="shared" si="405"/>
        <v>2015</v>
      </c>
      <c r="V3695" s="15"/>
    </row>
    <row r="3696" spans="1:22" ht="47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 s="8">
        <f t="shared" si="400"/>
        <v>62.666666666666664</v>
      </c>
      <c r="Q3696" s="9" t="str">
        <f t="shared" si="401"/>
        <v>theater</v>
      </c>
      <c r="R3696" t="str">
        <f t="shared" si="402"/>
        <v>plays</v>
      </c>
      <c r="S3696" s="13">
        <f t="shared" si="403"/>
        <v>42489.925543981481</v>
      </c>
      <c r="T3696" s="13">
        <f t="shared" si="404"/>
        <v>42527.083333333328</v>
      </c>
      <c r="U3696" s="14">
        <f t="shared" si="405"/>
        <v>2016</v>
      </c>
      <c r="V3696" s="15"/>
    </row>
    <row r="3697" spans="1:22" ht="6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 s="8">
        <f t="shared" si="400"/>
        <v>121.36363636363636</v>
      </c>
      <c r="Q3697" s="9" t="str">
        <f t="shared" si="401"/>
        <v>theater</v>
      </c>
      <c r="R3697" t="str">
        <f t="shared" si="402"/>
        <v>plays</v>
      </c>
      <c r="S3697" s="13">
        <f t="shared" si="403"/>
        <v>41995.662152777775</v>
      </c>
      <c r="T3697" s="13">
        <f t="shared" si="404"/>
        <v>42015.870486111111</v>
      </c>
      <c r="U3697" s="14">
        <f t="shared" si="405"/>
        <v>2014</v>
      </c>
      <c r="V3697" s="15"/>
    </row>
    <row r="3698" spans="1:22" ht="47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 s="8">
        <f t="shared" si="400"/>
        <v>39.743589743589745</v>
      </c>
      <c r="Q3698" s="9" t="str">
        <f t="shared" si="401"/>
        <v>theater</v>
      </c>
      <c r="R3698" t="str">
        <f t="shared" si="402"/>
        <v>plays</v>
      </c>
      <c r="S3698" s="13">
        <f t="shared" si="403"/>
        <v>41988.408749999995</v>
      </c>
      <c r="T3698" s="13">
        <f t="shared" si="404"/>
        <v>42048.617083333331</v>
      </c>
      <c r="U3698" s="14">
        <f t="shared" si="405"/>
        <v>2014</v>
      </c>
      <c r="V3698" s="15"/>
    </row>
    <row r="3699" spans="1:22" ht="47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 s="8">
        <f t="shared" si="400"/>
        <v>72</v>
      </c>
      <c r="Q3699" s="9" t="str">
        <f t="shared" si="401"/>
        <v>theater</v>
      </c>
      <c r="R3699" t="str">
        <f t="shared" si="402"/>
        <v>plays</v>
      </c>
      <c r="S3699" s="13">
        <f t="shared" si="403"/>
        <v>42479.2575</v>
      </c>
      <c r="T3699" s="13">
        <f t="shared" si="404"/>
        <v>42500.465833333335</v>
      </c>
      <c r="U3699" s="14">
        <f t="shared" si="405"/>
        <v>2016</v>
      </c>
      <c r="V3699" s="15"/>
    </row>
    <row r="3700" spans="1:22" ht="3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 s="8">
        <f t="shared" si="400"/>
        <v>40.632352941176471</v>
      </c>
      <c r="Q3700" s="9" t="str">
        <f t="shared" si="401"/>
        <v>theater</v>
      </c>
      <c r="R3700" t="str">
        <f t="shared" si="402"/>
        <v>plays</v>
      </c>
      <c r="S3700" s="13">
        <f t="shared" si="403"/>
        <v>42401.598229166666</v>
      </c>
      <c r="T3700" s="13">
        <f t="shared" si="404"/>
        <v>42431.806562500002</v>
      </c>
      <c r="U3700" s="14">
        <f t="shared" si="405"/>
        <v>2016</v>
      </c>
      <c r="V3700" s="15"/>
    </row>
    <row r="3701" spans="1:22" ht="47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 s="8">
        <f t="shared" si="400"/>
        <v>63</v>
      </c>
      <c r="Q3701" s="9" t="str">
        <f t="shared" si="401"/>
        <v>theater</v>
      </c>
      <c r="R3701" t="str">
        <f t="shared" si="402"/>
        <v>plays</v>
      </c>
      <c r="S3701" s="13">
        <f t="shared" si="403"/>
        <v>41897.393703703703</v>
      </c>
      <c r="T3701" s="13">
        <f t="shared" si="404"/>
        <v>41927.602037037039</v>
      </c>
      <c r="U3701" s="14">
        <f t="shared" si="405"/>
        <v>2014</v>
      </c>
      <c r="V3701" s="15"/>
    </row>
    <row r="3702" spans="1:22" ht="3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 s="8">
        <f t="shared" si="400"/>
        <v>33.666666666666664</v>
      </c>
      <c r="Q3702" s="9" t="str">
        <f t="shared" si="401"/>
        <v>theater</v>
      </c>
      <c r="R3702" t="str">
        <f t="shared" si="402"/>
        <v>plays</v>
      </c>
      <c r="S3702" s="13">
        <f t="shared" si="403"/>
        <v>41882.37731481481</v>
      </c>
      <c r="T3702" s="13">
        <f t="shared" si="404"/>
        <v>41912.666666666664</v>
      </c>
      <c r="U3702" s="14">
        <f t="shared" si="405"/>
        <v>2014</v>
      </c>
      <c r="V3702" s="15"/>
    </row>
    <row r="3703" spans="1:22" ht="47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 s="8">
        <f t="shared" si="400"/>
        <v>38.589743589743591</v>
      </c>
      <c r="Q3703" s="9" t="str">
        <f t="shared" si="401"/>
        <v>theater</v>
      </c>
      <c r="R3703" t="str">
        <f t="shared" si="402"/>
        <v>plays</v>
      </c>
      <c r="S3703" s="13">
        <f t="shared" si="403"/>
        <v>42129.333252314813</v>
      </c>
      <c r="T3703" s="13">
        <f t="shared" si="404"/>
        <v>42159.541585648149</v>
      </c>
      <c r="U3703" s="14">
        <f t="shared" si="405"/>
        <v>2015</v>
      </c>
      <c r="V3703" s="15"/>
    </row>
    <row r="3704" spans="1:22" ht="47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 s="8">
        <f t="shared" si="400"/>
        <v>155.95238095238096</v>
      </c>
      <c r="Q3704" s="9" t="str">
        <f t="shared" si="401"/>
        <v>theater</v>
      </c>
      <c r="R3704" t="str">
        <f t="shared" si="402"/>
        <v>plays</v>
      </c>
      <c r="S3704" s="13">
        <f t="shared" si="403"/>
        <v>42524.329675925925</v>
      </c>
      <c r="T3704" s="13">
        <f t="shared" si="404"/>
        <v>42561.957638888889</v>
      </c>
      <c r="U3704" s="14">
        <f t="shared" si="405"/>
        <v>2016</v>
      </c>
      <c r="V3704" s="15"/>
    </row>
    <row r="3705" spans="1:22" ht="47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 s="8">
        <f t="shared" si="400"/>
        <v>43.2</v>
      </c>
      <c r="Q3705" s="9" t="str">
        <f t="shared" si="401"/>
        <v>theater</v>
      </c>
      <c r="R3705" t="str">
        <f t="shared" si="402"/>
        <v>plays</v>
      </c>
      <c r="S3705" s="13">
        <f t="shared" si="403"/>
        <v>42556.296157407407</v>
      </c>
      <c r="T3705" s="13">
        <f t="shared" si="404"/>
        <v>42595.290972222225</v>
      </c>
      <c r="U3705" s="14">
        <f t="shared" si="405"/>
        <v>2016</v>
      </c>
      <c r="V3705" s="15"/>
    </row>
    <row r="3706" spans="1:22" ht="47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 s="8">
        <f t="shared" si="400"/>
        <v>15.148518518518518</v>
      </c>
      <c r="Q3706" s="9" t="str">
        <f t="shared" si="401"/>
        <v>theater</v>
      </c>
      <c r="R3706" t="str">
        <f t="shared" si="402"/>
        <v>plays</v>
      </c>
      <c r="S3706" s="13">
        <f t="shared" si="403"/>
        <v>42461.481412037036</v>
      </c>
      <c r="T3706" s="13">
        <f t="shared" si="404"/>
        <v>42521.689745370371</v>
      </c>
      <c r="U3706" s="14">
        <f t="shared" si="405"/>
        <v>2016</v>
      </c>
      <c r="V3706" s="15"/>
    </row>
    <row r="3707" spans="1:22" ht="47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 s="8">
        <f t="shared" si="400"/>
        <v>83.571428571428569</v>
      </c>
      <c r="Q3707" s="9" t="str">
        <f t="shared" si="401"/>
        <v>theater</v>
      </c>
      <c r="R3707" t="str">
        <f t="shared" si="402"/>
        <v>plays</v>
      </c>
      <c r="S3707" s="13">
        <f t="shared" si="403"/>
        <v>41792.334652777776</v>
      </c>
      <c r="T3707" s="13">
        <f t="shared" si="404"/>
        <v>41813.75</v>
      </c>
      <c r="U3707" s="14">
        <f t="shared" si="405"/>
        <v>2014</v>
      </c>
      <c r="V3707" s="15"/>
    </row>
    <row r="3708" spans="1:22" ht="47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 s="8">
        <f t="shared" si="400"/>
        <v>140</v>
      </c>
      <c r="Q3708" s="9" t="str">
        <f t="shared" si="401"/>
        <v>theater</v>
      </c>
      <c r="R3708" t="str">
        <f t="shared" si="402"/>
        <v>plays</v>
      </c>
      <c r="S3708" s="13">
        <f t="shared" si="403"/>
        <v>41879.705428240741</v>
      </c>
      <c r="T3708" s="13">
        <f t="shared" si="404"/>
        <v>41894.913761574076</v>
      </c>
      <c r="U3708" s="14">
        <f t="shared" si="405"/>
        <v>2014</v>
      </c>
      <c r="V3708" s="15"/>
    </row>
    <row r="3709" spans="1:22" ht="3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 s="8">
        <f t="shared" si="400"/>
        <v>80.869565217391298</v>
      </c>
      <c r="Q3709" s="9" t="str">
        <f t="shared" si="401"/>
        <v>theater</v>
      </c>
      <c r="R3709" t="str">
        <f t="shared" si="402"/>
        <v>plays</v>
      </c>
      <c r="S3709" s="13">
        <f t="shared" si="403"/>
        <v>42551.840023148143</v>
      </c>
      <c r="T3709" s="13">
        <f t="shared" si="404"/>
        <v>42573.226388888885</v>
      </c>
      <c r="U3709" s="14">
        <f t="shared" si="405"/>
        <v>2016</v>
      </c>
      <c r="V3709" s="15"/>
    </row>
    <row r="3710" spans="1:22" ht="47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 s="8">
        <f t="shared" si="400"/>
        <v>53.846153846153847</v>
      </c>
      <c r="Q3710" s="9" t="str">
        <f t="shared" si="401"/>
        <v>theater</v>
      </c>
      <c r="R3710" t="str">
        <f t="shared" si="402"/>
        <v>plays</v>
      </c>
      <c r="S3710" s="13">
        <f t="shared" si="403"/>
        <v>41809.933865740742</v>
      </c>
      <c r="T3710" s="13">
        <f t="shared" si="404"/>
        <v>41824.142199074071</v>
      </c>
      <c r="U3710" s="14">
        <f t="shared" si="405"/>
        <v>2014</v>
      </c>
      <c r="V3710" s="15"/>
    </row>
    <row r="3711" spans="1:22" ht="47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 s="8">
        <f t="shared" si="400"/>
        <v>30.928571428571427</v>
      </c>
      <c r="Q3711" s="9" t="str">
        <f t="shared" si="401"/>
        <v>theater</v>
      </c>
      <c r="R3711" t="str">
        <f t="shared" si="402"/>
        <v>plays</v>
      </c>
      <c r="S3711" s="13">
        <f t="shared" si="403"/>
        <v>41785.499374999999</v>
      </c>
      <c r="T3711" s="13">
        <f t="shared" si="404"/>
        <v>41815.707708333335</v>
      </c>
      <c r="U3711" s="14">
        <f t="shared" si="405"/>
        <v>2014</v>
      </c>
      <c r="V3711" s="15"/>
    </row>
    <row r="3712" spans="1:22" ht="3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 s="8">
        <f t="shared" si="400"/>
        <v>67.962962962962962</v>
      </c>
      <c r="Q3712" s="9" t="str">
        <f t="shared" si="401"/>
        <v>theater</v>
      </c>
      <c r="R3712" t="str">
        <f t="shared" si="402"/>
        <v>plays</v>
      </c>
      <c r="S3712" s="13">
        <f t="shared" si="403"/>
        <v>42072.367916666662</v>
      </c>
      <c r="T3712" s="13">
        <f t="shared" si="404"/>
        <v>42097.576249999998</v>
      </c>
      <c r="U3712" s="14">
        <f t="shared" si="405"/>
        <v>2015</v>
      </c>
      <c r="V3712" s="15"/>
    </row>
    <row r="3713" spans="1:22" ht="3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 s="8">
        <f t="shared" si="400"/>
        <v>27.142857142857142</v>
      </c>
      <c r="Q3713" s="9" t="str">
        <f t="shared" si="401"/>
        <v>theater</v>
      </c>
      <c r="R3713" t="str">
        <f t="shared" si="402"/>
        <v>plays</v>
      </c>
      <c r="S3713" s="13">
        <f t="shared" si="403"/>
        <v>41779.5158912037</v>
      </c>
      <c r="T3713" s="13">
        <f t="shared" si="404"/>
        <v>41805.666666666664</v>
      </c>
      <c r="U3713" s="14">
        <f t="shared" si="405"/>
        <v>2014</v>
      </c>
      <c r="V3713" s="15"/>
    </row>
    <row r="3714" spans="1:22" ht="47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 s="8">
        <f t="shared" si="400"/>
        <v>110.86538461538461</v>
      </c>
      <c r="Q3714" s="9" t="str">
        <f t="shared" si="401"/>
        <v>theater</v>
      </c>
      <c r="R3714" t="str">
        <f t="shared" si="402"/>
        <v>plays</v>
      </c>
      <c r="S3714" s="13">
        <f t="shared" si="403"/>
        <v>42133.963738425919</v>
      </c>
      <c r="T3714" s="13">
        <f t="shared" si="404"/>
        <v>42155.290972222225</v>
      </c>
      <c r="U3714" s="14">
        <f t="shared" si="405"/>
        <v>2015</v>
      </c>
      <c r="V3714" s="15"/>
    </row>
    <row r="3715" spans="1:22" ht="47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 s="8">
        <f t="shared" ref="P3715:P3778" si="407">E3715/L3715</f>
        <v>106.84210526315789</v>
      </c>
      <c r="Q3715" s="9" t="str">
        <f t="shared" ref="Q3715:Q3778" si="408">LEFT(N3715, SEARCH("/", N3715, 1)-1)</f>
        <v>theater</v>
      </c>
      <c r="R3715" t="str">
        <f t="shared" ref="R3715:R3778" si="409">RIGHT(N3715,LEN(N3715) -SEARCH("/", N3715, 1))</f>
        <v>plays</v>
      </c>
      <c r="S3715" s="13">
        <f t="shared" ref="S3715:S3778" si="410">(J3715/86400)+25569+(-5/24)</f>
        <v>42505.529699074068</v>
      </c>
      <c r="T3715" s="13">
        <f t="shared" ref="T3715:T3778" si="411">(((I3715/60)/60)/24)+DATE(1970,1,1)</f>
        <v>42525.738032407404</v>
      </c>
      <c r="U3715" s="14">
        <f t="shared" ref="U3715:U3778" si="412">YEAR(S3715)</f>
        <v>2016</v>
      </c>
      <c r="V3715" s="15"/>
    </row>
    <row r="3716" spans="1:22" ht="47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 s="8">
        <f t="shared" si="407"/>
        <v>105.51546391752578</v>
      </c>
      <c r="Q3716" s="9" t="str">
        <f t="shared" si="408"/>
        <v>theater</v>
      </c>
      <c r="R3716" t="str">
        <f t="shared" si="409"/>
        <v>plays</v>
      </c>
      <c r="S3716" s="13">
        <f t="shared" si="410"/>
        <v>42118.347997685181</v>
      </c>
      <c r="T3716" s="13">
        <f t="shared" si="411"/>
        <v>42150.165972222225</v>
      </c>
      <c r="U3716" s="14">
        <f t="shared" si="412"/>
        <v>2015</v>
      </c>
      <c r="V3716" s="15"/>
    </row>
    <row r="3717" spans="1:22" ht="47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 s="8">
        <f t="shared" si="407"/>
        <v>132.96296296296296</v>
      </c>
      <c r="Q3717" s="9" t="str">
        <f t="shared" si="408"/>
        <v>theater</v>
      </c>
      <c r="R3717" t="str">
        <f t="shared" si="409"/>
        <v>plays</v>
      </c>
      <c r="S3717" s="13">
        <f t="shared" si="410"/>
        <v>42036.787256944437</v>
      </c>
      <c r="T3717" s="13">
        <f t="shared" si="411"/>
        <v>42094.536111111112</v>
      </c>
      <c r="U3717" s="14">
        <f t="shared" si="412"/>
        <v>2015</v>
      </c>
      <c r="V3717" s="15"/>
    </row>
    <row r="3718" spans="1:22" ht="47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 s="8">
        <f t="shared" si="407"/>
        <v>51.916666666666664</v>
      </c>
      <c r="Q3718" s="9" t="str">
        <f t="shared" si="408"/>
        <v>theater</v>
      </c>
      <c r="R3718" t="str">
        <f t="shared" si="409"/>
        <v>plays</v>
      </c>
      <c r="S3718" s="13">
        <f t="shared" si="410"/>
        <v>42360.679502314808</v>
      </c>
      <c r="T3718" s="13">
        <f t="shared" si="411"/>
        <v>42390.887835648144</v>
      </c>
      <c r="U3718" s="14">
        <f t="shared" si="412"/>
        <v>2015</v>
      </c>
      <c r="V3718" s="15"/>
    </row>
    <row r="3719" spans="1:22" ht="47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 s="8">
        <f t="shared" si="407"/>
        <v>310</v>
      </c>
      <c r="Q3719" s="9" t="str">
        <f t="shared" si="408"/>
        <v>theater</v>
      </c>
      <c r="R3719" t="str">
        <f t="shared" si="409"/>
        <v>plays</v>
      </c>
      <c r="S3719" s="13">
        <f t="shared" si="410"/>
        <v>42102.657974537033</v>
      </c>
      <c r="T3719" s="13">
        <f t="shared" si="411"/>
        <v>42133.866307870368</v>
      </c>
      <c r="U3719" s="14">
        <f t="shared" si="412"/>
        <v>2015</v>
      </c>
      <c r="V3719" s="15"/>
    </row>
    <row r="3720" spans="1:22" ht="47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 s="8">
        <f t="shared" si="407"/>
        <v>26.021739130434781</v>
      </c>
      <c r="Q3720" s="9" t="str">
        <f t="shared" si="408"/>
        <v>theater</v>
      </c>
      <c r="R3720" t="str">
        <f t="shared" si="409"/>
        <v>plays</v>
      </c>
      <c r="S3720" s="13">
        <f t="shared" si="410"/>
        <v>42032.507812499993</v>
      </c>
      <c r="T3720" s="13">
        <f t="shared" si="411"/>
        <v>42062.716145833328</v>
      </c>
      <c r="U3720" s="14">
        <f t="shared" si="412"/>
        <v>2015</v>
      </c>
      <c r="V3720" s="15"/>
    </row>
    <row r="3721" spans="1:22" ht="3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 s="8">
        <f t="shared" si="407"/>
        <v>105</v>
      </c>
      <c r="Q3721" s="9" t="str">
        <f t="shared" si="408"/>
        <v>theater</v>
      </c>
      <c r="R3721" t="str">
        <f t="shared" si="409"/>
        <v>plays</v>
      </c>
      <c r="S3721" s="13">
        <f t="shared" si="410"/>
        <v>42147.521597222221</v>
      </c>
      <c r="T3721" s="13">
        <f t="shared" si="411"/>
        <v>42177.729930555557</v>
      </c>
      <c r="U3721" s="14">
        <f t="shared" si="412"/>
        <v>2015</v>
      </c>
      <c r="V3721" s="15"/>
    </row>
    <row r="3722" spans="1:22" ht="3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 s="8">
        <f t="shared" si="407"/>
        <v>86.224999999999994</v>
      </c>
      <c r="Q3722" s="9" t="str">
        <f t="shared" si="408"/>
        <v>theater</v>
      </c>
      <c r="R3722" t="str">
        <f t="shared" si="409"/>
        <v>plays</v>
      </c>
      <c r="S3722" s="13">
        <f t="shared" si="410"/>
        <v>42165.784791666665</v>
      </c>
      <c r="T3722" s="13">
        <f t="shared" si="411"/>
        <v>42187.993125000001</v>
      </c>
      <c r="U3722" s="14">
        <f t="shared" si="412"/>
        <v>2015</v>
      </c>
      <c r="V3722" s="15"/>
    </row>
    <row r="3723" spans="1:22" ht="47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 s="8">
        <f t="shared" si="407"/>
        <v>114.54545454545455</v>
      </c>
      <c r="Q3723" s="9" t="str">
        <f t="shared" si="408"/>
        <v>theater</v>
      </c>
      <c r="R3723" t="str">
        <f t="shared" si="409"/>
        <v>plays</v>
      </c>
      <c r="S3723" s="13">
        <f t="shared" si="410"/>
        <v>41927.727824074071</v>
      </c>
      <c r="T3723" s="13">
        <f t="shared" si="411"/>
        <v>41948.977824074071</v>
      </c>
      <c r="U3723" s="14">
        <f t="shared" si="412"/>
        <v>2014</v>
      </c>
      <c r="V3723" s="15"/>
    </row>
    <row r="3724" spans="1:22" ht="6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 s="8">
        <f t="shared" si="407"/>
        <v>47.657142857142858</v>
      </c>
      <c r="Q3724" s="9" t="str">
        <f t="shared" si="408"/>
        <v>theater</v>
      </c>
      <c r="R3724" t="str">
        <f t="shared" si="409"/>
        <v>plays</v>
      </c>
      <c r="S3724" s="13">
        <f t="shared" si="410"/>
        <v>42381.463506944441</v>
      </c>
      <c r="T3724" s="13">
        <f t="shared" si="411"/>
        <v>42411.957638888889</v>
      </c>
      <c r="U3724" s="14">
        <f t="shared" si="412"/>
        <v>2016</v>
      </c>
      <c r="V3724" s="15"/>
    </row>
    <row r="3725" spans="1:22" ht="3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 s="8">
        <f t="shared" si="407"/>
        <v>72.888888888888886</v>
      </c>
      <c r="Q3725" s="9" t="str">
        <f t="shared" si="408"/>
        <v>theater</v>
      </c>
      <c r="R3725" t="str">
        <f t="shared" si="409"/>
        <v>plays</v>
      </c>
      <c r="S3725" s="13">
        <f t="shared" si="410"/>
        <v>41943.544699074067</v>
      </c>
      <c r="T3725" s="13">
        <f t="shared" si="411"/>
        <v>41973.794699074075</v>
      </c>
      <c r="U3725" s="14">
        <f t="shared" si="412"/>
        <v>2014</v>
      </c>
      <c r="V3725" s="15"/>
    </row>
    <row r="3726" spans="1:22" ht="47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 s="8">
        <f t="shared" si="407"/>
        <v>49.545505617977533</v>
      </c>
      <c r="Q3726" s="9" t="str">
        <f t="shared" si="408"/>
        <v>theater</v>
      </c>
      <c r="R3726" t="str">
        <f t="shared" si="409"/>
        <v>plays</v>
      </c>
      <c r="S3726" s="13">
        <f t="shared" si="410"/>
        <v>42465.283101851848</v>
      </c>
      <c r="T3726" s="13">
        <f t="shared" si="411"/>
        <v>42494.958333333328</v>
      </c>
      <c r="U3726" s="14">
        <f t="shared" si="412"/>
        <v>2016</v>
      </c>
      <c r="V3726" s="15"/>
    </row>
    <row r="3727" spans="1:22" ht="47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 s="8">
        <f t="shared" si="407"/>
        <v>25.4</v>
      </c>
      <c r="Q3727" s="9" t="str">
        <f t="shared" si="408"/>
        <v>theater</v>
      </c>
      <c r="R3727" t="str">
        <f t="shared" si="409"/>
        <v>plays</v>
      </c>
      <c r="S3727" s="13">
        <f t="shared" si="410"/>
        <v>42401.736886574072</v>
      </c>
      <c r="T3727" s="13">
        <f t="shared" si="411"/>
        <v>42418.895833333328</v>
      </c>
      <c r="U3727" s="14">
        <f t="shared" si="412"/>
        <v>2016</v>
      </c>
      <c r="V3727" s="15"/>
    </row>
    <row r="3728" spans="1:22" ht="47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 s="8">
        <f t="shared" si="407"/>
        <v>62.586956521739133</v>
      </c>
      <c r="Q3728" s="9" t="str">
        <f t="shared" si="408"/>
        <v>theater</v>
      </c>
      <c r="R3728" t="str">
        <f t="shared" si="409"/>
        <v>plays</v>
      </c>
      <c r="S3728" s="13">
        <f t="shared" si="410"/>
        <v>42461.932534722218</v>
      </c>
      <c r="T3728" s="13">
        <f t="shared" si="411"/>
        <v>42489.875</v>
      </c>
      <c r="U3728" s="14">
        <f t="shared" si="412"/>
        <v>2016</v>
      </c>
      <c r="V3728" s="15"/>
    </row>
    <row r="3729" spans="1:22" ht="47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 s="8">
        <f t="shared" si="407"/>
        <v>61.060606060606062</v>
      </c>
      <c r="Q3729" s="9" t="str">
        <f t="shared" si="408"/>
        <v>theater</v>
      </c>
      <c r="R3729" t="str">
        <f t="shared" si="409"/>
        <v>plays</v>
      </c>
      <c r="S3729" s="13">
        <f t="shared" si="410"/>
        <v>42632.139976851853</v>
      </c>
      <c r="T3729" s="13">
        <f t="shared" si="411"/>
        <v>42663.204861111109</v>
      </c>
      <c r="U3729" s="14">
        <f t="shared" si="412"/>
        <v>2016</v>
      </c>
      <c r="V3729" s="15"/>
    </row>
    <row r="3730" spans="1:22" ht="3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 s="8">
        <f t="shared" si="407"/>
        <v>60.064516129032256</v>
      </c>
      <c r="Q3730" s="9" t="str">
        <f t="shared" si="408"/>
        <v>theater</v>
      </c>
      <c r="R3730" t="str">
        <f t="shared" si="409"/>
        <v>plays</v>
      </c>
      <c r="S3730" s="13">
        <f t="shared" si="410"/>
        <v>42204.962685185186</v>
      </c>
      <c r="T3730" s="13">
        <f t="shared" si="411"/>
        <v>42235.171018518522</v>
      </c>
      <c r="U3730" s="14">
        <f t="shared" si="412"/>
        <v>2015</v>
      </c>
      <c r="V3730" s="15"/>
    </row>
    <row r="3731" spans="1:22" ht="47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 s="8">
        <f t="shared" si="407"/>
        <v>72.400000000000006</v>
      </c>
      <c r="Q3731" s="9" t="str">
        <f t="shared" si="408"/>
        <v>theater</v>
      </c>
      <c r="R3731" t="str">
        <f t="shared" si="409"/>
        <v>plays</v>
      </c>
      <c r="S3731" s="13">
        <f t="shared" si="410"/>
        <v>42040.996666666666</v>
      </c>
      <c r="T3731" s="13">
        <f t="shared" si="411"/>
        <v>42086.16333333333</v>
      </c>
      <c r="U3731" s="14">
        <f t="shared" si="412"/>
        <v>2015</v>
      </c>
      <c r="V3731" s="15"/>
    </row>
    <row r="3732" spans="1:22" ht="47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 s="8">
        <f t="shared" si="407"/>
        <v>100</v>
      </c>
      <c r="Q3732" s="9" t="str">
        <f t="shared" si="408"/>
        <v>theater</v>
      </c>
      <c r="R3732" t="str">
        <f t="shared" si="409"/>
        <v>plays</v>
      </c>
      <c r="S3732" s="13">
        <f t="shared" si="410"/>
        <v>42203.46943287037</v>
      </c>
      <c r="T3732" s="13">
        <f t="shared" si="411"/>
        <v>42233.677766203706</v>
      </c>
      <c r="U3732" s="14">
        <f t="shared" si="412"/>
        <v>2015</v>
      </c>
      <c r="V3732" s="15"/>
    </row>
    <row r="3733" spans="1:22" ht="47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 s="8">
        <f t="shared" si="407"/>
        <v>51.666666666666664</v>
      </c>
      <c r="Q3733" s="9" t="str">
        <f t="shared" si="408"/>
        <v>theater</v>
      </c>
      <c r="R3733" t="str">
        <f t="shared" si="409"/>
        <v>plays</v>
      </c>
      <c r="S3733" s="13">
        <f t="shared" si="410"/>
        <v>41983.544513888883</v>
      </c>
      <c r="T3733" s="13">
        <f t="shared" si="411"/>
        <v>42014.140972222223</v>
      </c>
      <c r="U3733" s="14">
        <f t="shared" si="412"/>
        <v>2014</v>
      </c>
      <c r="V3733" s="15"/>
    </row>
    <row r="3734" spans="1:22" ht="3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 s="8">
        <f t="shared" si="407"/>
        <v>32.75</v>
      </c>
      <c r="Q3734" s="9" t="str">
        <f t="shared" si="408"/>
        <v>theater</v>
      </c>
      <c r="R3734" t="str">
        <f t="shared" si="409"/>
        <v>plays</v>
      </c>
      <c r="S3734" s="13">
        <f t="shared" si="410"/>
        <v>41968.469131944446</v>
      </c>
      <c r="T3734" s="13">
        <f t="shared" si="411"/>
        <v>42028.5</v>
      </c>
      <c r="U3734" s="14">
        <f t="shared" si="412"/>
        <v>2014</v>
      </c>
      <c r="V3734" s="15"/>
    </row>
    <row r="3735" spans="1:22" ht="47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8" t="e">
        <f t="shared" si="407"/>
        <v>#DIV/0!</v>
      </c>
      <c r="Q3735" s="9" t="str">
        <f t="shared" si="408"/>
        <v>theater</v>
      </c>
      <c r="R3735" t="str">
        <f t="shared" si="409"/>
        <v>plays</v>
      </c>
      <c r="S3735" s="13">
        <f t="shared" si="410"/>
        <v>42102.816064814811</v>
      </c>
      <c r="T3735" s="13">
        <f t="shared" si="411"/>
        <v>42112.9375</v>
      </c>
      <c r="U3735" s="14">
        <f t="shared" si="412"/>
        <v>2015</v>
      </c>
      <c r="V3735" s="15"/>
    </row>
    <row r="3736" spans="1:22" ht="47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 s="8">
        <f t="shared" si="407"/>
        <v>61</v>
      </c>
      <c r="Q3736" s="9" t="str">
        <f t="shared" si="408"/>
        <v>theater</v>
      </c>
      <c r="R3736" t="str">
        <f t="shared" si="409"/>
        <v>plays</v>
      </c>
      <c r="S3736" s="13">
        <f t="shared" si="410"/>
        <v>42089.693240740737</v>
      </c>
      <c r="T3736" s="13">
        <f t="shared" si="411"/>
        <v>42149.901574074072</v>
      </c>
      <c r="U3736" s="14">
        <f t="shared" si="412"/>
        <v>2015</v>
      </c>
      <c r="V3736" s="15"/>
    </row>
    <row r="3737" spans="1:22" ht="3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 s="8">
        <f t="shared" si="407"/>
        <v>10</v>
      </c>
      <c r="Q3737" s="9" t="str">
        <f t="shared" si="408"/>
        <v>theater</v>
      </c>
      <c r="R3737" t="str">
        <f t="shared" si="409"/>
        <v>plays</v>
      </c>
      <c r="S3737" s="13">
        <f t="shared" si="410"/>
        <v>42122.484826388885</v>
      </c>
      <c r="T3737" s="13">
        <f t="shared" si="411"/>
        <v>42152.693159722221</v>
      </c>
      <c r="U3737" s="14">
        <f t="shared" si="412"/>
        <v>2015</v>
      </c>
      <c r="V3737" s="15"/>
    </row>
    <row r="3738" spans="1:22" ht="47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 s="8">
        <f t="shared" si="407"/>
        <v>10</v>
      </c>
      <c r="Q3738" s="9" t="str">
        <f t="shared" si="408"/>
        <v>theater</v>
      </c>
      <c r="R3738" t="str">
        <f t="shared" si="409"/>
        <v>plays</v>
      </c>
      <c r="S3738" s="13">
        <f t="shared" si="410"/>
        <v>42048.503391203696</v>
      </c>
      <c r="T3738" s="13">
        <f t="shared" si="411"/>
        <v>42086.75</v>
      </c>
      <c r="U3738" s="14">
        <f t="shared" si="412"/>
        <v>2015</v>
      </c>
      <c r="V3738" s="15"/>
    </row>
    <row r="3739" spans="1:22" ht="3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 s="8">
        <f t="shared" si="407"/>
        <v>37.5</v>
      </c>
      <c r="Q3739" s="9" t="str">
        <f t="shared" si="408"/>
        <v>theater</v>
      </c>
      <c r="R3739" t="str">
        <f t="shared" si="409"/>
        <v>plays</v>
      </c>
      <c r="S3739" s="13">
        <f t="shared" si="410"/>
        <v>42297.482673611106</v>
      </c>
      <c r="T3739" s="13">
        <f t="shared" si="411"/>
        <v>42320.290972222225</v>
      </c>
      <c r="U3739" s="14">
        <f t="shared" si="412"/>
        <v>2015</v>
      </c>
      <c r="V3739" s="15"/>
    </row>
    <row r="3740" spans="1:22" ht="3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 s="8">
        <f t="shared" si="407"/>
        <v>45</v>
      </c>
      <c r="Q3740" s="9" t="str">
        <f t="shared" si="408"/>
        <v>theater</v>
      </c>
      <c r="R3740" t="str">
        <f t="shared" si="409"/>
        <v>plays</v>
      </c>
      <c r="S3740" s="13">
        <f t="shared" si="410"/>
        <v>41813.730381944442</v>
      </c>
      <c r="T3740" s="13">
        <f t="shared" si="411"/>
        <v>41835.916666666664</v>
      </c>
      <c r="U3740" s="14">
        <f t="shared" si="412"/>
        <v>2014</v>
      </c>
      <c r="V3740" s="15"/>
    </row>
    <row r="3741" spans="1:22" ht="47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 s="8">
        <f t="shared" si="407"/>
        <v>100.625</v>
      </c>
      <c r="Q3741" s="9" t="str">
        <f t="shared" si="408"/>
        <v>theater</v>
      </c>
      <c r="R3741" t="str">
        <f t="shared" si="409"/>
        <v>plays</v>
      </c>
      <c r="S3741" s="13">
        <f t="shared" si="410"/>
        <v>42548.241527777776</v>
      </c>
      <c r="T3741" s="13">
        <f t="shared" si="411"/>
        <v>42568.449861111112</v>
      </c>
      <c r="U3741" s="14">
        <f t="shared" si="412"/>
        <v>2016</v>
      </c>
      <c r="V3741" s="15"/>
    </row>
    <row r="3742" spans="1:22" ht="47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 s="8">
        <f t="shared" si="407"/>
        <v>25.571428571428573</v>
      </c>
      <c r="Q3742" s="9" t="str">
        <f t="shared" si="408"/>
        <v>theater</v>
      </c>
      <c r="R3742" t="str">
        <f t="shared" si="409"/>
        <v>plays</v>
      </c>
      <c r="S3742" s="13">
        <f t="shared" si="410"/>
        <v>41832.881423611107</v>
      </c>
      <c r="T3742" s="13">
        <f t="shared" si="411"/>
        <v>41863.079143518517</v>
      </c>
      <c r="U3742" s="14">
        <f t="shared" si="412"/>
        <v>2014</v>
      </c>
      <c r="V3742" s="15"/>
    </row>
    <row r="3743" spans="1:22" ht="47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8" t="e">
        <f t="shared" si="407"/>
        <v>#DIV/0!</v>
      </c>
      <c r="Q3743" s="9" t="str">
        <f t="shared" si="408"/>
        <v>theater</v>
      </c>
      <c r="R3743" t="str">
        <f t="shared" si="409"/>
        <v>plays</v>
      </c>
      <c r="S3743" s="13">
        <f t="shared" si="410"/>
        <v>42325.712384259255</v>
      </c>
      <c r="T3743" s="13">
        <f t="shared" si="411"/>
        <v>42355.920717592591</v>
      </c>
      <c r="U3743" s="14">
        <f t="shared" si="412"/>
        <v>2015</v>
      </c>
      <c r="V3743" s="15"/>
    </row>
    <row r="3744" spans="1:22" ht="47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 s="8">
        <f t="shared" si="407"/>
        <v>25</v>
      </c>
      <c r="Q3744" s="9" t="str">
        <f t="shared" si="408"/>
        <v>theater</v>
      </c>
      <c r="R3744" t="str">
        <f t="shared" si="409"/>
        <v>plays</v>
      </c>
      <c r="S3744" s="13">
        <f t="shared" si="410"/>
        <v>41858.006296296291</v>
      </c>
      <c r="T3744" s="13">
        <f t="shared" si="411"/>
        <v>41888.214629629627</v>
      </c>
      <c r="U3744" s="14">
        <f t="shared" si="412"/>
        <v>2014</v>
      </c>
      <c r="V3744" s="15"/>
    </row>
    <row r="3745" spans="1:22" ht="3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8" t="e">
        <f t="shared" si="407"/>
        <v>#DIV/0!</v>
      </c>
      <c r="Q3745" s="9" t="str">
        <f t="shared" si="408"/>
        <v>theater</v>
      </c>
      <c r="R3745" t="str">
        <f t="shared" si="409"/>
        <v>plays</v>
      </c>
      <c r="S3745" s="13">
        <f t="shared" si="410"/>
        <v>41793.501898148148</v>
      </c>
      <c r="T3745" s="13">
        <f t="shared" si="411"/>
        <v>41823.710231481484</v>
      </c>
      <c r="U3745" s="14">
        <f t="shared" si="412"/>
        <v>2014</v>
      </c>
      <c r="V3745" s="15"/>
    </row>
    <row r="3746" spans="1:22" ht="47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8" t="e">
        <f t="shared" si="407"/>
        <v>#DIV/0!</v>
      </c>
      <c r="Q3746" s="9" t="str">
        <f t="shared" si="408"/>
        <v>theater</v>
      </c>
      <c r="R3746" t="str">
        <f t="shared" si="409"/>
        <v>plays</v>
      </c>
      <c r="S3746" s="13">
        <f t="shared" si="410"/>
        <v>41793.605925925927</v>
      </c>
      <c r="T3746" s="13">
        <f t="shared" si="411"/>
        <v>41825.165972222225</v>
      </c>
      <c r="U3746" s="14">
        <f t="shared" si="412"/>
        <v>2014</v>
      </c>
      <c r="V3746" s="15"/>
    </row>
    <row r="3747" spans="1:22" ht="47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 s="8">
        <f t="shared" si="407"/>
        <v>10</v>
      </c>
      <c r="Q3747" s="9" t="str">
        <f t="shared" si="408"/>
        <v>theater</v>
      </c>
      <c r="R3747" t="str">
        <f t="shared" si="409"/>
        <v>plays</v>
      </c>
      <c r="S3747" s="13">
        <f t="shared" si="410"/>
        <v>41831.489606481475</v>
      </c>
      <c r="T3747" s="13">
        <f t="shared" si="411"/>
        <v>41861.697939814818</v>
      </c>
      <c r="U3747" s="14">
        <f t="shared" si="412"/>
        <v>2014</v>
      </c>
      <c r="V3747" s="15"/>
    </row>
    <row r="3748" spans="1:22" ht="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 s="8">
        <f t="shared" si="407"/>
        <v>202</v>
      </c>
      <c r="Q3748" s="9" t="str">
        <f t="shared" si="408"/>
        <v>theater</v>
      </c>
      <c r="R3748" t="str">
        <f t="shared" si="409"/>
        <v>plays</v>
      </c>
      <c r="S3748" s="13">
        <f t="shared" si="410"/>
        <v>42621.18100694444</v>
      </c>
      <c r="T3748" s="13">
        <f t="shared" si="411"/>
        <v>42651.389340277776</v>
      </c>
      <c r="U3748" s="14">
        <f t="shared" si="412"/>
        <v>2016</v>
      </c>
      <c r="V3748" s="15"/>
    </row>
    <row r="3749" spans="1:22" ht="3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 s="8">
        <f t="shared" si="407"/>
        <v>25</v>
      </c>
      <c r="Q3749" s="9" t="str">
        <f t="shared" si="408"/>
        <v>theater</v>
      </c>
      <c r="R3749" t="str">
        <f t="shared" si="409"/>
        <v>plays</v>
      </c>
      <c r="S3749" s="13">
        <f t="shared" si="410"/>
        <v>42164.091388888883</v>
      </c>
      <c r="T3749" s="13">
        <f t="shared" si="411"/>
        <v>42190.957638888889</v>
      </c>
      <c r="U3749" s="14">
        <f t="shared" si="412"/>
        <v>2015</v>
      </c>
      <c r="V3749" s="15"/>
    </row>
    <row r="3750" spans="1:22" ht="47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 s="8">
        <f t="shared" si="407"/>
        <v>99.538461538461533</v>
      </c>
      <c r="Q3750" s="9" t="str">
        <f t="shared" si="408"/>
        <v>theater</v>
      </c>
      <c r="R3750" t="str">
        <f t="shared" si="409"/>
        <v>musical</v>
      </c>
      <c r="S3750" s="13">
        <f t="shared" si="410"/>
        <v>42395.498101851852</v>
      </c>
      <c r="T3750" s="13">
        <f t="shared" si="411"/>
        <v>42416.249305555553</v>
      </c>
      <c r="U3750" s="14">
        <f t="shared" si="412"/>
        <v>2016</v>
      </c>
      <c r="V3750" s="15"/>
    </row>
    <row r="3751" spans="1:22" ht="47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 s="8">
        <f t="shared" si="407"/>
        <v>75</v>
      </c>
      <c r="Q3751" s="9" t="str">
        <f t="shared" si="408"/>
        <v>theater</v>
      </c>
      <c r="R3751" t="str">
        <f t="shared" si="409"/>
        <v>musical</v>
      </c>
      <c r="S3751" s="13">
        <f t="shared" si="410"/>
        <v>42457.918842592589</v>
      </c>
      <c r="T3751" s="13">
        <f t="shared" si="411"/>
        <v>42489.165972222225</v>
      </c>
      <c r="U3751" s="14">
        <f t="shared" si="412"/>
        <v>2016</v>
      </c>
      <c r="V3751" s="15"/>
    </row>
    <row r="3752" spans="1:22" ht="9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 s="8">
        <f t="shared" si="407"/>
        <v>215.25</v>
      </c>
      <c r="Q3752" s="9" t="str">
        <f t="shared" si="408"/>
        <v>theater</v>
      </c>
      <c r="R3752" t="str">
        <f t="shared" si="409"/>
        <v>musical</v>
      </c>
      <c r="S3752" s="13">
        <f t="shared" si="410"/>
        <v>42016.773240740738</v>
      </c>
      <c r="T3752" s="13">
        <f t="shared" si="411"/>
        <v>42045.332638888889</v>
      </c>
      <c r="U3752" s="14">
        <f t="shared" si="412"/>
        <v>2015</v>
      </c>
      <c r="V3752" s="15"/>
    </row>
    <row r="3753" spans="1:22" ht="47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 s="8">
        <f t="shared" si="407"/>
        <v>120.54545454545455</v>
      </c>
      <c r="Q3753" s="9" t="str">
        <f t="shared" si="408"/>
        <v>theater</v>
      </c>
      <c r="R3753" t="str">
        <f t="shared" si="409"/>
        <v>musical</v>
      </c>
      <c r="S3753" s="13">
        <f t="shared" si="410"/>
        <v>42402.827233796292</v>
      </c>
      <c r="T3753" s="13">
        <f t="shared" si="411"/>
        <v>42462.993900462956</v>
      </c>
      <c r="U3753" s="14">
        <f t="shared" si="412"/>
        <v>2016</v>
      </c>
      <c r="V3753" s="15"/>
    </row>
    <row r="3754" spans="1:22" ht="6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 s="8">
        <f t="shared" si="407"/>
        <v>37.666666666666664</v>
      </c>
      <c r="Q3754" s="9" t="str">
        <f t="shared" si="408"/>
        <v>theater</v>
      </c>
      <c r="R3754" t="str">
        <f t="shared" si="409"/>
        <v>musical</v>
      </c>
      <c r="S3754" s="13">
        <f t="shared" si="410"/>
        <v>42619.594155092585</v>
      </c>
      <c r="T3754" s="13">
        <f t="shared" si="411"/>
        <v>42659.875</v>
      </c>
      <c r="U3754" s="14">
        <f t="shared" si="412"/>
        <v>2016</v>
      </c>
      <c r="V3754" s="15"/>
    </row>
    <row r="3755" spans="1:22" ht="47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 s="8">
        <f t="shared" si="407"/>
        <v>172.23333333333332</v>
      </c>
      <c r="Q3755" s="9" t="str">
        <f t="shared" si="408"/>
        <v>theater</v>
      </c>
      <c r="R3755" t="str">
        <f t="shared" si="409"/>
        <v>musical</v>
      </c>
      <c r="S3755" s="13">
        <f t="shared" si="410"/>
        <v>42128.615740740737</v>
      </c>
      <c r="T3755" s="13">
        <f t="shared" si="411"/>
        <v>42158</v>
      </c>
      <c r="U3755" s="14">
        <f t="shared" si="412"/>
        <v>2015</v>
      </c>
      <c r="V3755" s="15"/>
    </row>
    <row r="3756" spans="1:22" ht="47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 s="8">
        <f t="shared" si="407"/>
        <v>111.11111111111111</v>
      </c>
      <c r="Q3756" s="9" t="str">
        <f t="shared" si="408"/>
        <v>theater</v>
      </c>
      <c r="R3756" t="str">
        <f t="shared" si="409"/>
        <v>musical</v>
      </c>
      <c r="S3756" s="13">
        <f t="shared" si="410"/>
        <v>41808.67288194444</v>
      </c>
      <c r="T3756" s="13">
        <f t="shared" si="411"/>
        <v>41846.207638888889</v>
      </c>
      <c r="U3756" s="14">
        <f t="shared" si="412"/>
        <v>2014</v>
      </c>
      <c r="V3756" s="15"/>
    </row>
    <row r="3757" spans="1:22" ht="47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 s="8">
        <f t="shared" si="407"/>
        <v>25.464285714285715</v>
      </c>
      <c r="Q3757" s="9" t="str">
        <f t="shared" si="408"/>
        <v>theater</v>
      </c>
      <c r="R3757" t="str">
        <f t="shared" si="409"/>
        <v>musical</v>
      </c>
      <c r="S3757" s="13">
        <f t="shared" si="410"/>
        <v>42445.658645833326</v>
      </c>
      <c r="T3757" s="13">
        <f t="shared" si="411"/>
        <v>42475.866979166662</v>
      </c>
      <c r="U3757" s="14">
        <f t="shared" si="412"/>
        <v>2016</v>
      </c>
      <c r="V3757" s="15"/>
    </row>
    <row r="3758" spans="1:22" ht="47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 s="8">
        <f t="shared" si="407"/>
        <v>267.64705882352939</v>
      </c>
      <c r="Q3758" s="9" t="str">
        <f t="shared" si="408"/>
        <v>theater</v>
      </c>
      <c r="R3758" t="str">
        <f t="shared" si="409"/>
        <v>musical</v>
      </c>
      <c r="S3758" s="13">
        <f t="shared" si="410"/>
        <v>41771.606458333328</v>
      </c>
      <c r="T3758" s="13">
        <f t="shared" si="411"/>
        <v>41801.814791666664</v>
      </c>
      <c r="U3758" s="14">
        <f t="shared" si="412"/>
        <v>2014</v>
      </c>
      <c r="V3758" s="15"/>
    </row>
    <row r="3759" spans="1:22" ht="47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 s="8">
        <f t="shared" si="407"/>
        <v>75.959999999999994</v>
      </c>
      <c r="Q3759" s="9" t="str">
        <f t="shared" si="408"/>
        <v>theater</v>
      </c>
      <c r="R3759" t="str">
        <f t="shared" si="409"/>
        <v>musical</v>
      </c>
      <c r="S3759" s="13">
        <f t="shared" si="410"/>
        <v>41954.642534722218</v>
      </c>
      <c r="T3759" s="13">
        <f t="shared" si="411"/>
        <v>41974.850868055553</v>
      </c>
      <c r="U3759" s="14">
        <f t="shared" si="412"/>
        <v>2014</v>
      </c>
      <c r="V3759" s="15"/>
    </row>
    <row r="3760" spans="1:22" ht="3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 s="8">
        <f t="shared" si="407"/>
        <v>59.03846153846154</v>
      </c>
      <c r="Q3760" s="9" t="str">
        <f t="shared" si="408"/>
        <v>theater</v>
      </c>
      <c r="R3760" t="str">
        <f t="shared" si="409"/>
        <v>musical</v>
      </c>
      <c r="S3760" s="13">
        <f t="shared" si="410"/>
        <v>41747.263171296298</v>
      </c>
      <c r="T3760" s="13">
        <f t="shared" si="411"/>
        <v>41778.208333333336</v>
      </c>
      <c r="U3760" s="14">
        <f t="shared" si="412"/>
        <v>2014</v>
      </c>
      <c r="V3760" s="15"/>
    </row>
    <row r="3761" spans="1:22" ht="3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 s="8">
        <f t="shared" si="407"/>
        <v>50.111022727272733</v>
      </c>
      <c r="Q3761" s="9" t="str">
        <f t="shared" si="408"/>
        <v>theater</v>
      </c>
      <c r="R3761" t="str">
        <f t="shared" si="409"/>
        <v>musical</v>
      </c>
      <c r="S3761" s="13">
        <f t="shared" si="410"/>
        <v>42181.899918981479</v>
      </c>
      <c r="T3761" s="13">
        <f t="shared" si="411"/>
        <v>42242.108252314814</v>
      </c>
      <c r="U3761" s="14">
        <f t="shared" si="412"/>
        <v>2015</v>
      </c>
      <c r="V3761" s="15"/>
    </row>
    <row r="3762" spans="1:22" ht="47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 s="8">
        <f t="shared" si="407"/>
        <v>55.502967032967035</v>
      </c>
      <c r="Q3762" s="9" t="str">
        <f t="shared" si="408"/>
        <v>theater</v>
      </c>
      <c r="R3762" t="str">
        <f t="shared" si="409"/>
        <v>musical</v>
      </c>
      <c r="S3762" s="13">
        <f t="shared" si="410"/>
        <v>41739.316967592589</v>
      </c>
      <c r="T3762" s="13">
        <f t="shared" si="411"/>
        <v>41764.525300925925</v>
      </c>
      <c r="U3762" s="14">
        <f t="shared" si="412"/>
        <v>2014</v>
      </c>
      <c r="V3762" s="15"/>
    </row>
    <row r="3763" spans="1:22" ht="47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 s="8">
        <f t="shared" si="407"/>
        <v>166.66666666666666</v>
      </c>
      <c r="Q3763" s="9" t="str">
        <f t="shared" si="408"/>
        <v>theater</v>
      </c>
      <c r="R3763" t="str">
        <f t="shared" si="409"/>
        <v>musical</v>
      </c>
      <c r="S3763" s="13">
        <f t="shared" si="410"/>
        <v>42173.258530092593</v>
      </c>
      <c r="T3763" s="13">
        <f t="shared" si="411"/>
        <v>42226.958333333328</v>
      </c>
      <c r="U3763" s="14">
        <f t="shared" si="412"/>
        <v>2015</v>
      </c>
      <c r="V3763" s="15"/>
    </row>
    <row r="3764" spans="1:22" ht="47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 s="8">
        <f t="shared" si="407"/>
        <v>47.428571428571431</v>
      </c>
      <c r="Q3764" s="9" t="str">
        <f t="shared" si="408"/>
        <v>theater</v>
      </c>
      <c r="R3764" t="str">
        <f t="shared" si="409"/>
        <v>musical</v>
      </c>
      <c r="S3764" s="13">
        <f t="shared" si="410"/>
        <v>42193.605196759258</v>
      </c>
      <c r="T3764" s="13">
        <f t="shared" si="411"/>
        <v>42218.813530092593</v>
      </c>
      <c r="U3764" s="14">
        <f t="shared" si="412"/>
        <v>2015</v>
      </c>
      <c r="V3764" s="15"/>
    </row>
    <row r="3765" spans="1:22" ht="3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 s="8">
        <f t="shared" si="407"/>
        <v>64.935064935064929</v>
      </c>
      <c r="Q3765" s="9" t="str">
        <f t="shared" si="408"/>
        <v>theater</v>
      </c>
      <c r="R3765" t="str">
        <f t="shared" si="409"/>
        <v>musical</v>
      </c>
      <c r="S3765" s="13">
        <f t="shared" si="410"/>
        <v>42065.541967592588</v>
      </c>
      <c r="T3765" s="13">
        <f t="shared" si="411"/>
        <v>42095.708634259259</v>
      </c>
      <c r="U3765" s="14">
        <f t="shared" si="412"/>
        <v>2015</v>
      </c>
      <c r="V3765" s="15"/>
    </row>
    <row r="3766" spans="1:22" ht="47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 s="8">
        <f t="shared" si="407"/>
        <v>55.555555555555557</v>
      </c>
      <c r="Q3766" s="9" t="str">
        <f t="shared" si="408"/>
        <v>theater</v>
      </c>
      <c r="R3766" t="str">
        <f t="shared" si="409"/>
        <v>musical</v>
      </c>
      <c r="S3766" s="13">
        <f t="shared" si="410"/>
        <v>42499.634629629632</v>
      </c>
      <c r="T3766" s="13">
        <f t="shared" si="411"/>
        <v>42519.024999999994</v>
      </c>
      <c r="U3766" s="14">
        <f t="shared" si="412"/>
        <v>2016</v>
      </c>
      <c r="V3766" s="15"/>
    </row>
    <row r="3767" spans="1:22" ht="47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 s="8">
        <f t="shared" si="407"/>
        <v>74.224299065420567</v>
      </c>
      <c r="Q3767" s="9" t="str">
        <f t="shared" si="408"/>
        <v>theater</v>
      </c>
      <c r="R3767" t="str">
        <f t="shared" si="409"/>
        <v>musical</v>
      </c>
      <c r="S3767" s="13">
        <f t="shared" si="410"/>
        <v>41820.568078703705</v>
      </c>
      <c r="T3767" s="13">
        <f t="shared" si="411"/>
        <v>41850.776412037041</v>
      </c>
      <c r="U3767" s="14">
        <f t="shared" si="412"/>
        <v>2014</v>
      </c>
      <c r="V3767" s="15"/>
    </row>
    <row r="3768" spans="1:22" ht="3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 s="8">
        <f t="shared" si="407"/>
        <v>106.9271875</v>
      </c>
      <c r="Q3768" s="9" t="str">
        <f t="shared" si="408"/>
        <v>theater</v>
      </c>
      <c r="R3768" t="str">
        <f t="shared" si="409"/>
        <v>musical</v>
      </c>
      <c r="S3768" s="13">
        <f t="shared" si="410"/>
        <v>41787.958854166667</v>
      </c>
      <c r="T3768" s="13">
        <f t="shared" si="411"/>
        <v>41823.167187500003</v>
      </c>
      <c r="U3768" s="14">
        <f t="shared" si="412"/>
        <v>2014</v>
      </c>
      <c r="V3768" s="15"/>
    </row>
    <row r="3769" spans="1:22" ht="47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 s="8">
        <f t="shared" si="407"/>
        <v>41.696428571428569</v>
      </c>
      <c r="Q3769" s="9" t="str">
        <f t="shared" si="408"/>
        <v>theater</v>
      </c>
      <c r="R3769" t="str">
        <f t="shared" si="409"/>
        <v>musical</v>
      </c>
      <c r="S3769" s="13">
        <f t="shared" si="410"/>
        <v>42049.811307870368</v>
      </c>
      <c r="T3769" s="13">
        <f t="shared" si="411"/>
        <v>42064.207638888889</v>
      </c>
      <c r="U3769" s="14">
        <f t="shared" si="412"/>
        <v>2015</v>
      </c>
      <c r="V3769" s="15"/>
    </row>
    <row r="3770" spans="1:22" ht="47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 s="8">
        <f t="shared" si="407"/>
        <v>74.243275862068955</v>
      </c>
      <c r="Q3770" s="9" t="str">
        <f t="shared" si="408"/>
        <v>theater</v>
      </c>
      <c r="R3770" t="str">
        <f t="shared" si="409"/>
        <v>musical</v>
      </c>
      <c r="S3770" s="13">
        <f t="shared" si="410"/>
        <v>41772.519560185181</v>
      </c>
      <c r="T3770" s="13">
        <f t="shared" si="411"/>
        <v>41802.727893518517</v>
      </c>
      <c r="U3770" s="14">
        <f t="shared" si="412"/>
        <v>2014</v>
      </c>
      <c r="V3770" s="15"/>
    </row>
    <row r="3771" spans="1:22" ht="47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 s="8">
        <f t="shared" si="407"/>
        <v>73.333333333333329</v>
      </c>
      <c r="Q3771" s="9" t="str">
        <f t="shared" si="408"/>
        <v>theater</v>
      </c>
      <c r="R3771" t="str">
        <f t="shared" si="409"/>
        <v>musical</v>
      </c>
      <c r="S3771" s="13">
        <f t="shared" si="410"/>
        <v>42445.389803240738</v>
      </c>
      <c r="T3771" s="13">
        <f t="shared" si="411"/>
        <v>42475.598136574074</v>
      </c>
      <c r="U3771" s="14">
        <f t="shared" si="412"/>
        <v>2016</v>
      </c>
      <c r="V3771" s="15"/>
    </row>
    <row r="3772" spans="1:22" ht="47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 s="8">
        <f t="shared" si="407"/>
        <v>100</v>
      </c>
      <c r="Q3772" s="9" t="str">
        <f t="shared" si="408"/>
        <v>theater</v>
      </c>
      <c r="R3772" t="str">
        <f t="shared" si="409"/>
        <v>musical</v>
      </c>
      <c r="S3772" s="13">
        <f t="shared" si="410"/>
        <v>42138.722337962965</v>
      </c>
      <c r="T3772" s="13">
        <f t="shared" si="411"/>
        <v>42168.930671296301</v>
      </c>
      <c r="U3772" s="14">
        <f t="shared" si="412"/>
        <v>2015</v>
      </c>
      <c r="V3772" s="15"/>
    </row>
    <row r="3773" spans="1:22" ht="32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 s="8">
        <f t="shared" si="407"/>
        <v>38.421052631578945</v>
      </c>
      <c r="Q3773" s="9" t="str">
        <f t="shared" si="408"/>
        <v>theater</v>
      </c>
      <c r="R3773" t="str">
        <f t="shared" si="409"/>
        <v>musical</v>
      </c>
      <c r="S3773" s="13">
        <f t="shared" si="410"/>
        <v>42493.64875</v>
      </c>
      <c r="T3773" s="13">
        <f t="shared" si="411"/>
        <v>42508</v>
      </c>
      <c r="U3773" s="14">
        <f t="shared" si="412"/>
        <v>2016</v>
      </c>
      <c r="V3773" s="15"/>
    </row>
    <row r="3774" spans="1:22" ht="47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 s="8">
        <f t="shared" si="407"/>
        <v>166.96969696969697</v>
      </c>
      <c r="Q3774" s="9" t="str">
        <f t="shared" si="408"/>
        <v>theater</v>
      </c>
      <c r="R3774" t="str">
        <f t="shared" si="409"/>
        <v>musical</v>
      </c>
      <c r="S3774" s="13">
        <f t="shared" si="410"/>
        <v>42682.408634259256</v>
      </c>
      <c r="T3774" s="13">
        <f t="shared" si="411"/>
        <v>42703.25</v>
      </c>
      <c r="U3774" s="14">
        <f t="shared" si="412"/>
        <v>2016</v>
      </c>
      <c r="V3774" s="15"/>
    </row>
    <row r="3775" spans="1:22" ht="3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 s="8">
        <f t="shared" si="407"/>
        <v>94.912280701754383</v>
      </c>
      <c r="Q3775" s="9" t="str">
        <f t="shared" si="408"/>
        <v>theater</v>
      </c>
      <c r="R3775" t="str">
        <f t="shared" si="409"/>
        <v>musical</v>
      </c>
      <c r="S3775" s="13">
        <f t="shared" si="410"/>
        <v>42655.796840277777</v>
      </c>
      <c r="T3775" s="13">
        <f t="shared" si="411"/>
        <v>42689.088888888888</v>
      </c>
      <c r="U3775" s="14">
        <f t="shared" si="412"/>
        <v>2016</v>
      </c>
      <c r="V3775" s="15"/>
    </row>
    <row r="3776" spans="1:22" ht="47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 s="8">
        <f t="shared" si="407"/>
        <v>100</v>
      </c>
      <c r="Q3776" s="9" t="str">
        <f t="shared" si="408"/>
        <v>theater</v>
      </c>
      <c r="R3776" t="str">
        <f t="shared" si="409"/>
        <v>musical</v>
      </c>
      <c r="S3776" s="13">
        <f t="shared" si="410"/>
        <v>42087.583969907406</v>
      </c>
      <c r="T3776" s="13">
        <f t="shared" si="411"/>
        <v>42103.792303240742</v>
      </c>
      <c r="U3776" s="14">
        <f t="shared" si="412"/>
        <v>2015</v>
      </c>
      <c r="V3776" s="15"/>
    </row>
    <row r="3777" spans="1:22" ht="47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 s="8">
        <f t="shared" si="407"/>
        <v>143.21428571428572</v>
      </c>
      <c r="Q3777" s="9" t="str">
        <f t="shared" si="408"/>
        <v>theater</v>
      </c>
      <c r="R3777" t="str">
        <f t="shared" si="409"/>
        <v>musical</v>
      </c>
      <c r="S3777" s="13">
        <f t="shared" si="410"/>
        <v>42075.734293981477</v>
      </c>
      <c r="T3777" s="13">
        <f t="shared" si="411"/>
        <v>42103.166666666672</v>
      </c>
      <c r="U3777" s="14">
        <f t="shared" si="412"/>
        <v>2015</v>
      </c>
      <c r="V3777" s="15"/>
    </row>
    <row r="3778" spans="1:22" ht="6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 s="8">
        <f t="shared" si="407"/>
        <v>90.819148936170208</v>
      </c>
      <c r="Q3778" s="9" t="str">
        <f t="shared" si="408"/>
        <v>theater</v>
      </c>
      <c r="R3778" t="str">
        <f t="shared" si="409"/>
        <v>musical</v>
      </c>
      <c r="S3778" s="13">
        <f t="shared" si="410"/>
        <v>41814.159467592588</v>
      </c>
      <c r="T3778" s="13">
        <f t="shared" si="411"/>
        <v>41852.041666666664</v>
      </c>
      <c r="U3778" s="14">
        <f t="shared" si="412"/>
        <v>2014</v>
      </c>
      <c r="V3778" s="15"/>
    </row>
    <row r="3779" spans="1:22" ht="47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 s="8">
        <f t="shared" ref="P3779:P3842" si="414">E3779/L3779</f>
        <v>48.542372881355931</v>
      </c>
      <c r="Q3779" s="9" t="str">
        <f t="shared" ref="Q3779:Q3842" si="415">LEFT(N3779, SEARCH("/", N3779, 1)-1)</f>
        <v>theater</v>
      </c>
      <c r="R3779" t="str">
        <f t="shared" ref="R3779:R3842" si="416">RIGHT(N3779,LEN(N3779) -SEARCH("/", N3779, 1))</f>
        <v>musical</v>
      </c>
      <c r="S3779" s="13">
        <f t="shared" ref="S3779:S3842" si="417">(J3779/86400)+25569+(-5/24)</f>
        <v>41886.903020833335</v>
      </c>
      <c r="T3779" s="13">
        <f t="shared" ref="T3779:T3842" si="418">(((I3779/60)/60)/24)+DATE(1970,1,1)</f>
        <v>41909.166666666664</v>
      </c>
      <c r="U3779" s="14">
        <f t="shared" ref="U3779:U3842" si="419">YEAR(S3779)</f>
        <v>2014</v>
      </c>
      <c r="V3779" s="15"/>
    </row>
    <row r="3780" spans="1:22" ht="32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 s="8">
        <f t="shared" si="414"/>
        <v>70.027777777777771</v>
      </c>
      <c r="Q3780" s="9" t="str">
        <f t="shared" si="415"/>
        <v>theater</v>
      </c>
      <c r="R3780" t="str">
        <f t="shared" si="416"/>
        <v>musical</v>
      </c>
      <c r="S3780" s="13">
        <f t="shared" si="417"/>
        <v>41989.610879629625</v>
      </c>
      <c r="T3780" s="13">
        <f t="shared" si="418"/>
        <v>42049.819212962961</v>
      </c>
      <c r="U3780" s="14">
        <f t="shared" si="419"/>
        <v>2014</v>
      </c>
      <c r="V3780" s="15"/>
    </row>
    <row r="3781" spans="1:22" ht="3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 s="8">
        <f t="shared" si="414"/>
        <v>135.62608695652173</v>
      </c>
      <c r="Q3781" s="9" t="str">
        <f t="shared" si="415"/>
        <v>theater</v>
      </c>
      <c r="R3781" t="str">
        <f t="shared" si="416"/>
        <v>musical</v>
      </c>
      <c r="S3781" s="13">
        <f t="shared" si="417"/>
        <v>42425.527083333327</v>
      </c>
      <c r="T3781" s="13">
        <f t="shared" si="418"/>
        <v>42455.693750000006</v>
      </c>
      <c r="U3781" s="14">
        <f t="shared" si="419"/>
        <v>2016</v>
      </c>
      <c r="V3781" s="15"/>
    </row>
    <row r="3782" spans="1:22" ht="47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 s="8">
        <f t="shared" si="414"/>
        <v>100</v>
      </c>
      <c r="Q3782" s="9" t="str">
        <f t="shared" si="415"/>
        <v>theater</v>
      </c>
      <c r="R3782" t="str">
        <f t="shared" si="416"/>
        <v>musical</v>
      </c>
      <c r="S3782" s="13">
        <f t="shared" si="417"/>
        <v>42166.011400462965</v>
      </c>
      <c r="T3782" s="13">
        <f t="shared" si="418"/>
        <v>42198.837499999994</v>
      </c>
      <c r="U3782" s="14">
        <f t="shared" si="419"/>
        <v>2015</v>
      </c>
      <c r="V3782" s="15"/>
    </row>
    <row r="3783" spans="1:22" ht="47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 s="8">
        <f t="shared" si="414"/>
        <v>94.90384615384616</v>
      </c>
      <c r="Q3783" s="9" t="str">
        <f t="shared" si="415"/>
        <v>theater</v>
      </c>
      <c r="R3783" t="str">
        <f t="shared" si="416"/>
        <v>musical</v>
      </c>
      <c r="S3783" s="13">
        <f t="shared" si="417"/>
        <v>41865.674594907403</v>
      </c>
      <c r="T3783" s="13">
        <f t="shared" si="418"/>
        <v>41890.882928240739</v>
      </c>
      <c r="U3783" s="14">
        <f t="shared" si="419"/>
        <v>2014</v>
      </c>
      <c r="V3783" s="15"/>
    </row>
    <row r="3784" spans="1:22" ht="47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 s="8">
        <f t="shared" si="414"/>
        <v>75.370370370370367</v>
      </c>
      <c r="Q3784" s="9" t="str">
        <f t="shared" si="415"/>
        <v>theater</v>
      </c>
      <c r="R3784" t="str">
        <f t="shared" si="416"/>
        <v>musical</v>
      </c>
      <c r="S3784" s="13">
        <f t="shared" si="417"/>
        <v>42546.653900462959</v>
      </c>
      <c r="T3784" s="13">
        <f t="shared" si="418"/>
        <v>42575.958333333328</v>
      </c>
      <c r="U3784" s="14">
        <f t="shared" si="419"/>
        <v>2016</v>
      </c>
      <c r="V3784" s="15"/>
    </row>
    <row r="3785" spans="1:22" ht="47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 s="8">
        <f t="shared" si="414"/>
        <v>64.458333333333329</v>
      </c>
      <c r="Q3785" s="9" t="str">
        <f t="shared" si="415"/>
        <v>theater</v>
      </c>
      <c r="R3785" t="str">
        <f t="shared" si="416"/>
        <v>musical</v>
      </c>
      <c r="S3785" s="13">
        <f t="shared" si="417"/>
        <v>42419.931944444441</v>
      </c>
      <c r="T3785" s="13">
        <f t="shared" si="418"/>
        <v>42444.666666666672</v>
      </c>
      <c r="U3785" s="14">
        <f t="shared" si="419"/>
        <v>2016</v>
      </c>
      <c r="V3785" s="15"/>
    </row>
    <row r="3786" spans="1:22" ht="47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 s="8">
        <f t="shared" si="414"/>
        <v>115</v>
      </c>
      <c r="Q3786" s="9" t="str">
        <f t="shared" si="415"/>
        <v>theater</v>
      </c>
      <c r="R3786" t="str">
        <f t="shared" si="416"/>
        <v>musical</v>
      </c>
      <c r="S3786" s="13">
        <f t="shared" si="417"/>
        <v>42531.772361111107</v>
      </c>
      <c r="T3786" s="13">
        <f t="shared" si="418"/>
        <v>42561.980694444443</v>
      </c>
      <c r="U3786" s="14">
        <f t="shared" si="419"/>
        <v>2016</v>
      </c>
      <c r="V3786" s="15"/>
    </row>
    <row r="3787" spans="1:22" ht="47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 s="8">
        <f t="shared" si="414"/>
        <v>100.5</v>
      </c>
      <c r="Q3787" s="9" t="str">
        <f t="shared" si="415"/>
        <v>theater</v>
      </c>
      <c r="R3787" t="str">
        <f t="shared" si="416"/>
        <v>musical</v>
      </c>
      <c r="S3787" s="13">
        <f t="shared" si="417"/>
        <v>42548.430196759255</v>
      </c>
      <c r="T3787" s="13">
        <f t="shared" si="418"/>
        <v>42584.418749999997</v>
      </c>
      <c r="U3787" s="14">
        <f t="shared" si="419"/>
        <v>2016</v>
      </c>
      <c r="V3787" s="15"/>
    </row>
    <row r="3788" spans="1:22" ht="47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 s="8">
        <f t="shared" si="414"/>
        <v>93.774647887323937</v>
      </c>
      <c r="Q3788" s="9" t="str">
        <f t="shared" si="415"/>
        <v>theater</v>
      </c>
      <c r="R3788" t="str">
        <f t="shared" si="416"/>
        <v>musical</v>
      </c>
      <c r="S3788" s="13">
        <f t="shared" si="417"/>
        <v>42486.829571759255</v>
      </c>
      <c r="T3788" s="13">
        <f t="shared" si="418"/>
        <v>42517.037905092591</v>
      </c>
      <c r="U3788" s="14">
        <f t="shared" si="419"/>
        <v>2016</v>
      </c>
      <c r="V3788" s="15"/>
    </row>
    <row r="3789" spans="1:22" ht="47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 s="8">
        <f t="shared" si="414"/>
        <v>35.1</v>
      </c>
      <c r="Q3789" s="9" t="str">
        <f t="shared" si="415"/>
        <v>theater</v>
      </c>
      <c r="R3789" t="str">
        <f t="shared" si="416"/>
        <v>musical</v>
      </c>
      <c r="S3789" s="13">
        <f t="shared" si="417"/>
        <v>42167.326458333329</v>
      </c>
      <c r="T3789" s="13">
        <f t="shared" si="418"/>
        <v>42196.165972222225</v>
      </c>
      <c r="U3789" s="14">
        <f t="shared" si="419"/>
        <v>2015</v>
      </c>
      <c r="V3789" s="15"/>
    </row>
    <row r="3790" spans="1:22" ht="77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 s="8">
        <f t="shared" si="414"/>
        <v>500</v>
      </c>
      <c r="Q3790" s="9" t="str">
        <f t="shared" si="415"/>
        <v>theater</v>
      </c>
      <c r="R3790" t="str">
        <f t="shared" si="416"/>
        <v>musical</v>
      </c>
      <c r="S3790" s="13">
        <f t="shared" si="417"/>
        <v>42333.487488425926</v>
      </c>
      <c r="T3790" s="13">
        <f t="shared" si="418"/>
        <v>42361.679166666669</v>
      </c>
      <c r="U3790" s="14">
        <f t="shared" si="419"/>
        <v>2015</v>
      </c>
      <c r="V3790" s="15"/>
    </row>
    <row r="3791" spans="1:22" ht="47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 s="8">
        <f t="shared" si="414"/>
        <v>29</v>
      </c>
      <c r="Q3791" s="9" t="str">
        <f t="shared" si="415"/>
        <v>theater</v>
      </c>
      <c r="R3791" t="str">
        <f t="shared" si="416"/>
        <v>musical</v>
      </c>
      <c r="S3791" s="13">
        <f t="shared" si="417"/>
        <v>42138.590486111112</v>
      </c>
      <c r="T3791" s="13">
        <f t="shared" si="418"/>
        <v>42170.798819444448</v>
      </c>
      <c r="U3791" s="14">
        <f t="shared" si="419"/>
        <v>2015</v>
      </c>
      <c r="V3791" s="15"/>
    </row>
    <row r="3792" spans="1:22" ht="47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8" t="e">
        <f t="shared" si="414"/>
        <v>#DIV/0!</v>
      </c>
      <c r="Q3792" s="9" t="str">
        <f t="shared" si="415"/>
        <v>theater</v>
      </c>
      <c r="R3792" t="str">
        <f t="shared" si="416"/>
        <v>musical</v>
      </c>
      <c r="S3792" s="13">
        <f t="shared" si="417"/>
        <v>42666.458599537036</v>
      </c>
      <c r="T3792" s="13">
        <f t="shared" si="418"/>
        <v>42696.708599537036</v>
      </c>
      <c r="U3792" s="14">
        <f t="shared" si="419"/>
        <v>2016</v>
      </c>
      <c r="V3792" s="15"/>
    </row>
    <row r="3793" spans="1:22" ht="3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8" t="e">
        <f t="shared" si="414"/>
        <v>#DIV/0!</v>
      </c>
      <c r="Q3793" s="9" t="str">
        <f t="shared" si="415"/>
        <v>theater</v>
      </c>
      <c r="R3793" t="str">
        <f t="shared" si="416"/>
        <v>musical</v>
      </c>
      <c r="S3793" s="13">
        <f t="shared" si="417"/>
        <v>41766.4837037037</v>
      </c>
      <c r="T3793" s="13">
        <f t="shared" si="418"/>
        <v>41826.692037037035</v>
      </c>
      <c r="U3793" s="14">
        <f t="shared" si="419"/>
        <v>2014</v>
      </c>
      <c r="V3793" s="15"/>
    </row>
    <row r="3794" spans="1:22" ht="3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 s="8">
        <f t="shared" si="414"/>
        <v>17.5</v>
      </c>
      <c r="Q3794" s="9" t="str">
        <f t="shared" si="415"/>
        <v>theater</v>
      </c>
      <c r="R3794" t="str">
        <f t="shared" si="416"/>
        <v>musical</v>
      </c>
      <c r="S3794" s="13">
        <f t="shared" si="417"/>
        <v>42170.238680555551</v>
      </c>
      <c r="T3794" s="13">
        <f t="shared" si="418"/>
        <v>42200.447013888886</v>
      </c>
      <c r="U3794" s="14">
        <f t="shared" si="419"/>
        <v>2015</v>
      </c>
      <c r="V3794" s="15"/>
    </row>
    <row r="3795" spans="1:22" ht="47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 s="8">
        <f t="shared" si="414"/>
        <v>174</v>
      </c>
      <c r="Q3795" s="9" t="str">
        <f t="shared" si="415"/>
        <v>theater</v>
      </c>
      <c r="R3795" t="str">
        <f t="shared" si="416"/>
        <v>musical</v>
      </c>
      <c r="S3795" s="13">
        <f t="shared" si="417"/>
        <v>41968.73065972222</v>
      </c>
      <c r="T3795" s="13">
        <f t="shared" si="418"/>
        <v>41989.938993055555</v>
      </c>
      <c r="U3795" s="14">
        <f t="shared" si="419"/>
        <v>2014</v>
      </c>
      <c r="V3795" s="15"/>
    </row>
    <row r="3796" spans="1:22" ht="47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 s="8">
        <f t="shared" si="414"/>
        <v>50</v>
      </c>
      <c r="Q3796" s="9" t="str">
        <f t="shared" si="415"/>
        <v>theater</v>
      </c>
      <c r="R3796" t="str">
        <f t="shared" si="416"/>
        <v>musical</v>
      </c>
      <c r="S3796" s="13">
        <f t="shared" si="417"/>
        <v>42132.372152777774</v>
      </c>
      <c r="T3796" s="13">
        <f t="shared" si="418"/>
        <v>42162.58048611111</v>
      </c>
      <c r="U3796" s="14">
        <f t="shared" si="419"/>
        <v>2015</v>
      </c>
      <c r="V3796" s="15"/>
    </row>
    <row r="3797" spans="1:22" ht="47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 s="8">
        <f t="shared" si="414"/>
        <v>5</v>
      </c>
      <c r="Q3797" s="9" t="str">
        <f t="shared" si="415"/>
        <v>theater</v>
      </c>
      <c r="R3797" t="str">
        <f t="shared" si="416"/>
        <v>musical</v>
      </c>
      <c r="S3797" s="13">
        <f t="shared" si="417"/>
        <v>42201.227893518517</v>
      </c>
      <c r="T3797" s="13">
        <f t="shared" si="418"/>
        <v>42244.9375</v>
      </c>
      <c r="U3797" s="14">
        <f t="shared" si="419"/>
        <v>2015</v>
      </c>
      <c r="V3797" s="15"/>
    </row>
    <row r="3798" spans="1:22" ht="47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 s="8">
        <f t="shared" si="414"/>
        <v>1</v>
      </c>
      <c r="Q3798" s="9" t="str">
        <f t="shared" si="415"/>
        <v>theater</v>
      </c>
      <c r="R3798" t="str">
        <f t="shared" si="416"/>
        <v>musical</v>
      </c>
      <c r="S3798" s="13">
        <f t="shared" si="417"/>
        <v>42688.821250000001</v>
      </c>
      <c r="T3798" s="13">
        <f t="shared" si="418"/>
        <v>42749.029583333337</v>
      </c>
      <c r="U3798" s="14">
        <f t="shared" si="419"/>
        <v>2016</v>
      </c>
      <c r="V3798" s="15"/>
    </row>
    <row r="3799" spans="1:22" ht="47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 s="8">
        <f t="shared" si="414"/>
        <v>145.40540540540542</v>
      </c>
      <c r="Q3799" s="9" t="str">
        <f t="shared" si="415"/>
        <v>theater</v>
      </c>
      <c r="R3799" t="str">
        <f t="shared" si="416"/>
        <v>musical</v>
      </c>
      <c r="S3799" s="13">
        <f t="shared" si="417"/>
        <v>42084.673206018517</v>
      </c>
      <c r="T3799" s="13">
        <f t="shared" si="418"/>
        <v>42114.881539351853</v>
      </c>
      <c r="U3799" s="14">
        <f t="shared" si="419"/>
        <v>2015</v>
      </c>
      <c r="V3799" s="15"/>
    </row>
    <row r="3800" spans="1:22" ht="47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 s="8">
        <f t="shared" si="414"/>
        <v>205</v>
      </c>
      <c r="Q3800" s="9" t="str">
        <f t="shared" si="415"/>
        <v>theater</v>
      </c>
      <c r="R3800" t="str">
        <f t="shared" si="416"/>
        <v>musical</v>
      </c>
      <c r="S3800" s="13">
        <f t="shared" si="417"/>
        <v>41831.514444444438</v>
      </c>
      <c r="T3800" s="13">
        <f t="shared" si="418"/>
        <v>41861.722777777781</v>
      </c>
      <c r="U3800" s="14">
        <f t="shared" si="419"/>
        <v>2014</v>
      </c>
      <c r="V3800" s="15"/>
    </row>
    <row r="3801" spans="1:22" ht="3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 s="8">
        <f t="shared" si="414"/>
        <v>100.5</v>
      </c>
      <c r="Q3801" s="9" t="str">
        <f t="shared" si="415"/>
        <v>theater</v>
      </c>
      <c r="R3801" t="str">
        <f t="shared" si="416"/>
        <v>musical</v>
      </c>
      <c r="S3801" s="13">
        <f t="shared" si="417"/>
        <v>42410.722719907404</v>
      </c>
      <c r="T3801" s="13">
        <f t="shared" si="418"/>
        <v>42440.93105324074</v>
      </c>
      <c r="U3801" s="14">
        <f t="shared" si="419"/>
        <v>2016</v>
      </c>
      <c r="V3801" s="15"/>
    </row>
    <row r="3802" spans="1:22" ht="47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 s="8">
        <f t="shared" si="414"/>
        <v>55.0625</v>
      </c>
      <c r="Q3802" s="9" t="str">
        <f t="shared" si="415"/>
        <v>theater</v>
      </c>
      <c r="R3802" t="str">
        <f t="shared" si="416"/>
        <v>musical</v>
      </c>
      <c r="S3802" s="13">
        <f t="shared" si="417"/>
        <v>41982.528738425921</v>
      </c>
      <c r="T3802" s="13">
        <f t="shared" si="418"/>
        <v>42015.207638888889</v>
      </c>
      <c r="U3802" s="14">
        <f t="shared" si="419"/>
        <v>2014</v>
      </c>
      <c r="V3802" s="15"/>
    </row>
    <row r="3803" spans="1:22" ht="47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 s="8">
        <f t="shared" si="414"/>
        <v>47.333333333333336</v>
      </c>
      <c r="Q3803" s="9" t="str">
        <f t="shared" si="415"/>
        <v>theater</v>
      </c>
      <c r="R3803" t="str">
        <f t="shared" si="416"/>
        <v>musical</v>
      </c>
      <c r="S3803" s="13">
        <f t="shared" si="417"/>
        <v>41975.467777777776</v>
      </c>
      <c r="T3803" s="13">
        <f t="shared" si="418"/>
        <v>42006.676111111112</v>
      </c>
      <c r="U3803" s="14">
        <f t="shared" si="419"/>
        <v>2014</v>
      </c>
      <c r="V3803" s="15"/>
    </row>
    <row r="3804" spans="1:22" ht="47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8" t="e">
        <f t="shared" si="414"/>
        <v>#DIV/0!</v>
      </c>
      <c r="Q3804" s="9" t="str">
        <f t="shared" si="415"/>
        <v>theater</v>
      </c>
      <c r="R3804" t="str">
        <f t="shared" si="416"/>
        <v>musical</v>
      </c>
      <c r="S3804" s="13">
        <f t="shared" si="417"/>
        <v>42268.917893518512</v>
      </c>
      <c r="T3804" s="13">
        <f t="shared" si="418"/>
        <v>42299.126226851848</v>
      </c>
      <c r="U3804" s="14">
        <f t="shared" si="419"/>
        <v>2015</v>
      </c>
      <c r="V3804" s="15"/>
    </row>
    <row r="3805" spans="1:22" ht="32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 s="8">
        <f t="shared" si="414"/>
        <v>58.95</v>
      </c>
      <c r="Q3805" s="9" t="str">
        <f t="shared" si="415"/>
        <v>theater</v>
      </c>
      <c r="R3805" t="str">
        <f t="shared" si="416"/>
        <v>musical</v>
      </c>
      <c r="S3805" s="13">
        <f t="shared" si="417"/>
        <v>42403.763518518514</v>
      </c>
      <c r="T3805" s="13">
        <f t="shared" si="418"/>
        <v>42433.971851851849</v>
      </c>
      <c r="U3805" s="14">
        <f t="shared" si="419"/>
        <v>2016</v>
      </c>
      <c r="V3805" s="15"/>
    </row>
    <row r="3806" spans="1:22" ht="47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8" t="e">
        <f t="shared" si="414"/>
        <v>#DIV/0!</v>
      </c>
      <c r="Q3806" s="9" t="str">
        <f t="shared" si="415"/>
        <v>theater</v>
      </c>
      <c r="R3806" t="str">
        <f t="shared" si="416"/>
        <v>musical</v>
      </c>
      <c r="S3806" s="13">
        <f t="shared" si="417"/>
        <v>42526.801203703704</v>
      </c>
      <c r="T3806" s="13">
        <f t="shared" si="418"/>
        <v>42582.291666666672</v>
      </c>
      <c r="U3806" s="14">
        <f t="shared" si="419"/>
        <v>2016</v>
      </c>
      <c r="V3806" s="15"/>
    </row>
    <row r="3807" spans="1:22" ht="47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 s="8">
        <f t="shared" si="414"/>
        <v>1.5</v>
      </c>
      <c r="Q3807" s="9" t="str">
        <f t="shared" si="415"/>
        <v>theater</v>
      </c>
      <c r="R3807" t="str">
        <f t="shared" si="416"/>
        <v>musical</v>
      </c>
      <c r="S3807" s="13">
        <f t="shared" si="417"/>
        <v>41849.678703703699</v>
      </c>
      <c r="T3807" s="13">
        <f t="shared" si="418"/>
        <v>41909.887037037035</v>
      </c>
      <c r="U3807" s="14">
        <f t="shared" si="419"/>
        <v>2014</v>
      </c>
      <c r="V3807" s="15"/>
    </row>
    <row r="3808" spans="1:22" ht="47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 s="8">
        <f t="shared" si="414"/>
        <v>5</v>
      </c>
      <c r="Q3808" s="9" t="str">
        <f t="shared" si="415"/>
        <v>theater</v>
      </c>
      <c r="R3808" t="str">
        <f t="shared" si="416"/>
        <v>musical</v>
      </c>
      <c r="S3808" s="13">
        <f t="shared" si="417"/>
        <v>41799.050706018512</v>
      </c>
      <c r="T3808" s="13">
        <f t="shared" si="418"/>
        <v>41819.259039351848</v>
      </c>
      <c r="U3808" s="14">
        <f t="shared" si="419"/>
        <v>2014</v>
      </c>
      <c r="V3808" s="15"/>
    </row>
    <row r="3809" spans="1:22" ht="47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 s="8">
        <f t="shared" si="414"/>
        <v>50.555555555555557</v>
      </c>
      <c r="Q3809" s="9" t="str">
        <f t="shared" si="415"/>
        <v>theater</v>
      </c>
      <c r="R3809" t="str">
        <f t="shared" si="416"/>
        <v>musical</v>
      </c>
      <c r="S3809" s="13">
        <f t="shared" si="417"/>
        <v>42090.700682870367</v>
      </c>
      <c r="T3809" s="13">
        <f t="shared" si="418"/>
        <v>42097.909016203703</v>
      </c>
      <c r="U3809" s="14">
        <f t="shared" si="419"/>
        <v>2015</v>
      </c>
      <c r="V3809" s="15"/>
    </row>
    <row r="3810" spans="1:22" ht="47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 s="8">
        <f t="shared" si="414"/>
        <v>41.666666666666664</v>
      </c>
      <c r="Q3810" s="9" t="str">
        <f t="shared" si="415"/>
        <v>theater</v>
      </c>
      <c r="R3810" t="str">
        <f t="shared" si="416"/>
        <v>plays</v>
      </c>
      <c r="S3810" s="13">
        <f t="shared" si="417"/>
        <v>42059.24559027778</v>
      </c>
      <c r="T3810" s="13">
        <f t="shared" si="418"/>
        <v>42119.412256944444</v>
      </c>
      <c r="U3810" s="14">
        <f t="shared" si="419"/>
        <v>2015</v>
      </c>
      <c r="V3810" s="15"/>
    </row>
    <row r="3811" spans="1:22" ht="47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 s="8">
        <f t="shared" si="414"/>
        <v>53.289473684210527</v>
      </c>
      <c r="Q3811" s="9" t="str">
        <f t="shared" si="415"/>
        <v>theater</v>
      </c>
      <c r="R3811" t="str">
        <f t="shared" si="416"/>
        <v>plays</v>
      </c>
      <c r="S3811" s="13">
        <f t="shared" si="417"/>
        <v>41800.318368055552</v>
      </c>
      <c r="T3811" s="13">
        <f t="shared" si="418"/>
        <v>41850.958333333336</v>
      </c>
      <c r="U3811" s="14">
        <f t="shared" si="419"/>
        <v>2014</v>
      </c>
      <c r="V3811" s="15"/>
    </row>
    <row r="3812" spans="1:22" ht="47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 s="8">
        <f t="shared" si="414"/>
        <v>70.230769230769226</v>
      </c>
      <c r="Q3812" s="9" t="str">
        <f t="shared" si="415"/>
        <v>theater</v>
      </c>
      <c r="R3812" t="str">
        <f t="shared" si="416"/>
        <v>plays</v>
      </c>
      <c r="S3812" s="13">
        <f t="shared" si="417"/>
        <v>42054.640717592592</v>
      </c>
      <c r="T3812" s="13">
        <f t="shared" si="418"/>
        <v>42084.807384259257</v>
      </c>
      <c r="U3812" s="14">
        <f t="shared" si="419"/>
        <v>2015</v>
      </c>
      <c r="V3812" s="15"/>
    </row>
    <row r="3813" spans="1:22" ht="47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 s="8">
        <f t="shared" si="414"/>
        <v>43.421052631578945</v>
      </c>
      <c r="Q3813" s="9" t="str">
        <f t="shared" si="415"/>
        <v>theater</v>
      </c>
      <c r="R3813" t="str">
        <f t="shared" si="416"/>
        <v>plays</v>
      </c>
      <c r="S3813" s="13">
        <f t="shared" si="417"/>
        <v>42487.418668981474</v>
      </c>
      <c r="T3813" s="13">
        <f t="shared" si="418"/>
        <v>42521.458333333328</v>
      </c>
      <c r="U3813" s="14">
        <f t="shared" si="419"/>
        <v>2016</v>
      </c>
      <c r="V3813" s="15"/>
    </row>
    <row r="3814" spans="1:22" ht="47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 s="8">
        <f t="shared" si="414"/>
        <v>199.18181818181819</v>
      </c>
      <c r="Q3814" s="9" t="str">
        <f t="shared" si="415"/>
        <v>theater</v>
      </c>
      <c r="R3814" t="str">
        <f t="shared" si="416"/>
        <v>plays</v>
      </c>
      <c r="S3814" s="13">
        <f t="shared" si="417"/>
        <v>42109.542916666665</v>
      </c>
      <c r="T3814" s="13">
        <f t="shared" si="418"/>
        <v>42156.165972222225</v>
      </c>
      <c r="U3814" s="14">
        <f t="shared" si="419"/>
        <v>2015</v>
      </c>
      <c r="V3814" s="15"/>
    </row>
    <row r="3815" spans="1:22" ht="47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 s="8">
        <f t="shared" si="414"/>
        <v>78.518148148148143</v>
      </c>
      <c r="Q3815" s="9" t="str">
        <f t="shared" si="415"/>
        <v>theater</v>
      </c>
      <c r="R3815" t="str">
        <f t="shared" si="416"/>
        <v>plays</v>
      </c>
      <c r="S3815" s="13">
        <f t="shared" si="417"/>
        <v>42497.067372685182</v>
      </c>
      <c r="T3815" s="13">
        <f t="shared" si="418"/>
        <v>42535.904861111107</v>
      </c>
      <c r="U3815" s="14">
        <f t="shared" si="419"/>
        <v>2016</v>
      </c>
      <c r="V3815" s="15"/>
    </row>
    <row r="3816" spans="1:22" ht="47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 s="8">
        <f t="shared" si="414"/>
        <v>61.823529411764703</v>
      </c>
      <c r="Q3816" s="9" t="str">
        <f t="shared" si="415"/>
        <v>theater</v>
      </c>
      <c r="R3816" t="str">
        <f t="shared" si="416"/>
        <v>plays</v>
      </c>
      <c r="S3816" s="13">
        <f t="shared" si="417"/>
        <v>42058.695740740739</v>
      </c>
      <c r="T3816" s="13">
        <f t="shared" si="418"/>
        <v>42095.165972222225</v>
      </c>
      <c r="U3816" s="14">
        <f t="shared" si="419"/>
        <v>2015</v>
      </c>
      <c r="V3816" s="15"/>
    </row>
    <row r="3817" spans="1:22" ht="3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 s="8">
        <f t="shared" si="414"/>
        <v>50.000500000000002</v>
      </c>
      <c r="Q3817" s="9" t="str">
        <f t="shared" si="415"/>
        <v>theater</v>
      </c>
      <c r="R3817" t="str">
        <f t="shared" si="416"/>
        <v>plays</v>
      </c>
      <c r="S3817" s="13">
        <f t="shared" si="417"/>
        <v>42207.051585648143</v>
      </c>
      <c r="T3817" s="13">
        <f t="shared" si="418"/>
        <v>42236.958333333328</v>
      </c>
      <c r="U3817" s="14">
        <f t="shared" si="419"/>
        <v>2015</v>
      </c>
      <c r="V3817" s="15"/>
    </row>
    <row r="3818" spans="1:22" ht="6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 s="8">
        <f t="shared" si="414"/>
        <v>48.339729729729726</v>
      </c>
      <c r="Q3818" s="9" t="str">
        <f t="shared" si="415"/>
        <v>theater</v>
      </c>
      <c r="R3818" t="str">
        <f t="shared" si="416"/>
        <v>plays</v>
      </c>
      <c r="S3818" s="13">
        <f t="shared" si="417"/>
        <v>41807.481747685182</v>
      </c>
      <c r="T3818" s="13">
        <f t="shared" si="418"/>
        <v>41837.690081018518</v>
      </c>
      <c r="U3818" s="14">
        <f t="shared" si="419"/>
        <v>2014</v>
      </c>
      <c r="V3818" s="15"/>
    </row>
    <row r="3819" spans="1:22" ht="47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 s="8">
        <f t="shared" si="414"/>
        <v>107.25</v>
      </c>
      <c r="Q3819" s="9" t="str">
        <f t="shared" si="415"/>
        <v>theater</v>
      </c>
      <c r="R3819" t="str">
        <f t="shared" si="416"/>
        <v>plays</v>
      </c>
      <c r="S3819" s="13">
        <f t="shared" si="417"/>
        <v>42284.488611111105</v>
      </c>
      <c r="T3819" s="13">
        <f t="shared" si="418"/>
        <v>42301.165972222225</v>
      </c>
      <c r="U3819" s="14">
        <f t="shared" si="419"/>
        <v>2015</v>
      </c>
      <c r="V3819" s="15"/>
    </row>
    <row r="3820" spans="1:22" ht="47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 s="8">
        <f t="shared" si="414"/>
        <v>57</v>
      </c>
      <c r="Q3820" s="9" t="str">
        <f t="shared" si="415"/>
        <v>theater</v>
      </c>
      <c r="R3820" t="str">
        <f t="shared" si="416"/>
        <v>plays</v>
      </c>
      <c r="S3820" s="13">
        <f t="shared" si="417"/>
        <v>42045.634050925924</v>
      </c>
      <c r="T3820" s="13">
        <f t="shared" si="418"/>
        <v>42075.800717592589</v>
      </c>
      <c r="U3820" s="14">
        <f t="shared" si="419"/>
        <v>2015</v>
      </c>
      <c r="V3820" s="15"/>
    </row>
    <row r="3821" spans="1:22" ht="3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 s="8">
        <f t="shared" si="414"/>
        <v>40.92307692307692</v>
      </c>
      <c r="Q3821" s="9" t="str">
        <f t="shared" si="415"/>
        <v>theater</v>
      </c>
      <c r="R3821" t="str">
        <f t="shared" si="416"/>
        <v>plays</v>
      </c>
      <c r="S3821" s="13">
        <f t="shared" si="417"/>
        <v>42184.001203703701</v>
      </c>
      <c r="T3821" s="13">
        <f t="shared" si="418"/>
        <v>42202.876388888893</v>
      </c>
      <c r="U3821" s="14">
        <f t="shared" si="419"/>
        <v>2015</v>
      </c>
      <c r="V3821" s="15"/>
    </row>
    <row r="3822" spans="1:22" ht="47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 s="8">
        <f t="shared" si="414"/>
        <v>21.5</v>
      </c>
      <c r="Q3822" s="9" t="str">
        <f t="shared" si="415"/>
        <v>theater</v>
      </c>
      <c r="R3822" t="str">
        <f t="shared" si="416"/>
        <v>plays</v>
      </c>
      <c r="S3822" s="13">
        <f t="shared" si="417"/>
        <v>42160.443483796298</v>
      </c>
      <c r="T3822" s="13">
        <f t="shared" si="418"/>
        <v>42190.651817129634</v>
      </c>
      <c r="U3822" s="14">
        <f t="shared" si="419"/>
        <v>2015</v>
      </c>
      <c r="V3822" s="15"/>
    </row>
    <row r="3823" spans="1:22" ht="47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 s="8">
        <f t="shared" si="414"/>
        <v>79.543478260869563</v>
      </c>
      <c r="Q3823" s="9" t="str">
        <f t="shared" si="415"/>
        <v>theater</v>
      </c>
      <c r="R3823" t="str">
        <f t="shared" si="416"/>
        <v>plays</v>
      </c>
      <c r="S3823" s="13">
        <f t="shared" si="417"/>
        <v>42340.972303240742</v>
      </c>
      <c r="T3823" s="13">
        <f t="shared" si="418"/>
        <v>42373.180636574078</v>
      </c>
      <c r="U3823" s="14">
        <f t="shared" si="419"/>
        <v>2015</v>
      </c>
      <c r="V3823" s="15"/>
    </row>
    <row r="3824" spans="1:22" ht="47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 s="8">
        <f t="shared" si="414"/>
        <v>72.381578947368425</v>
      </c>
      <c r="Q3824" s="9" t="str">
        <f t="shared" si="415"/>
        <v>theater</v>
      </c>
      <c r="R3824" t="str">
        <f t="shared" si="416"/>
        <v>plays</v>
      </c>
      <c r="S3824" s="13">
        <f t="shared" si="417"/>
        <v>42329.629826388882</v>
      </c>
      <c r="T3824" s="13">
        <f t="shared" si="418"/>
        <v>42388.957638888889</v>
      </c>
      <c r="U3824" s="14">
        <f t="shared" si="419"/>
        <v>2015</v>
      </c>
      <c r="V3824" s="15"/>
    </row>
    <row r="3825" spans="1:22" ht="47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 s="8">
        <f t="shared" si="414"/>
        <v>64.634146341463421</v>
      </c>
      <c r="Q3825" s="9" t="str">
        <f t="shared" si="415"/>
        <v>theater</v>
      </c>
      <c r="R3825" t="str">
        <f t="shared" si="416"/>
        <v>plays</v>
      </c>
      <c r="S3825" s="13">
        <f t="shared" si="417"/>
        <v>42170.701898148145</v>
      </c>
      <c r="T3825" s="13">
        <f t="shared" si="418"/>
        <v>42205.165972222225</v>
      </c>
      <c r="U3825" s="14">
        <f t="shared" si="419"/>
        <v>2015</v>
      </c>
      <c r="V3825" s="15"/>
    </row>
    <row r="3826" spans="1:22" ht="47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 s="8">
        <f t="shared" si="414"/>
        <v>38.571428571428569</v>
      </c>
      <c r="Q3826" s="9" t="str">
        <f t="shared" si="415"/>
        <v>theater</v>
      </c>
      <c r="R3826" t="str">
        <f t="shared" si="416"/>
        <v>plays</v>
      </c>
      <c r="S3826" s="13">
        <f t="shared" si="417"/>
        <v>42571.417858796289</v>
      </c>
      <c r="T3826" s="13">
        <f t="shared" si="418"/>
        <v>42583.570138888885</v>
      </c>
      <c r="U3826" s="14">
        <f t="shared" si="419"/>
        <v>2016</v>
      </c>
      <c r="V3826" s="15"/>
    </row>
    <row r="3827" spans="1:22" ht="47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 s="8">
        <f t="shared" si="414"/>
        <v>107.57142857142857</v>
      </c>
      <c r="Q3827" s="9" t="str">
        <f t="shared" si="415"/>
        <v>theater</v>
      </c>
      <c r="R3827" t="str">
        <f t="shared" si="416"/>
        <v>plays</v>
      </c>
      <c r="S3827" s="13">
        <f t="shared" si="417"/>
        <v>42150.861273148148</v>
      </c>
      <c r="T3827" s="13">
        <f t="shared" si="418"/>
        <v>42172.069606481484</v>
      </c>
      <c r="U3827" s="14">
        <f t="shared" si="419"/>
        <v>2015</v>
      </c>
      <c r="V3827" s="15"/>
    </row>
    <row r="3828" spans="1:22" ht="3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 s="8">
        <f t="shared" si="414"/>
        <v>27.5</v>
      </c>
      <c r="Q3828" s="9" t="str">
        <f t="shared" si="415"/>
        <v>theater</v>
      </c>
      <c r="R3828" t="str">
        <f t="shared" si="416"/>
        <v>plays</v>
      </c>
      <c r="S3828" s="13">
        <f t="shared" si="417"/>
        <v>42101.215208333328</v>
      </c>
      <c r="T3828" s="13">
        <f t="shared" si="418"/>
        <v>42131.423541666663</v>
      </c>
      <c r="U3828" s="14">
        <f t="shared" si="419"/>
        <v>2015</v>
      </c>
      <c r="V3828" s="15"/>
    </row>
    <row r="3829" spans="1:22" ht="6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 s="8">
        <f t="shared" si="414"/>
        <v>70.461538461538467</v>
      </c>
      <c r="Q3829" s="9" t="str">
        <f t="shared" si="415"/>
        <v>theater</v>
      </c>
      <c r="R3829" t="str">
        <f t="shared" si="416"/>
        <v>plays</v>
      </c>
      <c r="S3829" s="13">
        <f t="shared" si="417"/>
        <v>42034.719918981478</v>
      </c>
      <c r="T3829" s="13">
        <f t="shared" si="418"/>
        <v>42090</v>
      </c>
      <c r="U3829" s="14">
        <f t="shared" si="419"/>
        <v>2015</v>
      </c>
      <c r="V3829" s="15"/>
    </row>
    <row r="3830" spans="1:22" ht="47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 s="8">
        <f t="shared" si="414"/>
        <v>178.57142857142858</v>
      </c>
      <c r="Q3830" s="9" t="str">
        <f t="shared" si="415"/>
        <v>theater</v>
      </c>
      <c r="R3830" t="str">
        <f t="shared" si="416"/>
        <v>plays</v>
      </c>
      <c r="S3830" s="13">
        <f t="shared" si="417"/>
        <v>41944.319293981483</v>
      </c>
      <c r="T3830" s="13">
        <f t="shared" si="418"/>
        <v>42004.569293981483</v>
      </c>
      <c r="U3830" s="14">
        <f t="shared" si="419"/>
        <v>2014</v>
      </c>
      <c r="V3830" s="15"/>
    </row>
    <row r="3831" spans="1:22" ht="47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 s="8">
        <f t="shared" si="414"/>
        <v>62.625</v>
      </c>
      <c r="Q3831" s="9" t="str">
        <f t="shared" si="415"/>
        <v>theater</v>
      </c>
      <c r="R3831" t="str">
        <f t="shared" si="416"/>
        <v>plays</v>
      </c>
      <c r="S3831" s="13">
        <f t="shared" si="417"/>
        <v>42593.657071759262</v>
      </c>
      <c r="T3831" s="13">
        <f t="shared" si="418"/>
        <v>42613.865405092598</v>
      </c>
      <c r="U3831" s="14">
        <f t="shared" si="419"/>
        <v>2016</v>
      </c>
      <c r="V3831" s="15"/>
    </row>
    <row r="3832" spans="1:22" ht="47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 s="8">
        <f t="shared" si="414"/>
        <v>75</v>
      </c>
      <c r="Q3832" s="9" t="str">
        <f t="shared" si="415"/>
        <v>theater</v>
      </c>
      <c r="R3832" t="str">
        <f t="shared" si="416"/>
        <v>plays</v>
      </c>
      <c r="S3832" s="13">
        <f t="shared" si="417"/>
        <v>42503.532534722217</v>
      </c>
      <c r="T3832" s="13">
        <f t="shared" si="418"/>
        <v>42517.740868055553</v>
      </c>
      <c r="U3832" s="14">
        <f t="shared" si="419"/>
        <v>2016</v>
      </c>
      <c r="V3832" s="15"/>
    </row>
    <row r="3833" spans="1:22" ht="47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 s="8">
        <f t="shared" si="414"/>
        <v>58.901111111111113</v>
      </c>
      <c r="Q3833" s="9" t="str">
        <f t="shared" si="415"/>
        <v>theater</v>
      </c>
      <c r="R3833" t="str">
        <f t="shared" si="416"/>
        <v>plays</v>
      </c>
      <c r="S3833" s="13">
        <f t="shared" si="417"/>
        <v>41927.640567129631</v>
      </c>
      <c r="T3833" s="13">
        <f t="shared" si="418"/>
        <v>41948.890567129631</v>
      </c>
      <c r="U3833" s="14">
        <f t="shared" si="419"/>
        <v>2014</v>
      </c>
      <c r="V3833" s="15"/>
    </row>
    <row r="3834" spans="1:22" ht="47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 s="8">
        <f t="shared" si="414"/>
        <v>139.55555555555554</v>
      </c>
      <c r="Q3834" s="9" t="str">
        <f t="shared" si="415"/>
        <v>theater</v>
      </c>
      <c r="R3834" t="str">
        <f t="shared" si="416"/>
        <v>plays</v>
      </c>
      <c r="S3834" s="13">
        <f t="shared" si="417"/>
        <v>42374.906655092585</v>
      </c>
      <c r="T3834" s="13">
        <f t="shared" si="418"/>
        <v>42420.114988425921</v>
      </c>
      <c r="U3834" s="14">
        <f t="shared" si="419"/>
        <v>2016</v>
      </c>
      <c r="V3834" s="15"/>
    </row>
    <row r="3835" spans="1:22" ht="47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 s="8">
        <f t="shared" si="414"/>
        <v>70</v>
      </c>
      <c r="Q3835" s="9" t="str">
        <f t="shared" si="415"/>
        <v>theater</v>
      </c>
      <c r="R3835" t="str">
        <f t="shared" si="416"/>
        <v>plays</v>
      </c>
      <c r="S3835" s="13">
        <f t="shared" si="417"/>
        <v>41963.664027777777</v>
      </c>
      <c r="T3835" s="13">
        <f t="shared" si="418"/>
        <v>41974.797916666663</v>
      </c>
      <c r="U3835" s="14">
        <f t="shared" si="419"/>
        <v>2014</v>
      </c>
      <c r="V3835" s="15"/>
    </row>
    <row r="3836" spans="1:22" ht="47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 s="8">
        <f t="shared" si="414"/>
        <v>57.385964912280699</v>
      </c>
      <c r="Q3836" s="9" t="str">
        <f t="shared" si="415"/>
        <v>theater</v>
      </c>
      <c r="R3836" t="str">
        <f t="shared" si="416"/>
        <v>plays</v>
      </c>
      <c r="S3836" s="13">
        <f t="shared" si="417"/>
        <v>42143.236886574072</v>
      </c>
      <c r="T3836" s="13">
        <f t="shared" si="418"/>
        <v>42173.445219907408</v>
      </c>
      <c r="U3836" s="14">
        <f t="shared" si="419"/>
        <v>2015</v>
      </c>
      <c r="V3836" s="15"/>
    </row>
    <row r="3837" spans="1:22" ht="47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 s="8">
        <f t="shared" si="414"/>
        <v>40</v>
      </c>
      <c r="Q3837" s="9" t="str">
        <f t="shared" si="415"/>
        <v>theater</v>
      </c>
      <c r="R3837" t="str">
        <f t="shared" si="416"/>
        <v>plays</v>
      </c>
      <c r="S3837" s="13">
        <f t="shared" si="417"/>
        <v>42460.733888888884</v>
      </c>
      <c r="T3837" s="13">
        <f t="shared" si="418"/>
        <v>42481.94222222222</v>
      </c>
      <c r="U3837" s="14">
        <f t="shared" si="419"/>
        <v>2016</v>
      </c>
      <c r="V3837" s="15"/>
    </row>
    <row r="3838" spans="1:22" ht="47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 s="8">
        <f t="shared" si="414"/>
        <v>64.285714285714292</v>
      </c>
      <c r="Q3838" s="9" t="str">
        <f t="shared" si="415"/>
        <v>theater</v>
      </c>
      <c r="R3838" t="str">
        <f t="shared" si="416"/>
        <v>plays</v>
      </c>
      <c r="S3838" s="13">
        <f t="shared" si="417"/>
        <v>42553.718194444438</v>
      </c>
      <c r="T3838" s="13">
        <f t="shared" si="418"/>
        <v>42585.172916666663</v>
      </c>
      <c r="U3838" s="14">
        <f t="shared" si="419"/>
        <v>2016</v>
      </c>
      <c r="V3838" s="15"/>
    </row>
    <row r="3839" spans="1:22" ht="3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 s="8">
        <f t="shared" si="414"/>
        <v>120.11764705882354</v>
      </c>
      <c r="Q3839" s="9" t="str">
        <f t="shared" si="415"/>
        <v>theater</v>
      </c>
      <c r="R3839" t="str">
        <f t="shared" si="416"/>
        <v>plays</v>
      </c>
      <c r="S3839" s="13">
        <f t="shared" si="417"/>
        <v>42152.557384259257</v>
      </c>
      <c r="T3839" s="13">
        <f t="shared" si="418"/>
        <v>42188.765717592592</v>
      </c>
      <c r="U3839" s="14">
        <f t="shared" si="419"/>
        <v>2015</v>
      </c>
      <c r="V3839" s="15"/>
    </row>
    <row r="3840" spans="1:22" ht="47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 s="8">
        <f t="shared" si="414"/>
        <v>1008.24</v>
      </c>
      <c r="Q3840" s="9" t="str">
        <f t="shared" si="415"/>
        <v>theater</v>
      </c>
      <c r="R3840" t="str">
        <f t="shared" si="416"/>
        <v>plays</v>
      </c>
      <c r="S3840" s="13">
        <f t="shared" si="417"/>
        <v>42116.502418981479</v>
      </c>
      <c r="T3840" s="13">
        <f t="shared" si="418"/>
        <v>42146.710752314815</v>
      </c>
      <c r="U3840" s="14">
        <f t="shared" si="419"/>
        <v>2015</v>
      </c>
      <c r="V3840" s="15"/>
    </row>
    <row r="3841" spans="1:22" ht="47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 s="8">
        <f t="shared" si="414"/>
        <v>63.28125</v>
      </c>
      <c r="Q3841" s="9" t="str">
        <f t="shared" si="415"/>
        <v>theater</v>
      </c>
      <c r="R3841" t="str">
        <f t="shared" si="416"/>
        <v>plays</v>
      </c>
      <c r="S3841" s="13">
        <f t="shared" si="417"/>
        <v>42154.934305555558</v>
      </c>
      <c r="T3841" s="13">
        <f t="shared" si="418"/>
        <v>42215.142638888887</v>
      </c>
      <c r="U3841" s="14">
        <f t="shared" si="419"/>
        <v>2015</v>
      </c>
      <c r="V3841" s="15"/>
    </row>
    <row r="3842" spans="1:22" ht="47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 s="8">
        <f t="shared" si="414"/>
        <v>21.666666666666668</v>
      </c>
      <c r="Q3842" s="9" t="str">
        <f t="shared" si="415"/>
        <v>theater</v>
      </c>
      <c r="R3842" t="str">
        <f t="shared" si="416"/>
        <v>plays</v>
      </c>
      <c r="S3842" s="13">
        <f t="shared" si="417"/>
        <v>42432.493391203701</v>
      </c>
      <c r="T3842" s="13">
        <f t="shared" si="418"/>
        <v>42457.660057870366</v>
      </c>
      <c r="U3842" s="14">
        <f t="shared" si="419"/>
        <v>2016</v>
      </c>
      <c r="V3842" s="15"/>
    </row>
    <row r="3843" spans="1:22" ht="47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 s="8">
        <f t="shared" ref="P3843:P3906" si="421">E3843/L3843</f>
        <v>25.647058823529413</v>
      </c>
      <c r="Q3843" s="9" t="str">
        <f t="shared" ref="Q3843:Q3906" si="422">LEFT(N3843, SEARCH("/", N3843, 1)-1)</f>
        <v>theater</v>
      </c>
      <c r="R3843" t="str">
        <f t="shared" ref="R3843:R3906" si="423">RIGHT(N3843,LEN(N3843) -SEARCH("/", N3843, 1))</f>
        <v>plays</v>
      </c>
      <c r="S3843" s="13">
        <f t="shared" ref="S3843:S3906" si="424">(J3843/86400)+25569+(-5/24)</f>
        <v>41780.57739583333</v>
      </c>
      <c r="T3843" s="13">
        <f t="shared" ref="T3843:T3906" si="425">(((I3843/60)/60)/24)+DATE(1970,1,1)</f>
        <v>41840.785729166666</v>
      </c>
      <c r="U3843" s="14">
        <f t="shared" ref="U3843:U3906" si="426">YEAR(S3843)</f>
        <v>2014</v>
      </c>
      <c r="V3843" s="15"/>
    </row>
    <row r="3844" spans="1:22" ht="47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 s="8">
        <f t="shared" si="421"/>
        <v>47.695652173913047</v>
      </c>
      <c r="Q3844" s="9" t="str">
        <f t="shared" si="422"/>
        <v>theater</v>
      </c>
      <c r="R3844" t="str">
        <f t="shared" si="423"/>
        <v>plays</v>
      </c>
      <c r="S3844" s="13">
        <f t="shared" si="424"/>
        <v>41740.285324074073</v>
      </c>
      <c r="T3844" s="13">
        <f t="shared" si="425"/>
        <v>41770.493657407409</v>
      </c>
      <c r="U3844" s="14">
        <f t="shared" si="426"/>
        <v>2014</v>
      </c>
      <c r="V3844" s="15"/>
    </row>
    <row r="3845" spans="1:22" ht="47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 s="8">
        <f t="shared" si="421"/>
        <v>56.05263157894737</v>
      </c>
      <c r="Q3845" s="9" t="str">
        <f t="shared" si="422"/>
        <v>theater</v>
      </c>
      <c r="R3845" t="str">
        <f t="shared" si="423"/>
        <v>plays</v>
      </c>
      <c r="S3845" s="13">
        <f t="shared" si="424"/>
        <v>41765.864166666666</v>
      </c>
      <c r="T3845" s="13">
        <f t="shared" si="425"/>
        <v>41791.072500000002</v>
      </c>
      <c r="U3845" s="14">
        <f t="shared" si="426"/>
        <v>2014</v>
      </c>
      <c r="V3845" s="15"/>
    </row>
    <row r="3846" spans="1:22" ht="47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 s="8">
        <f t="shared" si="421"/>
        <v>81.319999999999993</v>
      </c>
      <c r="Q3846" s="9" t="str">
        <f t="shared" si="422"/>
        <v>theater</v>
      </c>
      <c r="R3846" t="str">
        <f t="shared" si="423"/>
        <v>plays</v>
      </c>
      <c r="S3846" s="13">
        <f t="shared" si="424"/>
        <v>41766.408958333333</v>
      </c>
      <c r="T3846" s="13">
        <f t="shared" si="425"/>
        <v>41793.290972222225</v>
      </c>
      <c r="U3846" s="14">
        <f t="shared" si="426"/>
        <v>2014</v>
      </c>
      <c r="V3846" s="15"/>
    </row>
    <row r="3847" spans="1:22" ht="6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 s="8">
        <f t="shared" si="421"/>
        <v>70.166666666666671</v>
      </c>
      <c r="Q3847" s="9" t="str">
        <f t="shared" si="422"/>
        <v>theater</v>
      </c>
      <c r="R3847" t="str">
        <f t="shared" si="423"/>
        <v>plays</v>
      </c>
      <c r="S3847" s="13">
        <f t="shared" si="424"/>
        <v>42248.418680555558</v>
      </c>
      <c r="T3847" s="13">
        <f t="shared" si="425"/>
        <v>42278.627013888887</v>
      </c>
      <c r="U3847" s="14">
        <f t="shared" si="426"/>
        <v>2015</v>
      </c>
      <c r="V3847" s="15"/>
    </row>
    <row r="3848" spans="1:22" ht="47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 s="8">
        <f t="shared" si="421"/>
        <v>23.625</v>
      </c>
      <c r="Q3848" s="9" t="str">
        <f t="shared" si="422"/>
        <v>theater</v>
      </c>
      <c r="R3848" t="str">
        <f t="shared" si="423"/>
        <v>plays</v>
      </c>
      <c r="S3848" s="13">
        <f t="shared" si="424"/>
        <v>41885.01321759259</v>
      </c>
      <c r="T3848" s="13">
        <f t="shared" si="425"/>
        <v>41916.290972222225</v>
      </c>
      <c r="U3848" s="14">
        <f t="shared" si="426"/>
        <v>2014</v>
      </c>
      <c r="V3848" s="15"/>
    </row>
    <row r="3849" spans="1:22" ht="47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 s="8">
        <f t="shared" si="421"/>
        <v>188.55555555555554</v>
      </c>
      <c r="Q3849" s="9" t="str">
        <f t="shared" si="422"/>
        <v>theater</v>
      </c>
      <c r="R3849" t="str">
        <f t="shared" si="423"/>
        <v>plays</v>
      </c>
      <c r="S3849" s="13">
        <f t="shared" si="424"/>
        <v>42159.016099537032</v>
      </c>
      <c r="T3849" s="13">
        <f t="shared" si="425"/>
        <v>42204.224432870367</v>
      </c>
      <c r="U3849" s="14">
        <f t="shared" si="426"/>
        <v>2015</v>
      </c>
      <c r="V3849" s="15"/>
    </row>
    <row r="3850" spans="1:22" ht="47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 s="8">
        <f t="shared" si="421"/>
        <v>49.511627906976742</v>
      </c>
      <c r="Q3850" s="9" t="str">
        <f t="shared" si="422"/>
        <v>theater</v>
      </c>
      <c r="R3850" t="str">
        <f t="shared" si="423"/>
        <v>plays</v>
      </c>
      <c r="S3850" s="13">
        <f t="shared" si="424"/>
        <v>42265.608668981477</v>
      </c>
      <c r="T3850" s="13">
        <f t="shared" si="425"/>
        <v>42295.817002314812</v>
      </c>
      <c r="U3850" s="14">
        <f t="shared" si="426"/>
        <v>2015</v>
      </c>
      <c r="V3850" s="15"/>
    </row>
    <row r="3851" spans="1:22" ht="47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 s="8">
        <f t="shared" si="421"/>
        <v>75.464285714285708</v>
      </c>
      <c r="Q3851" s="9" t="str">
        <f t="shared" si="422"/>
        <v>theater</v>
      </c>
      <c r="R3851" t="str">
        <f t="shared" si="423"/>
        <v>plays</v>
      </c>
      <c r="S3851" s="13">
        <f t="shared" si="424"/>
        <v>42136.558842592589</v>
      </c>
      <c r="T3851" s="13">
        <f t="shared" si="425"/>
        <v>42166.767175925925</v>
      </c>
      <c r="U3851" s="14">
        <f t="shared" si="426"/>
        <v>2015</v>
      </c>
      <c r="V3851" s="15"/>
    </row>
    <row r="3852" spans="1:22" ht="3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 s="8">
        <f t="shared" si="421"/>
        <v>9.5</v>
      </c>
      <c r="Q3852" s="9" t="str">
        <f t="shared" si="422"/>
        <v>theater</v>
      </c>
      <c r="R3852" t="str">
        <f t="shared" si="423"/>
        <v>plays</v>
      </c>
      <c r="S3852" s="13">
        <f t="shared" si="424"/>
        <v>41974.916006944441</v>
      </c>
      <c r="T3852" s="13">
        <f t="shared" si="425"/>
        <v>42005.124340277776</v>
      </c>
      <c r="U3852" s="14">
        <f t="shared" si="426"/>
        <v>2014</v>
      </c>
      <c r="V3852" s="15"/>
    </row>
    <row r="3853" spans="1:22" ht="47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 s="8">
        <f t="shared" si="421"/>
        <v>35.5</v>
      </c>
      <c r="Q3853" s="9" t="str">
        <f t="shared" si="422"/>
        <v>theater</v>
      </c>
      <c r="R3853" t="str">
        <f t="shared" si="423"/>
        <v>plays</v>
      </c>
      <c r="S3853" s="13">
        <f t="shared" si="424"/>
        <v>42172.23123842592</v>
      </c>
      <c r="T3853" s="13">
        <f t="shared" si="425"/>
        <v>42202.439571759256</v>
      </c>
      <c r="U3853" s="14">
        <f t="shared" si="426"/>
        <v>2015</v>
      </c>
      <c r="V3853" s="15"/>
    </row>
    <row r="3854" spans="1:22" ht="47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 s="8">
        <f t="shared" si="421"/>
        <v>10</v>
      </c>
      <c r="Q3854" s="9" t="str">
        <f t="shared" si="422"/>
        <v>theater</v>
      </c>
      <c r="R3854" t="str">
        <f t="shared" si="423"/>
        <v>plays</v>
      </c>
      <c r="S3854" s="13">
        <f t="shared" si="424"/>
        <v>42064.982361111113</v>
      </c>
      <c r="T3854" s="13">
        <f t="shared" si="425"/>
        <v>42090.149027777778</v>
      </c>
      <c r="U3854" s="14">
        <f t="shared" si="426"/>
        <v>2015</v>
      </c>
      <c r="V3854" s="15"/>
    </row>
    <row r="3855" spans="1:22" ht="3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 s="8">
        <f t="shared" si="421"/>
        <v>13</v>
      </c>
      <c r="Q3855" s="9" t="str">
        <f t="shared" si="422"/>
        <v>theater</v>
      </c>
      <c r="R3855" t="str">
        <f t="shared" si="423"/>
        <v>plays</v>
      </c>
      <c r="S3855" s="13">
        <f t="shared" si="424"/>
        <v>41848.631689814814</v>
      </c>
      <c r="T3855" s="13">
        <f t="shared" si="425"/>
        <v>41883.84002314815</v>
      </c>
      <c r="U3855" s="14">
        <f t="shared" si="426"/>
        <v>2014</v>
      </c>
      <c r="V3855" s="15"/>
    </row>
    <row r="3856" spans="1:22" ht="3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 s="8">
        <f t="shared" si="421"/>
        <v>89.4</v>
      </c>
      <c r="Q3856" s="9" t="str">
        <f t="shared" si="422"/>
        <v>theater</v>
      </c>
      <c r="R3856" t="str">
        <f t="shared" si="423"/>
        <v>plays</v>
      </c>
      <c r="S3856" s="13">
        <f t="shared" si="424"/>
        <v>42103.67659722222</v>
      </c>
      <c r="T3856" s="13">
        <f t="shared" si="425"/>
        <v>42133.884930555556</v>
      </c>
      <c r="U3856" s="14">
        <f t="shared" si="426"/>
        <v>2015</v>
      </c>
      <c r="V3856" s="15"/>
    </row>
    <row r="3857" spans="1:22" ht="47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 s="8">
        <f t="shared" si="421"/>
        <v>25</v>
      </c>
      <c r="Q3857" s="9" t="str">
        <f t="shared" si="422"/>
        <v>theater</v>
      </c>
      <c r="R3857" t="str">
        <f t="shared" si="423"/>
        <v>plays</v>
      </c>
      <c r="S3857" s="13">
        <f t="shared" si="424"/>
        <v>42059.762395833335</v>
      </c>
      <c r="T3857" s="13">
        <f t="shared" si="425"/>
        <v>42089.929062499999</v>
      </c>
      <c r="U3857" s="14">
        <f t="shared" si="426"/>
        <v>2015</v>
      </c>
      <c r="V3857" s="15"/>
    </row>
    <row r="3858" spans="1:22" ht="47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 s="8">
        <f t="shared" si="421"/>
        <v>1</v>
      </c>
      <c r="Q3858" s="9" t="str">
        <f t="shared" si="422"/>
        <v>theater</v>
      </c>
      <c r="R3858" t="str">
        <f t="shared" si="423"/>
        <v>plays</v>
      </c>
      <c r="S3858" s="13">
        <f t="shared" si="424"/>
        <v>42041.534756944442</v>
      </c>
      <c r="T3858" s="13">
        <f t="shared" si="425"/>
        <v>42071.701423611114</v>
      </c>
      <c r="U3858" s="14">
        <f t="shared" si="426"/>
        <v>2015</v>
      </c>
      <c r="V3858" s="15"/>
    </row>
    <row r="3859" spans="1:22" ht="47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 s="8">
        <f t="shared" si="421"/>
        <v>65</v>
      </c>
      <c r="Q3859" s="9" t="str">
        <f t="shared" si="422"/>
        <v>theater</v>
      </c>
      <c r="R3859" t="str">
        <f t="shared" si="423"/>
        <v>plays</v>
      </c>
      <c r="S3859" s="13">
        <f t="shared" si="424"/>
        <v>41829.528819444444</v>
      </c>
      <c r="T3859" s="13">
        <f t="shared" si="425"/>
        <v>41852.716666666667</v>
      </c>
      <c r="U3859" s="14">
        <f t="shared" si="426"/>
        <v>2014</v>
      </c>
      <c r="V3859" s="15"/>
    </row>
    <row r="3860" spans="1:22" ht="47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 s="8">
        <f t="shared" si="421"/>
        <v>10</v>
      </c>
      <c r="Q3860" s="9" t="str">
        <f t="shared" si="422"/>
        <v>theater</v>
      </c>
      <c r="R3860" t="str">
        <f t="shared" si="423"/>
        <v>plays</v>
      </c>
      <c r="S3860" s="13">
        <f t="shared" si="424"/>
        <v>42128.222731481474</v>
      </c>
      <c r="T3860" s="13">
        <f t="shared" si="425"/>
        <v>42146.875</v>
      </c>
      <c r="U3860" s="14">
        <f t="shared" si="426"/>
        <v>2015</v>
      </c>
      <c r="V3860" s="15"/>
    </row>
    <row r="3861" spans="1:22" ht="47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 s="8">
        <f t="shared" si="421"/>
        <v>1</v>
      </c>
      <c r="Q3861" s="9" t="str">
        <f t="shared" si="422"/>
        <v>theater</v>
      </c>
      <c r="R3861" t="str">
        <f t="shared" si="423"/>
        <v>plays</v>
      </c>
      <c r="S3861" s="13">
        <f t="shared" si="424"/>
        <v>41789.685266203705</v>
      </c>
      <c r="T3861" s="13">
        <f t="shared" si="425"/>
        <v>41815.875</v>
      </c>
      <c r="U3861" s="14">
        <f t="shared" si="426"/>
        <v>2014</v>
      </c>
      <c r="V3861" s="15"/>
    </row>
    <row r="3862" spans="1:22" ht="47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 s="8">
        <f t="shared" si="421"/>
        <v>81.538461538461533</v>
      </c>
      <c r="Q3862" s="9" t="str">
        <f t="shared" si="422"/>
        <v>theater</v>
      </c>
      <c r="R3862" t="str">
        <f t="shared" si="423"/>
        <v>plays</v>
      </c>
      <c r="S3862" s="13">
        <f t="shared" si="424"/>
        <v>41833.452662037038</v>
      </c>
      <c r="T3862" s="13">
        <f t="shared" si="425"/>
        <v>41863.660995370366</v>
      </c>
      <c r="U3862" s="14">
        <f t="shared" si="426"/>
        <v>2014</v>
      </c>
      <c r="V3862" s="15"/>
    </row>
    <row r="3863" spans="1:22" ht="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 s="8">
        <f t="shared" si="421"/>
        <v>100</v>
      </c>
      <c r="Q3863" s="9" t="str">
        <f t="shared" si="422"/>
        <v>theater</v>
      </c>
      <c r="R3863" t="str">
        <f t="shared" si="423"/>
        <v>plays</v>
      </c>
      <c r="S3863" s="13">
        <f t="shared" si="424"/>
        <v>41914.381678240738</v>
      </c>
      <c r="T3863" s="13">
        <f t="shared" si="425"/>
        <v>41955.907638888893</v>
      </c>
      <c r="U3863" s="14">
        <f t="shared" si="426"/>
        <v>2014</v>
      </c>
      <c r="V3863" s="15"/>
    </row>
    <row r="3864" spans="1:22" ht="3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 s="8">
        <f t="shared" si="421"/>
        <v>1</v>
      </c>
      <c r="Q3864" s="9" t="str">
        <f t="shared" si="422"/>
        <v>theater</v>
      </c>
      <c r="R3864" t="str">
        <f t="shared" si="423"/>
        <v>plays</v>
      </c>
      <c r="S3864" s="13">
        <f t="shared" si="424"/>
        <v>42611.052731481475</v>
      </c>
      <c r="T3864" s="13">
        <f t="shared" si="425"/>
        <v>42625.707638888889</v>
      </c>
      <c r="U3864" s="14">
        <f t="shared" si="426"/>
        <v>2016</v>
      </c>
      <c r="V3864" s="15"/>
    </row>
    <row r="3865" spans="1:22" ht="47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8" t="e">
        <f t="shared" si="421"/>
        <v>#DIV/0!</v>
      </c>
      <c r="Q3865" s="9" t="str">
        <f t="shared" si="422"/>
        <v>theater</v>
      </c>
      <c r="R3865" t="str">
        <f t="shared" si="423"/>
        <v>plays</v>
      </c>
      <c r="S3865" s="13">
        <f t="shared" si="424"/>
        <v>42253.424826388888</v>
      </c>
      <c r="T3865" s="13">
        <f t="shared" si="425"/>
        <v>42313.674826388888</v>
      </c>
      <c r="U3865" s="14">
        <f t="shared" si="426"/>
        <v>2015</v>
      </c>
      <c r="V3865" s="15"/>
    </row>
    <row r="3866" spans="1:22" ht="47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 s="8">
        <f t="shared" si="421"/>
        <v>20</v>
      </c>
      <c r="Q3866" s="9" t="str">
        <f t="shared" si="422"/>
        <v>theater</v>
      </c>
      <c r="R3866" t="str">
        <f t="shared" si="423"/>
        <v>plays</v>
      </c>
      <c r="S3866" s="13">
        <f t="shared" si="424"/>
        <v>42295.683495370373</v>
      </c>
      <c r="T3866" s="13">
        <f t="shared" si="425"/>
        <v>42325.933495370366</v>
      </c>
      <c r="U3866" s="14">
        <f t="shared" si="426"/>
        <v>2015</v>
      </c>
      <c r="V3866" s="15"/>
    </row>
    <row r="3867" spans="1:22" ht="47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 s="8">
        <f t="shared" si="421"/>
        <v>46.428571428571431</v>
      </c>
      <c r="Q3867" s="9" t="str">
        <f t="shared" si="422"/>
        <v>theater</v>
      </c>
      <c r="R3867" t="str">
        <f t="shared" si="423"/>
        <v>plays</v>
      </c>
      <c r="S3867" s="13">
        <f t="shared" si="424"/>
        <v>41841.44326388889</v>
      </c>
      <c r="T3867" s="13">
        <f t="shared" si="425"/>
        <v>41881.229166666664</v>
      </c>
      <c r="U3867" s="14">
        <f t="shared" si="426"/>
        <v>2014</v>
      </c>
      <c r="V3867" s="15"/>
    </row>
    <row r="3868" spans="1:22" ht="3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 s="8">
        <f t="shared" si="421"/>
        <v>5.5</v>
      </c>
      <c r="Q3868" s="9" t="str">
        <f t="shared" si="422"/>
        <v>theater</v>
      </c>
      <c r="R3868" t="str">
        <f t="shared" si="423"/>
        <v>plays</v>
      </c>
      <c r="S3868" s="13">
        <f t="shared" si="424"/>
        <v>42402.738668981481</v>
      </c>
      <c r="T3868" s="13">
        <f t="shared" si="425"/>
        <v>42452.145138888889</v>
      </c>
      <c r="U3868" s="14">
        <f t="shared" si="426"/>
        <v>2016</v>
      </c>
      <c r="V3868" s="15"/>
    </row>
    <row r="3869" spans="1:22" ht="47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 s="8">
        <f t="shared" si="421"/>
        <v>50.2</v>
      </c>
      <c r="Q3869" s="9" t="str">
        <f t="shared" si="422"/>
        <v>theater</v>
      </c>
      <c r="R3869" t="str">
        <f t="shared" si="423"/>
        <v>plays</v>
      </c>
      <c r="S3869" s="13">
        <f t="shared" si="424"/>
        <v>42509.605775462966</v>
      </c>
      <c r="T3869" s="13">
        <f t="shared" si="425"/>
        <v>42539.814108796301</v>
      </c>
      <c r="U3869" s="14">
        <f t="shared" si="426"/>
        <v>2016</v>
      </c>
      <c r="V3869" s="15"/>
    </row>
    <row r="3870" spans="1:22" ht="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 s="8">
        <f t="shared" si="421"/>
        <v>10</v>
      </c>
      <c r="Q3870" s="9" t="str">
        <f t="shared" si="422"/>
        <v>theater</v>
      </c>
      <c r="R3870" t="str">
        <f t="shared" si="423"/>
        <v>musical</v>
      </c>
      <c r="S3870" s="13">
        <f t="shared" si="424"/>
        <v>41865.45144675926</v>
      </c>
      <c r="T3870" s="13">
        <f t="shared" si="425"/>
        <v>41890.659780092588</v>
      </c>
      <c r="U3870" s="14">
        <f t="shared" si="426"/>
        <v>2014</v>
      </c>
      <c r="V3870" s="15"/>
    </row>
    <row r="3871" spans="1:22" ht="3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 s="8">
        <f t="shared" si="421"/>
        <v>30.133333333333333</v>
      </c>
      <c r="Q3871" s="9" t="str">
        <f t="shared" si="422"/>
        <v>theater</v>
      </c>
      <c r="R3871" t="str">
        <f t="shared" si="423"/>
        <v>musical</v>
      </c>
      <c r="S3871" s="13">
        <f t="shared" si="424"/>
        <v>42047.516111111108</v>
      </c>
      <c r="T3871" s="13">
        <f t="shared" si="425"/>
        <v>42077.132638888885</v>
      </c>
      <c r="U3871" s="14">
        <f t="shared" si="426"/>
        <v>2015</v>
      </c>
      <c r="V3871" s="15"/>
    </row>
    <row r="3872" spans="1:22" ht="47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 s="8">
        <f t="shared" si="421"/>
        <v>150</v>
      </c>
      <c r="Q3872" s="9" t="str">
        <f t="shared" si="422"/>
        <v>theater</v>
      </c>
      <c r="R3872" t="str">
        <f t="shared" si="423"/>
        <v>musical</v>
      </c>
      <c r="S3872" s="13">
        <f t="shared" si="424"/>
        <v>41792.963865740741</v>
      </c>
      <c r="T3872" s="13">
        <f t="shared" si="425"/>
        <v>41823.17219907407</v>
      </c>
      <c r="U3872" s="14">
        <f t="shared" si="426"/>
        <v>2014</v>
      </c>
      <c r="V3872" s="15"/>
    </row>
    <row r="3873" spans="1:22" ht="3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 s="8">
        <f t="shared" si="421"/>
        <v>13.333333333333334</v>
      </c>
      <c r="Q3873" s="9" t="str">
        <f t="shared" si="422"/>
        <v>theater</v>
      </c>
      <c r="R3873" t="str">
        <f t="shared" si="423"/>
        <v>musical</v>
      </c>
      <c r="S3873" s="13">
        <f t="shared" si="424"/>
        <v>42763.572337962956</v>
      </c>
      <c r="T3873" s="13">
        <f t="shared" si="425"/>
        <v>42823.739004629635</v>
      </c>
      <c r="U3873" s="14">
        <f t="shared" si="426"/>
        <v>2017</v>
      </c>
      <c r="V3873" s="15"/>
    </row>
    <row r="3874" spans="1:22" ht="47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8" t="e">
        <f t="shared" si="421"/>
        <v>#DIV/0!</v>
      </c>
      <c r="Q3874" s="9" t="str">
        <f t="shared" si="422"/>
        <v>theater</v>
      </c>
      <c r="R3874" t="str">
        <f t="shared" si="423"/>
        <v>musical</v>
      </c>
      <c r="S3874" s="13">
        <f t="shared" si="424"/>
        <v>42179.9374537037</v>
      </c>
      <c r="T3874" s="13">
        <f t="shared" si="425"/>
        <v>42230.145787037036</v>
      </c>
      <c r="U3874" s="14">
        <f t="shared" si="426"/>
        <v>2015</v>
      </c>
      <c r="V3874" s="15"/>
    </row>
    <row r="3875" spans="1:22" ht="47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8" t="e">
        <f t="shared" si="421"/>
        <v>#DIV/0!</v>
      </c>
      <c r="Q3875" s="9" t="str">
        <f t="shared" si="422"/>
        <v>theater</v>
      </c>
      <c r="R3875" t="str">
        <f t="shared" si="423"/>
        <v>musical</v>
      </c>
      <c r="S3875" s="13">
        <f t="shared" si="424"/>
        <v>42255.487673611111</v>
      </c>
      <c r="T3875" s="13">
        <f t="shared" si="425"/>
        <v>42285.696006944447</v>
      </c>
      <c r="U3875" s="14">
        <f t="shared" si="426"/>
        <v>2015</v>
      </c>
      <c r="V3875" s="15"/>
    </row>
    <row r="3876" spans="1:22" ht="47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8" t="e">
        <f t="shared" si="421"/>
        <v>#DIV/0!</v>
      </c>
      <c r="Q3876" s="9" t="str">
        <f t="shared" si="422"/>
        <v>theater</v>
      </c>
      <c r="R3876" t="str">
        <f t="shared" si="423"/>
        <v>musical</v>
      </c>
      <c r="S3876" s="13">
        <f t="shared" si="424"/>
        <v>42006.808124999996</v>
      </c>
      <c r="T3876" s="13">
        <f t="shared" si="425"/>
        <v>42028.041666666672</v>
      </c>
      <c r="U3876" s="14">
        <f t="shared" si="426"/>
        <v>2015</v>
      </c>
      <c r="V3876" s="15"/>
    </row>
    <row r="3877" spans="1:22" ht="47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8" t="e">
        <f t="shared" si="421"/>
        <v>#DIV/0!</v>
      </c>
      <c r="Q3877" s="9" t="str">
        <f t="shared" si="422"/>
        <v>theater</v>
      </c>
      <c r="R3877" t="str">
        <f t="shared" si="423"/>
        <v>musical</v>
      </c>
      <c r="S3877" s="13">
        <f t="shared" si="424"/>
        <v>42615.138483796291</v>
      </c>
      <c r="T3877" s="13">
        <f t="shared" si="425"/>
        <v>42616.416666666672</v>
      </c>
      <c r="U3877" s="14">
        <f t="shared" si="426"/>
        <v>2016</v>
      </c>
      <c r="V3877" s="15"/>
    </row>
    <row r="3878" spans="1:22" ht="47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 s="8">
        <f t="shared" si="421"/>
        <v>44.760869565217391</v>
      </c>
      <c r="Q3878" s="9" t="str">
        <f t="shared" si="422"/>
        <v>theater</v>
      </c>
      <c r="R3878" t="str">
        <f t="shared" si="423"/>
        <v>musical</v>
      </c>
      <c r="S3878" s="13">
        <f t="shared" si="424"/>
        <v>42372.415833333333</v>
      </c>
      <c r="T3878" s="13">
        <f t="shared" si="425"/>
        <v>42402.624166666668</v>
      </c>
      <c r="U3878" s="14">
        <f t="shared" si="426"/>
        <v>2016</v>
      </c>
      <c r="V3878" s="15"/>
    </row>
    <row r="3879" spans="1:22" ht="47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 s="8">
        <f t="shared" si="421"/>
        <v>88.642857142857139</v>
      </c>
      <c r="Q3879" s="9" t="str">
        <f t="shared" si="422"/>
        <v>theater</v>
      </c>
      <c r="R3879" t="str">
        <f t="shared" si="423"/>
        <v>musical</v>
      </c>
      <c r="S3879" s="13">
        <f t="shared" si="424"/>
        <v>42682.469351851854</v>
      </c>
      <c r="T3879" s="13">
        <f t="shared" si="425"/>
        <v>42712.67768518519</v>
      </c>
      <c r="U3879" s="14">
        <f t="shared" si="426"/>
        <v>2016</v>
      </c>
      <c r="V3879" s="15"/>
    </row>
    <row r="3880" spans="1:22" ht="47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 s="8">
        <f t="shared" si="421"/>
        <v>10</v>
      </c>
      <c r="Q3880" s="9" t="str">
        <f t="shared" si="422"/>
        <v>theater</v>
      </c>
      <c r="R3880" t="str">
        <f t="shared" si="423"/>
        <v>musical</v>
      </c>
      <c r="S3880" s="13">
        <f t="shared" si="424"/>
        <v>42154.610486111109</v>
      </c>
      <c r="T3880" s="13">
        <f t="shared" si="425"/>
        <v>42185.165972222225</v>
      </c>
      <c r="U3880" s="14">
        <f t="shared" si="426"/>
        <v>2015</v>
      </c>
      <c r="V3880" s="15"/>
    </row>
    <row r="3881" spans="1:22" ht="47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8" t="e">
        <f t="shared" si="421"/>
        <v>#DIV/0!</v>
      </c>
      <c r="Q3881" s="9" t="str">
        <f t="shared" si="422"/>
        <v>theater</v>
      </c>
      <c r="R3881" t="str">
        <f t="shared" si="423"/>
        <v>musical</v>
      </c>
      <c r="S3881" s="13">
        <f t="shared" si="424"/>
        <v>41999.652731481481</v>
      </c>
      <c r="T3881" s="13">
        <f t="shared" si="425"/>
        <v>42029.861064814817</v>
      </c>
      <c r="U3881" s="14">
        <f t="shared" si="426"/>
        <v>2014</v>
      </c>
      <c r="V3881" s="15"/>
    </row>
    <row r="3882" spans="1:22" ht="47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 s="8">
        <f t="shared" si="421"/>
        <v>57.647058823529413</v>
      </c>
      <c r="Q3882" s="9" t="str">
        <f t="shared" si="422"/>
        <v>theater</v>
      </c>
      <c r="R3882" t="str">
        <f t="shared" si="423"/>
        <v>musical</v>
      </c>
      <c r="S3882" s="13">
        <f t="shared" si="424"/>
        <v>41815.606712962959</v>
      </c>
      <c r="T3882" s="13">
        <f t="shared" si="425"/>
        <v>41850.958333333336</v>
      </c>
      <c r="U3882" s="14">
        <f t="shared" si="426"/>
        <v>2014</v>
      </c>
      <c r="V3882" s="15"/>
    </row>
    <row r="3883" spans="1:22" ht="3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 s="8">
        <f t="shared" si="421"/>
        <v>25</v>
      </c>
      <c r="Q3883" s="9" t="str">
        <f t="shared" si="422"/>
        <v>theater</v>
      </c>
      <c r="R3883" t="str">
        <f t="shared" si="423"/>
        <v>musical</v>
      </c>
      <c r="S3883" s="13">
        <f t="shared" si="424"/>
        <v>42755.810173611106</v>
      </c>
      <c r="T3883" s="13">
        <f t="shared" si="425"/>
        <v>42786.018506944441</v>
      </c>
      <c r="U3883" s="14">
        <f t="shared" si="426"/>
        <v>2017</v>
      </c>
      <c r="V3883" s="15"/>
    </row>
    <row r="3884" spans="1:22" ht="47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8" t="e">
        <f t="shared" si="421"/>
        <v>#DIV/0!</v>
      </c>
      <c r="Q3884" s="9" t="str">
        <f t="shared" si="422"/>
        <v>theater</v>
      </c>
      <c r="R3884" t="str">
        <f t="shared" si="423"/>
        <v>musical</v>
      </c>
      <c r="S3884" s="13">
        <f t="shared" si="424"/>
        <v>42373.77511574074</v>
      </c>
      <c r="T3884" s="13">
        <f t="shared" si="425"/>
        <v>42400.960416666669</v>
      </c>
      <c r="U3884" s="14">
        <f t="shared" si="426"/>
        <v>2016</v>
      </c>
      <c r="V3884" s="15"/>
    </row>
    <row r="3885" spans="1:22" ht="47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8" t="e">
        <f t="shared" si="421"/>
        <v>#DIV/0!</v>
      </c>
      <c r="Q3885" s="9" t="str">
        <f t="shared" si="422"/>
        <v>theater</v>
      </c>
      <c r="R3885" t="str">
        <f t="shared" si="423"/>
        <v>musical</v>
      </c>
      <c r="S3885" s="13">
        <f t="shared" si="424"/>
        <v>41854.394317129627</v>
      </c>
      <c r="T3885" s="13">
        <f t="shared" si="425"/>
        <v>41884.602650462963</v>
      </c>
      <c r="U3885" s="14">
        <f t="shared" si="426"/>
        <v>2014</v>
      </c>
      <c r="V3885" s="15"/>
    </row>
    <row r="3886" spans="1:22" ht="47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8" t="e">
        <f t="shared" si="421"/>
        <v>#DIV/0!</v>
      </c>
      <c r="Q3886" s="9" t="str">
        <f t="shared" si="422"/>
        <v>theater</v>
      </c>
      <c r="R3886" t="str">
        <f t="shared" si="423"/>
        <v>musical</v>
      </c>
      <c r="S3886" s="13">
        <f t="shared" si="424"/>
        <v>42065.583240740736</v>
      </c>
      <c r="T3886" s="13">
        <f t="shared" si="425"/>
        <v>42090.749907407408</v>
      </c>
      <c r="U3886" s="14">
        <f t="shared" si="426"/>
        <v>2015</v>
      </c>
      <c r="V3886" s="15"/>
    </row>
    <row r="3887" spans="1:22" ht="47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8" t="e">
        <f t="shared" si="421"/>
        <v>#DIV/0!</v>
      </c>
      <c r="Q3887" s="9" t="str">
        <f t="shared" si="422"/>
        <v>theater</v>
      </c>
      <c r="R3887" t="str">
        <f t="shared" si="423"/>
        <v>musical</v>
      </c>
      <c r="S3887" s="13">
        <f t="shared" si="424"/>
        <v>42469.742951388886</v>
      </c>
      <c r="T3887" s="13">
        <f t="shared" si="425"/>
        <v>42499.951284722221</v>
      </c>
      <c r="U3887" s="14">
        <f t="shared" si="426"/>
        <v>2016</v>
      </c>
      <c r="V3887" s="15"/>
    </row>
    <row r="3888" spans="1:22" ht="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8" t="e">
        <f t="shared" si="421"/>
        <v>#DIV/0!</v>
      </c>
      <c r="Q3888" s="9" t="str">
        <f t="shared" si="422"/>
        <v>theater</v>
      </c>
      <c r="R3888" t="str">
        <f t="shared" si="423"/>
        <v>musical</v>
      </c>
      <c r="S3888" s="13">
        <f t="shared" si="424"/>
        <v>41954.019699074073</v>
      </c>
      <c r="T3888" s="13">
        <f t="shared" si="425"/>
        <v>41984.228032407409</v>
      </c>
      <c r="U3888" s="14">
        <f t="shared" si="426"/>
        <v>2014</v>
      </c>
      <c r="V3888" s="15"/>
    </row>
    <row r="3889" spans="1:22" ht="47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 s="8">
        <f t="shared" si="421"/>
        <v>17.5</v>
      </c>
      <c r="Q3889" s="9" t="str">
        <f t="shared" si="422"/>
        <v>theater</v>
      </c>
      <c r="R3889" t="str">
        <f t="shared" si="423"/>
        <v>musical</v>
      </c>
      <c r="S3889" s="13">
        <f t="shared" si="424"/>
        <v>42079.649641203701</v>
      </c>
      <c r="T3889" s="13">
        <f t="shared" si="425"/>
        <v>42125.916666666672</v>
      </c>
      <c r="U3889" s="14">
        <f t="shared" si="426"/>
        <v>2015</v>
      </c>
      <c r="V3889" s="15"/>
    </row>
    <row r="3890" spans="1:22" ht="47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 s="8">
        <f t="shared" si="421"/>
        <v>38.714285714285715</v>
      </c>
      <c r="Q3890" s="9" t="str">
        <f t="shared" si="422"/>
        <v>theater</v>
      </c>
      <c r="R3890" t="str">
        <f t="shared" si="423"/>
        <v>plays</v>
      </c>
      <c r="S3890" s="13">
        <f t="shared" si="424"/>
        <v>42762.337476851848</v>
      </c>
      <c r="T3890" s="13">
        <f t="shared" si="425"/>
        <v>42792.545810185184</v>
      </c>
      <c r="U3890" s="14">
        <f t="shared" si="426"/>
        <v>2017</v>
      </c>
      <c r="V3890" s="15"/>
    </row>
    <row r="3891" spans="1:22" ht="47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 s="8">
        <f t="shared" si="421"/>
        <v>13.111111111111111</v>
      </c>
      <c r="Q3891" s="9" t="str">
        <f t="shared" si="422"/>
        <v>theater</v>
      </c>
      <c r="R3891" t="str">
        <f t="shared" si="423"/>
        <v>plays</v>
      </c>
      <c r="S3891" s="13">
        <f t="shared" si="424"/>
        <v>41976.796643518515</v>
      </c>
      <c r="T3891" s="13">
        <f t="shared" si="425"/>
        <v>42008.976388888885</v>
      </c>
      <c r="U3891" s="14">
        <f t="shared" si="426"/>
        <v>2014</v>
      </c>
      <c r="V3891" s="15"/>
    </row>
    <row r="3892" spans="1:22" ht="47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 s="8">
        <f t="shared" si="421"/>
        <v>315.5</v>
      </c>
      <c r="Q3892" s="9" t="str">
        <f t="shared" si="422"/>
        <v>theater</v>
      </c>
      <c r="R3892" t="str">
        <f t="shared" si="423"/>
        <v>plays</v>
      </c>
      <c r="S3892" s="13">
        <f t="shared" si="424"/>
        <v>42171.55027777778</v>
      </c>
      <c r="T3892" s="13">
        <f t="shared" si="425"/>
        <v>42231.758611111116</v>
      </c>
      <c r="U3892" s="14">
        <f t="shared" si="426"/>
        <v>2015</v>
      </c>
      <c r="V3892" s="15"/>
    </row>
    <row r="3893" spans="1:22" ht="3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 s="8">
        <f t="shared" si="421"/>
        <v>37.142857142857146</v>
      </c>
      <c r="Q3893" s="9" t="str">
        <f t="shared" si="422"/>
        <v>theater</v>
      </c>
      <c r="R3893" t="str">
        <f t="shared" si="423"/>
        <v>plays</v>
      </c>
      <c r="S3893" s="13">
        <f t="shared" si="424"/>
        <v>42055.924120370364</v>
      </c>
      <c r="T3893" s="13">
        <f t="shared" si="425"/>
        <v>42086.207638888889</v>
      </c>
      <c r="U3893" s="14">
        <f t="shared" si="426"/>
        <v>2015</v>
      </c>
      <c r="V3893" s="15"/>
    </row>
    <row r="3894" spans="1:22" ht="47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8" t="e">
        <f t="shared" si="421"/>
        <v>#DIV/0!</v>
      </c>
      <c r="Q3894" s="9" t="str">
        <f t="shared" si="422"/>
        <v>theater</v>
      </c>
      <c r="R3894" t="str">
        <f t="shared" si="423"/>
        <v>plays</v>
      </c>
      <c r="S3894" s="13">
        <f t="shared" si="424"/>
        <v>41867.443946759253</v>
      </c>
      <c r="T3894" s="13">
        <f t="shared" si="425"/>
        <v>41875.291666666664</v>
      </c>
      <c r="U3894" s="14">
        <f t="shared" si="426"/>
        <v>2014</v>
      </c>
      <c r="V3894" s="15"/>
    </row>
    <row r="3895" spans="1:22" ht="47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 s="8">
        <f t="shared" si="421"/>
        <v>128.27380952380952</v>
      </c>
      <c r="Q3895" s="9" t="str">
        <f t="shared" si="422"/>
        <v>theater</v>
      </c>
      <c r="R3895" t="str">
        <f t="shared" si="423"/>
        <v>plays</v>
      </c>
      <c r="S3895" s="13">
        <f t="shared" si="424"/>
        <v>41779.449537037035</v>
      </c>
      <c r="T3895" s="13">
        <f t="shared" si="425"/>
        <v>41821.25</v>
      </c>
      <c r="U3895" s="14">
        <f t="shared" si="426"/>
        <v>2014</v>
      </c>
      <c r="V3895" s="15"/>
    </row>
    <row r="3896" spans="1:22" ht="47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 s="8">
        <f t="shared" si="421"/>
        <v>47.272727272727273</v>
      </c>
      <c r="Q3896" s="9" t="str">
        <f t="shared" si="422"/>
        <v>theater</v>
      </c>
      <c r="R3896" t="str">
        <f t="shared" si="423"/>
        <v>plays</v>
      </c>
      <c r="S3896" s="13">
        <f t="shared" si="424"/>
        <v>42679.750138888885</v>
      </c>
      <c r="T3896" s="13">
        <f t="shared" si="425"/>
        <v>42710.207638888889</v>
      </c>
      <c r="U3896" s="14">
        <f t="shared" si="426"/>
        <v>2016</v>
      </c>
      <c r="V3896" s="15"/>
    </row>
    <row r="3897" spans="1:22" ht="47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 s="8">
        <f t="shared" si="421"/>
        <v>50</v>
      </c>
      <c r="Q3897" s="9" t="str">
        <f t="shared" si="422"/>
        <v>theater</v>
      </c>
      <c r="R3897" t="str">
        <f t="shared" si="423"/>
        <v>plays</v>
      </c>
      <c r="S3897" s="13">
        <f t="shared" si="424"/>
        <v>42032.041875000003</v>
      </c>
      <c r="T3897" s="13">
        <f t="shared" si="425"/>
        <v>42063.250208333338</v>
      </c>
      <c r="U3897" s="14">
        <f t="shared" si="426"/>
        <v>2015</v>
      </c>
      <c r="V3897" s="15"/>
    </row>
    <row r="3898" spans="1:22" ht="47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 s="8">
        <f t="shared" si="421"/>
        <v>42.5</v>
      </c>
      <c r="Q3898" s="9" t="str">
        <f t="shared" si="422"/>
        <v>theater</v>
      </c>
      <c r="R3898" t="str">
        <f t="shared" si="423"/>
        <v>plays</v>
      </c>
      <c r="S3898" s="13">
        <f t="shared" si="424"/>
        <v>41792.983541666668</v>
      </c>
      <c r="T3898" s="13">
        <f t="shared" si="425"/>
        <v>41807.191875000004</v>
      </c>
      <c r="U3898" s="14">
        <f t="shared" si="426"/>
        <v>2014</v>
      </c>
      <c r="V3898" s="15"/>
    </row>
    <row r="3899" spans="1:22" ht="47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 s="8">
        <f t="shared" si="421"/>
        <v>44</v>
      </c>
      <c r="Q3899" s="9" t="str">
        <f t="shared" si="422"/>
        <v>theater</v>
      </c>
      <c r="R3899" t="str">
        <f t="shared" si="423"/>
        <v>plays</v>
      </c>
      <c r="S3899" s="13">
        <f t="shared" si="424"/>
        <v>41982.665312499994</v>
      </c>
      <c r="T3899" s="13">
        <f t="shared" si="425"/>
        <v>42012.87364583333</v>
      </c>
      <c r="U3899" s="14">
        <f t="shared" si="426"/>
        <v>2014</v>
      </c>
      <c r="V3899" s="15"/>
    </row>
    <row r="3900" spans="1:22" ht="6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 s="8">
        <f t="shared" si="421"/>
        <v>50.875</v>
      </c>
      <c r="Q3900" s="9" t="str">
        <f t="shared" si="422"/>
        <v>theater</v>
      </c>
      <c r="R3900" t="str">
        <f t="shared" si="423"/>
        <v>plays</v>
      </c>
      <c r="S3900" s="13">
        <f t="shared" si="424"/>
        <v>42193.273958333331</v>
      </c>
      <c r="T3900" s="13">
        <f t="shared" si="425"/>
        <v>42233.666666666672</v>
      </c>
      <c r="U3900" s="14">
        <f t="shared" si="426"/>
        <v>2015</v>
      </c>
      <c r="V3900" s="15"/>
    </row>
    <row r="3901" spans="1:22" ht="47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 s="8">
        <f t="shared" si="421"/>
        <v>62.5</v>
      </c>
      <c r="Q3901" s="9" t="str">
        <f t="shared" si="422"/>
        <v>theater</v>
      </c>
      <c r="R3901" t="str">
        <f t="shared" si="423"/>
        <v>plays</v>
      </c>
      <c r="S3901" s="13">
        <f t="shared" si="424"/>
        <v>41843.566678240742</v>
      </c>
      <c r="T3901" s="13">
        <f t="shared" si="425"/>
        <v>41863.775011574071</v>
      </c>
      <c r="U3901" s="14">
        <f t="shared" si="426"/>
        <v>2014</v>
      </c>
      <c r="V3901" s="15"/>
    </row>
    <row r="3902" spans="1:22" ht="3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 s="8">
        <f t="shared" si="421"/>
        <v>27</v>
      </c>
      <c r="Q3902" s="9" t="str">
        <f t="shared" si="422"/>
        <v>theater</v>
      </c>
      <c r="R3902" t="str">
        <f t="shared" si="423"/>
        <v>plays</v>
      </c>
      <c r="S3902" s="13">
        <f t="shared" si="424"/>
        <v>42135.884155092594</v>
      </c>
      <c r="T3902" s="13">
        <f t="shared" si="425"/>
        <v>42166.092488425929</v>
      </c>
      <c r="U3902" s="14">
        <f t="shared" si="426"/>
        <v>2015</v>
      </c>
      <c r="V3902" s="15"/>
    </row>
    <row r="3903" spans="1:22" ht="47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 s="8">
        <f t="shared" si="421"/>
        <v>25</v>
      </c>
      <c r="Q3903" s="9" t="str">
        <f t="shared" si="422"/>
        <v>theater</v>
      </c>
      <c r="R3903" t="str">
        <f t="shared" si="423"/>
        <v>plays</v>
      </c>
      <c r="S3903" s="13">
        <f t="shared" si="424"/>
        <v>42317.618043981478</v>
      </c>
      <c r="T3903" s="13">
        <f t="shared" si="425"/>
        <v>42357.826377314821</v>
      </c>
      <c r="U3903" s="14">
        <f t="shared" si="426"/>
        <v>2015</v>
      </c>
      <c r="V3903" s="15"/>
    </row>
    <row r="3904" spans="1:22" ht="47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 s="8">
        <f t="shared" si="421"/>
        <v>47.258064516129032</v>
      </c>
      <c r="Q3904" s="9" t="str">
        <f t="shared" si="422"/>
        <v>theater</v>
      </c>
      <c r="R3904" t="str">
        <f t="shared" si="423"/>
        <v>plays</v>
      </c>
      <c r="S3904" s="13">
        <f t="shared" si="424"/>
        <v>42663.259745370371</v>
      </c>
      <c r="T3904" s="13">
        <f t="shared" si="425"/>
        <v>42688.509745370371</v>
      </c>
      <c r="U3904" s="14">
        <f t="shared" si="426"/>
        <v>2016</v>
      </c>
      <c r="V3904" s="15"/>
    </row>
    <row r="3905" spans="1:22" ht="47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8" t="e">
        <f t="shared" si="421"/>
        <v>#DIV/0!</v>
      </c>
      <c r="Q3905" s="9" t="str">
        <f t="shared" si="422"/>
        <v>theater</v>
      </c>
      <c r="R3905" t="str">
        <f t="shared" si="423"/>
        <v>plays</v>
      </c>
      <c r="S3905" s="13">
        <f t="shared" si="424"/>
        <v>42185.802835648145</v>
      </c>
      <c r="T3905" s="13">
        <f t="shared" si="425"/>
        <v>42230.818055555559</v>
      </c>
      <c r="U3905" s="14">
        <f t="shared" si="426"/>
        <v>2015</v>
      </c>
      <c r="V3905" s="15"/>
    </row>
    <row r="3906" spans="1:22" ht="2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 s="8">
        <f t="shared" si="421"/>
        <v>1.5</v>
      </c>
      <c r="Q3906" s="9" t="str">
        <f t="shared" si="422"/>
        <v>theater</v>
      </c>
      <c r="R3906" t="str">
        <f t="shared" si="423"/>
        <v>plays</v>
      </c>
      <c r="S3906" s="13">
        <f t="shared" si="424"/>
        <v>42095.020833333336</v>
      </c>
      <c r="T3906" s="13">
        <f t="shared" si="425"/>
        <v>42109.211111111115</v>
      </c>
      <c r="U3906" s="14">
        <f t="shared" si="426"/>
        <v>2015</v>
      </c>
      <c r="V3906" s="15"/>
    </row>
    <row r="3907" spans="1:22" ht="47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 s="8">
        <f t="shared" ref="P3907:P3970" si="428">E3907/L3907</f>
        <v>24.714285714285715</v>
      </c>
      <c r="Q3907" s="9" t="str">
        <f t="shared" ref="Q3907:Q3970" si="429">LEFT(N3907, SEARCH("/", N3907, 1)-1)</f>
        <v>theater</v>
      </c>
      <c r="R3907" t="str">
        <f t="shared" ref="R3907:R3970" si="430">RIGHT(N3907,LEN(N3907) -SEARCH("/", N3907, 1))</f>
        <v>plays</v>
      </c>
      <c r="S3907" s="13">
        <f t="shared" ref="S3907:S3970" si="431">(J3907/86400)+25569+(-5/24)</f>
        <v>42124.415543981479</v>
      </c>
      <c r="T3907" s="13">
        <f t="shared" ref="T3907:T3970" si="432">(((I3907/60)/60)/24)+DATE(1970,1,1)</f>
        <v>42166.958333333328</v>
      </c>
      <c r="U3907" s="14">
        <f t="shared" ref="U3907:U3970" si="433">YEAR(S3907)</f>
        <v>2015</v>
      </c>
      <c r="V3907" s="15"/>
    </row>
    <row r="3908" spans="1:22" ht="47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 s="8">
        <f t="shared" si="428"/>
        <v>63.125</v>
      </c>
      <c r="Q3908" s="9" t="str">
        <f t="shared" si="429"/>
        <v>theater</v>
      </c>
      <c r="R3908" t="str">
        <f t="shared" si="430"/>
        <v>plays</v>
      </c>
      <c r="S3908" s="13">
        <f t="shared" si="431"/>
        <v>42143.709409722222</v>
      </c>
      <c r="T3908" s="13">
        <f t="shared" si="432"/>
        <v>42181.559027777781</v>
      </c>
      <c r="U3908" s="14">
        <f t="shared" si="433"/>
        <v>2015</v>
      </c>
      <c r="V3908" s="15"/>
    </row>
    <row r="3909" spans="1:22" ht="3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 s="8">
        <f t="shared" si="428"/>
        <v>38.25</v>
      </c>
      <c r="Q3909" s="9" t="str">
        <f t="shared" si="429"/>
        <v>theater</v>
      </c>
      <c r="R3909" t="str">
        <f t="shared" si="430"/>
        <v>plays</v>
      </c>
      <c r="S3909" s="13">
        <f t="shared" si="431"/>
        <v>41906.611180555556</v>
      </c>
      <c r="T3909" s="13">
        <f t="shared" si="432"/>
        <v>41938.838888888888</v>
      </c>
      <c r="U3909" s="14">
        <f t="shared" si="433"/>
        <v>2014</v>
      </c>
      <c r="V3909" s="15"/>
    </row>
    <row r="3910" spans="1:22" ht="47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 s="8">
        <f t="shared" si="428"/>
        <v>16.25</v>
      </c>
      <c r="Q3910" s="9" t="str">
        <f t="shared" si="429"/>
        <v>theater</v>
      </c>
      <c r="R3910" t="str">
        <f t="shared" si="430"/>
        <v>plays</v>
      </c>
      <c r="S3910" s="13">
        <f t="shared" si="431"/>
        <v>41833.927037037036</v>
      </c>
      <c r="T3910" s="13">
        <f t="shared" si="432"/>
        <v>41849.135370370372</v>
      </c>
      <c r="U3910" s="14">
        <f t="shared" si="433"/>
        <v>2014</v>
      </c>
      <c r="V3910" s="15"/>
    </row>
    <row r="3911" spans="1:22" ht="47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 s="8">
        <f t="shared" si="428"/>
        <v>33.75</v>
      </c>
      <c r="Q3911" s="9" t="str">
        <f t="shared" si="429"/>
        <v>theater</v>
      </c>
      <c r="R3911" t="str">
        <f t="shared" si="430"/>
        <v>plays</v>
      </c>
      <c r="S3911" s="13">
        <f t="shared" si="431"/>
        <v>41863.150949074072</v>
      </c>
      <c r="T3911" s="13">
        <f t="shared" si="432"/>
        <v>41893.359282407408</v>
      </c>
      <c r="U3911" s="14">
        <f t="shared" si="433"/>
        <v>2014</v>
      </c>
      <c r="V3911" s="15"/>
    </row>
    <row r="3912" spans="1:22" ht="47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 s="8">
        <f t="shared" si="428"/>
        <v>61.666666666666664</v>
      </c>
      <c r="Q3912" s="9" t="str">
        <f t="shared" si="429"/>
        <v>theater</v>
      </c>
      <c r="R3912" t="str">
        <f t="shared" si="430"/>
        <v>plays</v>
      </c>
      <c r="S3912" s="13">
        <f t="shared" si="431"/>
        <v>42224.548576388886</v>
      </c>
      <c r="T3912" s="13">
        <f t="shared" si="432"/>
        <v>42254.756909722222</v>
      </c>
      <c r="U3912" s="14">
        <f t="shared" si="433"/>
        <v>2015</v>
      </c>
      <c r="V3912" s="15"/>
    </row>
    <row r="3913" spans="1:22" ht="47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 s="8">
        <f t="shared" si="428"/>
        <v>83.138888888888886</v>
      </c>
      <c r="Q3913" s="9" t="str">
        <f t="shared" si="429"/>
        <v>theater</v>
      </c>
      <c r="R3913" t="str">
        <f t="shared" si="430"/>
        <v>plays</v>
      </c>
      <c r="S3913" s="13">
        <f t="shared" si="431"/>
        <v>41939.603900462964</v>
      </c>
      <c r="T3913" s="13">
        <f t="shared" si="432"/>
        <v>41969.853900462964</v>
      </c>
      <c r="U3913" s="14">
        <f t="shared" si="433"/>
        <v>2014</v>
      </c>
      <c r="V3913" s="15"/>
    </row>
    <row r="3914" spans="1:22" ht="47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 s="8">
        <f t="shared" si="428"/>
        <v>1</v>
      </c>
      <c r="Q3914" s="9" t="str">
        <f t="shared" si="429"/>
        <v>theater</v>
      </c>
      <c r="R3914" t="str">
        <f t="shared" si="430"/>
        <v>plays</v>
      </c>
      <c r="S3914" s="13">
        <f t="shared" si="431"/>
        <v>42059.061689814807</v>
      </c>
      <c r="T3914" s="13">
        <f t="shared" si="432"/>
        <v>42119.190972222219</v>
      </c>
      <c r="U3914" s="14">
        <f t="shared" si="433"/>
        <v>2015</v>
      </c>
      <c r="V3914" s="15"/>
    </row>
    <row r="3915" spans="1:22" ht="47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 s="8">
        <f t="shared" si="428"/>
        <v>142.85714285714286</v>
      </c>
      <c r="Q3915" s="9" t="str">
        <f t="shared" si="429"/>
        <v>theater</v>
      </c>
      <c r="R3915" t="str">
        <f t="shared" si="430"/>
        <v>plays</v>
      </c>
      <c r="S3915" s="13">
        <f t="shared" si="431"/>
        <v>42308.002881944441</v>
      </c>
      <c r="T3915" s="13">
        <f t="shared" si="432"/>
        <v>42338.252881944441</v>
      </c>
      <c r="U3915" s="14">
        <f t="shared" si="433"/>
        <v>2015</v>
      </c>
      <c r="V3915" s="15"/>
    </row>
    <row r="3916" spans="1:22" ht="47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 s="8">
        <f t="shared" si="428"/>
        <v>33.666666666666664</v>
      </c>
      <c r="Q3916" s="9" t="str">
        <f t="shared" si="429"/>
        <v>theater</v>
      </c>
      <c r="R3916" t="str">
        <f t="shared" si="430"/>
        <v>plays</v>
      </c>
      <c r="S3916" s="13">
        <f t="shared" si="431"/>
        <v>42114.610601851855</v>
      </c>
      <c r="T3916" s="13">
        <f t="shared" si="432"/>
        <v>42134.957638888889</v>
      </c>
      <c r="U3916" s="14">
        <f t="shared" si="433"/>
        <v>2015</v>
      </c>
      <c r="V3916" s="15"/>
    </row>
    <row r="3917" spans="1:22" ht="47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 s="8">
        <f t="shared" si="428"/>
        <v>5</v>
      </c>
      <c r="Q3917" s="9" t="str">
        <f t="shared" si="429"/>
        <v>theater</v>
      </c>
      <c r="R3917" t="str">
        <f t="shared" si="430"/>
        <v>plays</v>
      </c>
      <c r="S3917" s="13">
        <f t="shared" si="431"/>
        <v>42492.776724537034</v>
      </c>
      <c r="T3917" s="13">
        <f t="shared" si="432"/>
        <v>42522.98505787037</v>
      </c>
      <c r="U3917" s="14">
        <f t="shared" si="433"/>
        <v>2016</v>
      </c>
      <c r="V3917" s="15"/>
    </row>
    <row r="3918" spans="1:22" ht="47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8" t="e">
        <f t="shared" si="428"/>
        <v>#DIV/0!</v>
      </c>
      <c r="Q3918" s="9" t="str">
        <f t="shared" si="429"/>
        <v>theater</v>
      </c>
      <c r="R3918" t="str">
        <f t="shared" si="430"/>
        <v>plays</v>
      </c>
      <c r="S3918" s="13">
        <f t="shared" si="431"/>
        <v>42494.263333333329</v>
      </c>
      <c r="T3918" s="13">
        <f t="shared" si="432"/>
        <v>42524.471666666665</v>
      </c>
      <c r="U3918" s="14">
        <f t="shared" si="433"/>
        <v>2016</v>
      </c>
      <c r="V3918" s="15"/>
    </row>
    <row r="3919" spans="1:22" ht="47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 s="8">
        <f t="shared" si="428"/>
        <v>10</v>
      </c>
      <c r="Q3919" s="9" t="str">
        <f t="shared" si="429"/>
        <v>theater</v>
      </c>
      <c r="R3919" t="str">
        <f t="shared" si="430"/>
        <v>plays</v>
      </c>
      <c r="S3919" s="13">
        <f t="shared" si="431"/>
        <v>41863.318993055553</v>
      </c>
      <c r="T3919" s="13">
        <f t="shared" si="432"/>
        <v>41893.527326388888</v>
      </c>
      <c r="U3919" s="14">
        <f t="shared" si="433"/>
        <v>2014</v>
      </c>
      <c r="V3919" s="15"/>
    </row>
    <row r="3920" spans="1:22" ht="47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 s="8">
        <f t="shared" si="428"/>
        <v>40</v>
      </c>
      <c r="Q3920" s="9" t="str">
        <f t="shared" si="429"/>
        <v>theater</v>
      </c>
      <c r="R3920" t="str">
        <f t="shared" si="430"/>
        <v>plays</v>
      </c>
      <c r="S3920" s="13">
        <f t="shared" si="431"/>
        <v>41843.456284722219</v>
      </c>
      <c r="T3920" s="13">
        <f t="shared" si="432"/>
        <v>41855.666666666664</v>
      </c>
      <c r="U3920" s="14">
        <f t="shared" si="433"/>
        <v>2014</v>
      </c>
      <c r="V3920" s="15"/>
    </row>
    <row r="3921" spans="1:22" ht="47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 s="8">
        <f t="shared" si="428"/>
        <v>30</v>
      </c>
      <c r="Q3921" s="9" t="str">
        <f t="shared" si="429"/>
        <v>theater</v>
      </c>
      <c r="R3921" t="str">
        <f t="shared" si="430"/>
        <v>plays</v>
      </c>
      <c r="S3921" s="13">
        <f t="shared" si="431"/>
        <v>42358.476539351854</v>
      </c>
      <c r="T3921" s="13">
        <f t="shared" si="432"/>
        <v>42387</v>
      </c>
      <c r="U3921" s="14">
        <f t="shared" si="433"/>
        <v>2015</v>
      </c>
      <c r="V3921" s="15"/>
    </row>
    <row r="3922" spans="1:22" ht="47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 s="8">
        <f t="shared" si="428"/>
        <v>45</v>
      </c>
      <c r="Q3922" s="9" t="str">
        <f t="shared" si="429"/>
        <v>theater</v>
      </c>
      <c r="R3922" t="str">
        <f t="shared" si="430"/>
        <v>plays</v>
      </c>
      <c r="S3922" s="13">
        <f t="shared" si="431"/>
        <v>42657.178935185184</v>
      </c>
      <c r="T3922" s="13">
        <f t="shared" si="432"/>
        <v>42687.428935185191</v>
      </c>
      <c r="U3922" s="14">
        <f t="shared" si="433"/>
        <v>2016</v>
      </c>
      <c r="V3922" s="15"/>
    </row>
    <row r="3923" spans="1:22" ht="47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8" t="e">
        <f t="shared" si="428"/>
        <v>#DIV/0!</v>
      </c>
      <c r="Q3923" s="9" t="str">
        <f t="shared" si="429"/>
        <v>theater</v>
      </c>
      <c r="R3923" t="str">
        <f t="shared" si="430"/>
        <v>plays</v>
      </c>
      <c r="S3923" s="13">
        <f t="shared" si="431"/>
        <v>41926.333969907406</v>
      </c>
      <c r="T3923" s="13">
        <f t="shared" si="432"/>
        <v>41938.75</v>
      </c>
      <c r="U3923" s="14">
        <f t="shared" si="433"/>
        <v>2014</v>
      </c>
      <c r="V3923" s="15"/>
    </row>
    <row r="3924" spans="1:22" ht="47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 s="8">
        <f t="shared" si="428"/>
        <v>10.166666666666666</v>
      </c>
      <c r="Q3924" s="9" t="str">
        <f t="shared" si="429"/>
        <v>theater</v>
      </c>
      <c r="R3924" t="str">
        <f t="shared" si="430"/>
        <v>plays</v>
      </c>
      <c r="S3924" s="13">
        <f t="shared" si="431"/>
        <v>42020.560300925928</v>
      </c>
      <c r="T3924" s="13">
        <f t="shared" si="432"/>
        <v>42065.958333333328</v>
      </c>
      <c r="U3924" s="14">
        <f t="shared" si="433"/>
        <v>2015</v>
      </c>
      <c r="V3924" s="15"/>
    </row>
    <row r="3925" spans="1:22" ht="47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 s="8">
        <f t="shared" si="428"/>
        <v>81.411764705882348</v>
      </c>
      <c r="Q3925" s="9" t="str">
        <f t="shared" si="429"/>
        <v>theater</v>
      </c>
      <c r="R3925" t="str">
        <f t="shared" si="430"/>
        <v>plays</v>
      </c>
      <c r="S3925" s="13">
        <f t="shared" si="431"/>
        <v>42075.771655092591</v>
      </c>
      <c r="T3925" s="13">
        <f t="shared" si="432"/>
        <v>42103.979988425926</v>
      </c>
      <c r="U3925" s="14">
        <f t="shared" si="433"/>
        <v>2015</v>
      </c>
      <c r="V3925" s="15"/>
    </row>
    <row r="3926" spans="1:22" ht="47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 s="8">
        <f t="shared" si="428"/>
        <v>57.25</v>
      </c>
      <c r="Q3926" s="9" t="str">
        <f t="shared" si="429"/>
        <v>theater</v>
      </c>
      <c r="R3926" t="str">
        <f t="shared" si="430"/>
        <v>plays</v>
      </c>
      <c r="S3926" s="13">
        <f t="shared" si="431"/>
        <v>41786.751412037032</v>
      </c>
      <c r="T3926" s="13">
        <f t="shared" si="432"/>
        <v>41816.959745370368</v>
      </c>
      <c r="U3926" s="14">
        <f t="shared" si="433"/>
        <v>2014</v>
      </c>
      <c r="V3926" s="15"/>
    </row>
    <row r="3927" spans="1:22" ht="47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 s="8">
        <f t="shared" si="428"/>
        <v>5</v>
      </c>
      <c r="Q3927" s="9" t="str">
        <f t="shared" si="429"/>
        <v>theater</v>
      </c>
      <c r="R3927" t="str">
        <f t="shared" si="430"/>
        <v>plays</v>
      </c>
      <c r="S3927" s="13">
        <f t="shared" si="431"/>
        <v>41820.662488425922</v>
      </c>
      <c r="T3927" s="13">
        <f t="shared" si="432"/>
        <v>41850.870821759258</v>
      </c>
      <c r="U3927" s="14">
        <f t="shared" si="433"/>
        <v>2014</v>
      </c>
      <c r="V3927" s="15"/>
    </row>
    <row r="3928" spans="1:22" ht="3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 s="8">
        <f t="shared" si="428"/>
        <v>15</v>
      </c>
      <c r="Q3928" s="9" t="str">
        <f t="shared" si="429"/>
        <v>theater</v>
      </c>
      <c r="R3928" t="str">
        <f t="shared" si="430"/>
        <v>plays</v>
      </c>
      <c r="S3928" s="13">
        <f t="shared" si="431"/>
        <v>41969.876712962963</v>
      </c>
      <c r="T3928" s="13">
        <f t="shared" si="432"/>
        <v>42000.085046296299</v>
      </c>
      <c r="U3928" s="14">
        <f t="shared" si="433"/>
        <v>2014</v>
      </c>
      <c r="V3928" s="15"/>
    </row>
    <row r="3929" spans="1:22" ht="47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 s="8">
        <f t="shared" si="428"/>
        <v>12.5</v>
      </c>
      <c r="Q3929" s="9" t="str">
        <f t="shared" si="429"/>
        <v>theater</v>
      </c>
      <c r="R3929" t="str">
        <f t="shared" si="430"/>
        <v>plays</v>
      </c>
      <c r="S3929" s="13">
        <f t="shared" si="431"/>
        <v>41830.059074074074</v>
      </c>
      <c r="T3929" s="13">
        <f t="shared" si="432"/>
        <v>41860.267407407409</v>
      </c>
      <c r="U3929" s="14">
        <f t="shared" si="433"/>
        <v>2014</v>
      </c>
      <c r="V3929" s="15"/>
    </row>
    <row r="3930" spans="1:22" ht="47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 s="8">
        <f t="shared" si="428"/>
        <v>93</v>
      </c>
      <c r="Q3930" s="9" t="str">
        <f t="shared" si="429"/>
        <v>theater</v>
      </c>
      <c r="R3930" t="str">
        <f t="shared" si="430"/>
        <v>plays</v>
      </c>
      <c r="S3930" s="13">
        <f t="shared" si="431"/>
        <v>42265.474849537037</v>
      </c>
      <c r="T3930" s="13">
        <f t="shared" si="432"/>
        <v>42293.207638888889</v>
      </c>
      <c r="U3930" s="14">
        <f t="shared" si="433"/>
        <v>2015</v>
      </c>
      <c r="V3930" s="15"/>
    </row>
    <row r="3931" spans="1:22" ht="47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 s="8">
        <f t="shared" si="428"/>
        <v>32.357142857142854</v>
      </c>
      <c r="Q3931" s="9" t="str">
        <f t="shared" si="429"/>
        <v>theater</v>
      </c>
      <c r="R3931" t="str">
        <f t="shared" si="430"/>
        <v>plays</v>
      </c>
      <c r="S3931" s="13">
        <f t="shared" si="431"/>
        <v>42601.618807870364</v>
      </c>
      <c r="T3931" s="13">
        <f t="shared" si="432"/>
        <v>42631.827141203699</v>
      </c>
      <c r="U3931" s="14">
        <f t="shared" si="433"/>
        <v>2016</v>
      </c>
      <c r="V3931" s="15"/>
    </row>
    <row r="3932" spans="1:22" ht="47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8" t="e">
        <f t="shared" si="428"/>
        <v>#DIV/0!</v>
      </c>
      <c r="Q3932" s="9" t="str">
        <f t="shared" si="429"/>
        <v>theater</v>
      </c>
      <c r="R3932" t="str">
        <f t="shared" si="430"/>
        <v>plays</v>
      </c>
      <c r="S3932" s="13">
        <f t="shared" si="431"/>
        <v>42433.13041666666</v>
      </c>
      <c r="T3932" s="13">
        <f t="shared" si="432"/>
        <v>42461.25</v>
      </c>
      <c r="U3932" s="14">
        <f t="shared" si="433"/>
        <v>2016</v>
      </c>
      <c r="V3932" s="15"/>
    </row>
    <row r="3933" spans="1:22" ht="47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8" t="e">
        <f t="shared" si="428"/>
        <v>#DIV/0!</v>
      </c>
      <c r="Q3933" s="9" t="str">
        <f t="shared" si="429"/>
        <v>theater</v>
      </c>
      <c r="R3933" t="str">
        <f t="shared" si="430"/>
        <v>plays</v>
      </c>
      <c r="S3933" s="13">
        <f t="shared" si="431"/>
        <v>42227.943368055552</v>
      </c>
      <c r="T3933" s="13">
        <f t="shared" si="432"/>
        <v>42253.151701388888</v>
      </c>
      <c r="U3933" s="14">
        <f t="shared" si="433"/>
        <v>2015</v>
      </c>
      <c r="V3933" s="15"/>
    </row>
    <row r="3934" spans="1:22" ht="47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 s="8">
        <f t="shared" si="428"/>
        <v>1</v>
      </c>
      <c r="Q3934" s="9" t="str">
        <f t="shared" si="429"/>
        <v>theater</v>
      </c>
      <c r="R3934" t="str">
        <f t="shared" si="430"/>
        <v>plays</v>
      </c>
      <c r="S3934" s="13">
        <f t="shared" si="431"/>
        <v>42414.960231481477</v>
      </c>
      <c r="T3934" s="13">
        <f t="shared" si="432"/>
        <v>42445.126898148148</v>
      </c>
      <c r="U3934" s="14">
        <f t="shared" si="433"/>
        <v>2016</v>
      </c>
      <c r="V3934" s="15"/>
    </row>
    <row r="3935" spans="1:22" ht="47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 s="8">
        <f t="shared" si="428"/>
        <v>91.833333333333329</v>
      </c>
      <c r="Q3935" s="9" t="str">
        <f t="shared" si="429"/>
        <v>theater</v>
      </c>
      <c r="R3935" t="str">
        <f t="shared" si="430"/>
        <v>plays</v>
      </c>
      <c r="S3935" s="13">
        <f t="shared" si="431"/>
        <v>42538.759976851848</v>
      </c>
      <c r="T3935" s="13">
        <f t="shared" si="432"/>
        <v>42568.029861111107</v>
      </c>
      <c r="U3935" s="14">
        <f t="shared" si="433"/>
        <v>2016</v>
      </c>
      <c r="V3935" s="15"/>
    </row>
    <row r="3936" spans="1:22" ht="47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 s="8">
        <f t="shared" si="428"/>
        <v>45.833333333333336</v>
      </c>
      <c r="Q3936" s="9" t="str">
        <f t="shared" si="429"/>
        <v>theater</v>
      </c>
      <c r="R3936" t="str">
        <f t="shared" si="430"/>
        <v>plays</v>
      </c>
      <c r="S3936" s="13">
        <f t="shared" si="431"/>
        <v>42233.463414351849</v>
      </c>
      <c r="T3936" s="13">
        <f t="shared" si="432"/>
        <v>42278.541666666672</v>
      </c>
      <c r="U3936" s="14">
        <f t="shared" si="433"/>
        <v>2015</v>
      </c>
      <c r="V3936" s="15"/>
    </row>
    <row r="3937" spans="1:22" ht="6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 s="8">
        <f t="shared" si="428"/>
        <v>57.173913043478258</v>
      </c>
      <c r="Q3937" s="9" t="str">
        <f t="shared" si="429"/>
        <v>theater</v>
      </c>
      <c r="R3937" t="str">
        <f t="shared" si="430"/>
        <v>plays</v>
      </c>
      <c r="S3937" s="13">
        <f t="shared" si="431"/>
        <v>42221.448449074072</v>
      </c>
      <c r="T3937" s="13">
        <f t="shared" si="432"/>
        <v>42281.656782407401</v>
      </c>
      <c r="U3937" s="14">
        <f t="shared" si="433"/>
        <v>2015</v>
      </c>
      <c r="V3937" s="15"/>
    </row>
    <row r="3938" spans="1:22" ht="47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8" t="e">
        <f t="shared" si="428"/>
        <v>#DIV/0!</v>
      </c>
      <c r="Q3938" s="9" t="str">
        <f t="shared" si="429"/>
        <v>theater</v>
      </c>
      <c r="R3938" t="str">
        <f t="shared" si="430"/>
        <v>plays</v>
      </c>
      <c r="S3938" s="13">
        <f t="shared" si="431"/>
        <v>42675.054629629631</v>
      </c>
      <c r="T3938" s="13">
        <f t="shared" si="432"/>
        <v>42705.304629629631</v>
      </c>
      <c r="U3938" s="14">
        <f t="shared" si="433"/>
        <v>2016</v>
      </c>
      <c r="V3938" s="15"/>
    </row>
    <row r="3939" spans="1:22" ht="47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 s="8">
        <f t="shared" si="428"/>
        <v>248.5</v>
      </c>
      <c r="Q3939" s="9" t="str">
        <f t="shared" si="429"/>
        <v>theater</v>
      </c>
      <c r="R3939" t="str">
        <f t="shared" si="430"/>
        <v>plays</v>
      </c>
      <c r="S3939" s="13">
        <f t="shared" si="431"/>
        <v>42534.423148148147</v>
      </c>
      <c r="T3939" s="13">
        <f t="shared" si="432"/>
        <v>42562.631481481483</v>
      </c>
      <c r="U3939" s="14">
        <f t="shared" si="433"/>
        <v>2016</v>
      </c>
      <c r="V3939" s="15"/>
    </row>
    <row r="3940" spans="1:22" ht="47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 s="8">
        <f t="shared" si="428"/>
        <v>79.400000000000006</v>
      </c>
      <c r="Q3940" s="9" t="str">
        <f t="shared" si="429"/>
        <v>theater</v>
      </c>
      <c r="R3940" t="str">
        <f t="shared" si="430"/>
        <v>plays</v>
      </c>
      <c r="S3940" s="13">
        <f t="shared" si="431"/>
        <v>42151.697384259256</v>
      </c>
      <c r="T3940" s="13">
        <f t="shared" si="432"/>
        <v>42182.905717592599</v>
      </c>
      <c r="U3940" s="14">
        <f t="shared" si="433"/>
        <v>2015</v>
      </c>
      <c r="V3940" s="15"/>
    </row>
    <row r="3941" spans="1:22" ht="47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 s="8">
        <f t="shared" si="428"/>
        <v>5</v>
      </c>
      <c r="Q3941" s="9" t="str">
        <f t="shared" si="429"/>
        <v>theater</v>
      </c>
      <c r="R3941" t="str">
        <f t="shared" si="430"/>
        <v>plays</v>
      </c>
      <c r="S3941" s="13">
        <f t="shared" si="431"/>
        <v>41915.191886574074</v>
      </c>
      <c r="T3941" s="13">
        <f t="shared" si="432"/>
        <v>41919.1875</v>
      </c>
      <c r="U3941" s="14">
        <f t="shared" si="433"/>
        <v>2014</v>
      </c>
      <c r="V3941" s="15"/>
    </row>
    <row r="3942" spans="1:22" ht="47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 s="8">
        <f t="shared" si="428"/>
        <v>5.5</v>
      </c>
      <c r="Q3942" s="9" t="str">
        <f t="shared" si="429"/>
        <v>theater</v>
      </c>
      <c r="R3942" t="str">
        <f t="shared" si="430"/>
        <v>plays</v>
      </c>
      <c r="S3942" s="13">
        <f t="shared" si="431"/>
        <v>41961.284155092588</v>
      </c>
      <c r="T3942" s="13">
        <f t="shared" si="432"/>
        <v>42006.492488425924</v>
      </c>
      <c r="U3942" s="14">
        <f t="shared" si="433"/>
        <v>2014</v>
      </c>
      <c r="V3942" s="15"/>
    </row>
    <row r="3943" spans="1:22" ht="47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 s="8">
        <f t="shared" si="428"/>
        <v>25</v>
      </c>
      <c r="Q3943" s="9" t="str">
        <f t="shared" si="429"/>
        <v>theater</v>
      </c>
      <c r="R3943" t="str">
        <f t="shared" si="430"/>
        <v>plays</v>
      </c>
      <c r="S3943" s="13">
        <f t="shared" si="431"/>
        <v>41940.378900462958</v>
      </c>
      <c r="T3943" s="13">
        <f t="shared" si="432"/>
        <v>41968.041666666672</v>
      </c>
      <c r="U3943" s="14">
        <f t="shared" si="433"/>
        <v>2014</v>
      </c>
      <c r="V3943" s="15"/>
    </row>
    <row r="3944" spans="1:22" ht="47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8" t="e">
        <f t="shared" si="428"/>
        <v>#DIV/0!</v>
      </c>
      <c r="Q3944" s="9" t="str">
        <f t="shared" si="429"/>
        <v>theater</v>
      </c>
      <c r="R3944" t="str">
        <f t="shared" si="430"/>
        <v>plays</v>
      </c>
      <c r="S3944" s="13">
        <f t="shared" si="431"/>
        <v>42111.695763888885</v>
      </c>
      <c r="T3944" s="13">
        <f t="shared" si="432"/>
        <v>42171.904097222221</v>
      </c>
      <c r="U3944" s="14">
        <f t="shared" si="433"/>
        <v>2015</v>
      </c>
      <c r="V3944" s="15"/>
    </row>
    <row r="3945" spans="1:22" ht="47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 s="8">
        <f t="shared" si="428"/>
        <v>137.07692307692307</v>
      </c>
      <c r="Q3945" s="9" t="str">
        <f t="shared" si="429"/>
        <v>theater</v>
      </c>
      <c r="R3945" t="str">
        <f t="shared" si="430"/>
        <v>plays</v>
      </c>
      <c r="S3945" s="13">
        <f t="shared" si="431"/>
        <v>42279.570231481477</v>
      </c>
      <c r="T3945" s="13">
        <f t="shared" si="432"/>
        <v>42310.701388888891</v>
      </c>
      <c r="U3945" s="14">
        <f t="shared" si="433"/>
        <v>2015</v>
      </c>
      <c r="V3945" s="15"/>
    </row>
    <row r="3946" spans="1:22" ht="47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8" t="e">
        <f t="shared" si="428"/>
        <v>#DIV/0!</v>
      </c>
      <c r="Q3946" s="9" t="str">
        <f t="shared" si="429"/>
        <v>theater</v>
      </c>
      <c r="R3946" t="str">
        <f t="shared" si="430"/>
        <v>plays</v>
      </c>
      <c r="S3946" s="13">
        <f t="shared" si="431"/>
        <v>42213.454571759255</v>
      </c>
      <c r="T3946" s="13">
        <f t="shared" si="432"/>
        <v>42243.662905092591</v>
      </c>
      <c r="U3946" s="14">
        <f t="shared" si="433"/>
        <v>2015</v>
      </c>
      <c r="V3946" s="15"/>
    </row>
    <row r="3947" spans="1:22" ht="47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 s="8">
        <f t="shared" si="428"/>
        <v>5</v>
      </c>
      <c r="Q3947" s="9" t="str">
        <f t="shared" si="429"/>
        <v>theater</v>
      </c>
      <c r="R3947" t="str">
        <f t="shared" si="430"/>
        <v>plays</v>
      </c>
      <c r="S3947" s="13">
        <f t="shared" si="431"/>
        <v>42109.593379629623</v>
      </c>
      <c r="T3947" s="13">
        <f t="shared" si="432"/>
        <v>42139.801712962959</v>
      </c>
      <c r="U3947" s="14">
        <f t="shared" si="433"/>
        <v>2015</v>
      </c>
      <c r="V3947" s="15"/>
    </row>
    <row r="3948" spans="1:22" ht="3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 s="8">
        <f t="shared" si="428"/>
        <v>39</v>
      </c>
      <c r="Q3948" s="9" t="str">
        <f t="shared" si="429"/>
        <v>theater</v>
      </c>
      <c r="R3948" t="str">
        <f t="shared" si="430"/>
        <v>plays</v>
      </c>
      <c r="S3948" s="13">
        <f t="shared" si="431"/>
        <v>42031.625254629624</v>
      </c>
      <c r="T3948" s="13">
        <f t="shared" si="432"/>
        <v>42063.333333333328</v>
      </c>
      <c r="U3948" s="14">
        <f t="shared" si="433"/>
        <v>2015</v>
      </c>
      <c r="V3948" s="15"/>
    </row>
    <row r="3949" spans="1:22" ht="47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 s="8">
        <f t="shared" si="428"/>
        <v>50.5</v>
      </c>
      <c r="Q3949" s="9" t="str">
        <f t="shared" si="429"/>
        <v>theater</v>
      </c>
      <c r="R3949" t="str">
        <f t="shared" si="430"/>
        <v>plays</v>
      </c>
      <c r="S3949" s="13">
        <f t="shared" si="431"/>
        <v>42614.934537037036</v>
      </c>
      <c r="T3949" s="13">
        <f t="shared" si="432"/>
        <v>42645.142870370371</v>
      </c>
      <c r="U3949" s="14">
        <f t="shared" si="433"/>
        <v>2016</v>
      </c>
      <c r="V3949" s="15"/>
    </row>
    <row r="3950" spans="1:22" ht="47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8" t="e">
        <f t="shared" si="428"/>
        <v>#DIV/0!</v>
      </c>
      <c r="Q3950" s="9" t="str">
        <f t="shared" si="429"/>
        <v>theater</v>
      </c>
      <c r="R3950" t="str">
        <f t="shared" si="430"/>
        <v>plays</v>
      </c>
      <c r="S3950" s="13">
        <f t="shared" si="431"/>
        <v>41829.117164351854</v>
      </c>
      <c r="T3950" s="13">
        <f t="shared" si="432"/>
        <v>41889.325497685182</v>
      </c>
      <c r="U3950" s="14">
        <f t="shared" si="433"/>
        <v>2014</v>
      </c>
      <c r="V3950" s="15"/>
    </row>
    <row r="3951" spans="1:22" ht="47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 s="8">
        <f t="shared" si="428"/>
        <v>49.28125</v>
      </c>
      <c r="Q3951" s="9" t="str">
        <f t="shared" si="429"/>
        <v>theater</v>
      </c>
      <c r="R3951" t="str">
        <f t="shared" si="430"/>
        <v>plays</v>
      </c>
      <c r="S3951" s="13">
        <f t="shared" si="431"/>
        <v>42015.912280092591</v>
      </c>
      <c r="T3951" s="13">
        <f t="shared" si="432"/>
        <v>42046.120613425926</v>
      </c>
      <c r="U3951" s="14">
        <f t="shared" si="433"/>
        <v>2015</v>
      </c>
      <c r="V3951" s="15"/>
    </row>
    <row r="3952" spans="1:22" ht="47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 s="8">
        <f t="shared" si="428"/>
        <v>25</v>
      </c>
      <c r="Q3952" s="9" t="str">
        <f t="shared" si="429"/>
        <v>theater</v>
      </c>
      <c r="R3952" t="str">
        <f t="shared" si="430"/>
        <v>plays</v>
      </c>
      <c r="S3952" s="13">
        <f t="shared" si="431"/>
        <v>42439.493981481479</v>
      </c>
      <c r="T3952" s="13">
        <f t="shared" si="432"/>
        <v>42468.774305555555</v>
      </c>
      <c r="U3952" s="14">
        <f t="shared" si="433"/>
        <v>2016</v>
      </c>
      <c r="V3952" s="15"/>
    </row>
    <row r="3953" spans="1:22" ht="47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 s="8">
        <f t="shared" si="428"/>
        <v>1</v>
      </c>
      <c r="Q3953" s="9" t="str">
        <f t="shared" si="429"/>
        <v>theater</v>
      </c>
      <c r="R3953" t="str">
        <f t="shared" si="430"/>
        <v>plays</v>
      </c>
      <c r="S3953" s="13">
        <f t="shared" si="431"/>
        <v>42433.617384259262</v>
      </c>
      <c r="T3953" s="13">
        <f t="shared" si="432"/>
        <v>42493.784050925926</v>
      </c>
      <c r="U3953" s="14">
        <f t="shared" si="433"/>
        <v>2016</v>
      </c>
      <c r="V3953" s="15"/>
    </row>
    <row r="3954" spans="1:22" ht="47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 s="8">
        <f t="shared" si="428"/>
        <v>25</v>
      </c>
      <c r="Q3954" s="9" t="str">
        <f t="shared" si="429"/>
        <v>theater</v>
      </c>
      <c r="R3954" t="str">
        <f t="shared" si="430"/>
        <v>plays</v>
      </c>
      <c r="S3954" s="13">
        <f t="shared" si="431"/>
        <v>42243.582060185181</v>
      </c>
      <c r="T3954" s="13">
        <f t="shared" si="432"/>
        <v>42303.790393518517</v>
      </c>
      <c r="U3954" s="14">
        <f t="shared" si="433"/>
        <v>2015</v>
      </c>
      <c r="V3954" s="15"/>
    </row>
    <row r="3955" spans="1:22" ht="47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8" t="e">
        <f t="shared" si="428"/>
        <v>#DIV/0!</v>
      </c>
      <c r="Q3955" s="9" t="str">
        <f t="shared" si="429"/>
        <v>theater</v>
      </c>
      <c r="R3955" t="str">
        <f t="shared" si="430"/>
        <v>plays</v>
      </c>
      <c r="S3955" s="13">
        <f t="shared" si="431"/>
        <v>42549.840115740742</v>
      </c>
      <c r="T3955" s="13">
        <f t="shared" si="432"/>
        <v>42580.978472222225</v>
      </c>
      <c r="U3955" s="14">
        <f t="shared" si="433"/>
        <v>2016</v>
      </c>
      <c r="V3955" s="15"/>
    </row>
    <row r="3956" spans="1:22" ht="47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8" t="e">
        <f t="shared" si="428"/>
        <v>#DIV/0!</v>
      </c>
      <c r="Q3956" s="9" t="str">
        <f t="shared" si="429"/>
        <v>theater</v>
      </c>
      <c r="R3956" t="str">
        <f t="shared" si="430"/>
        <v>plays</v>
      </c>
      <c r="S3956" s="13">
        <f t="shared" si="431"/>
        <v>41774.442870370367</v>
      </c>
      <c r="T3956" s="13">
        <f t="shared" si="432"/>
        <v>41834.651203703703</v>
      </c>
      <c r="U3956" s="14">
        <f t="shared" si="433"/>
        <v>2014</v>
      </c>
      <c r="V3956" s="15"/>
    </row>
    <row r="3957" spans="1:22" ht="47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 s="8">
        <f t="shared" si="428"/>
        <v>53.125</v>
      </c>
      <c r="Q3957" s="9" t="str">
        <f t="shared" si="429"/>
        <v>theater</v>
      </c>
      <c r="R3957" t="str">
        <f t="shared" si="430"/>
        <v>plays</v>
      </c>
      <c r="S3957" s="13">
        <f t="shared" si="431"/>
        <v>42306.640520833331</v>
      </c>
      <c r="T3957" s="13">
        <f t="shared" si="432"/>
        <v>42336.890520833331</v>
      </c>
      <c r="U3957" s="14">
        <f t="shared" si="433"/>
        <v>2015</v>
      </c>
      <c r="V3957" s="15"/>
    </row>
    <row r="3958" spans="1:22" ht="47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8" t="e">
        <f t="shared" si="428"/>
        <v>#DIV/0!</v>
      </c>
      <c r="Q3958" s="9" t="str">
        <f t="shared" si="429"/>
        <v>theater</v>
      </c>
      <c r="R3958" t="str">
        <f t="shared" si="430"/>
        <v>plays</v>
      </c>
      <c r="S3958" s="13">
        <f t="shared" si="431"/>
        <v>42457.723692129628</v>
      </c>
      <c r="T3958" s="13">
        <f t="shared" si="432"/>
        <v>42485.013888888891</v>
      </c>
      <c r="U3958" s="14">
        <f t="shared" si="433"/>
        <v>2016</v>
      </c>
      <c r="V3958" s="15"/>
    </row>
    <row r="3959" spans="1:22" ht="47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 s="8">
        <f t="shared" si="428"/>
        <v>7</v>
      </c>
      <c r="Q3959" s="9" t="str">
        <f t="shared" si="429"/>
        <v>theater</v>
      </c>
      <c r="R3959" t="str">
        <f t="shared" si="430"/>
        <v>plays</v>
      </c>
      <c r="S3959" s="13">
        <f t="shared" si="431"/>
        <v>42513.76798611111</v>
      </c>
      <c r="T3959" s="13">
        <f t="shared" si="432"/>
        <v>42559.976319444439</v>
      </c>
      <c r="U3959" s="14">
        <f t="shared" si="433"/>
        <v>2016</v>
      </c>
      <c r="V3959" s="15"/>
    </row>
    <row r="3960" spans="1:22" ht="47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 s="8">
        <f t="shared" si="428"/>
        <v>40.0625</v>
      </c>
      <c r="Q3960" s="9" t="str">
        <f t="shared" si="429"/>
        <v>theater</v>
      </c>
      <c r="R3960" t="str">
        <f t="shared" si="430"/>
        <v>plays</v>
      </c>
      <c r="S3960" s="13">
        <f t="shared" si="431"/>
        <v>41816.742037037031</v>
      </c>
      <c r="T3960" s="13">
        <f t="shared" si="432"/>
        <v>41853.583333333336</v>
      </c>
      <c r="U3960" s="14">
        <f t="shared" si="433"/>
        <v>2014</v>
      </c>
      <c r="V3960" s="15"/>
    </row>
    <row r="3961" spans="1:22" ht="47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 s="8">
        <f t="shared" si="428"/>
        <v>24.333333333333332</v>
      </c>
      <c r="Q3961" s="9" t="str">
        <f t="shared" si="429"/>
        <v>theater</v>
      </c>
      <c r="R3961" t="str">
        <f t="shared" si="430"/>
        <v>plays</v>
      </c>
      <c r="S3961" s="13">
        <f t="shared" si="431"/>
        <v>41880.580509259256</v>
      </c>
      <c r="T3961" s="13">
        <f t="shared" si="432"/>
        <v>41910.788842592592</v>
      </c>
      <c r="U3961" s="14">
        <f t="shared" si="433"/>
        <v>2014</v>
      </c>
      <c r="V3961" s="15"/>
    </row>
    <row r="3962" spans="1:22" ht="47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 s="8">
        <f t="shared" si="428"/>
        <v>11.25</v>
      </c>
      <c r="Q3962" s="9" t="str">
        <f t="shared" si="429"/>
        <v>theater</v>
      </c>
      <c r="R3962" t="str">
        <f t="shared" si="430"/>
        <v>plays</v>
      </c>
      <c r="S3962" s="13">
        <f t="shared" si="431"/>
        <v>42342.63722222222</v>
      </c>
      <c r="T3962" s="13">
        <f t="shared" si="432"/>
        <v>42372.845555555556</v>
      </c>
      <c r="U3962" s="14">
        <f t="shared" si="433"/>
        <v>2015</v>
      </c>
      <c r="V3962" s="15"/>
    </row>
    <row r="3963" spans="1:22" ht="47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 s="8">
        <f t="shared" si="428"/>
        <v>10.5</v>
      </c>
      <c r="Q3963" s="9" t="str">
        <f t="shared" si="429"/>
        <v>theater</v>
      </c>
      <c r="R3963" t="str">
        <f t="shared" si="430"/>
        <v>plays</v>
      </c>
      <c r="S3963" s="13">
        <f t="shared" si="431"/>
        <v>41745.682986111111</v>
      </c>
      <c r="T3963" s="13">
        <f t="shared" si="432"/>
        <v>41767.891319444447</v>
      </c>
      <c r="U3963" s="14">
        <f t="shared" si="433"/>
        <v>2014</v>
      </c>
      <c r="V3963" s="15"/>
    </row>
    <row r="3964" spans="1:22" ht="47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 s="8">
        <f t="shared" si="428"/>
        <v>15</v>
      </c>
      <c r="Q3964" s="9" t="str">
        <f t="shared" si="429"/>
        <v>theater</v>
      </c>
      <c r="R3964" t="str">
        <f t="shared" si="430"/>
        <v>plays</v>
      </c>
      <c r="S3964" s="13">
        <f t="shared" si="431"/>
        <v>42311.413124999999</v>
      </c>
      <c r="T3964" s="13">
        <f t="shared" si="432"/>
        <v>42336.621458333335</v>
      </c>
      <c r="U3964" s="14">
        <f t="shared" si="433"/>
        <v>2015</v>
      </c>
      <c r="V3964" s="15"/>
    </row>
    <row r="3965" spans="1:22" ht="47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8" t="e">
        <f t="shared" si="428"/>
        <v>#DIV/0!</v>
      </c>
      <c r="Q3965" s="9" t="str">
        <f t="shared" si="429"/>
        <v>theater</v>
      </c>
      <c r="R3965" t="str">
        <f t="shared" si="430"/>
        <v>plays</v>
      </c>
      <c r="S3965" s="13">
        <f t="shared" si="431"/>
        <v>42295.945798611108</v>
      </c>
      <c r="T3965" s="13">
        <f t="shared" si="432"/>
        <v>42326.195798611108</v>
      </c>
      <c r="U3965" s="14">
        <f t="shared" si="433"/>
        <v>2015</v>
      </c>
      <c r="V3965" s="15"/>
    </row>
    <row r="3966" spans="1:22" ht="47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 s="8">
        <f t="shared" si="428"/>
        <v>42</v>
      </c>
      <c r="Q3966" s="9" t="str">
        <f t="shared" si="429"/>
        <v>theater</v>
      </c>
      <c r="R3966" t="str">
        <f t="shared" si="430"/>
        <v>plays</v>
      </c>
      <c r="S3966" s="13">
        <f t="shared" si="431"/>
        <v>42053.513726851852</v>
      </c>
      <c r="T3966" s="13">
        <f t="shared" si="432"/>
        <v>42113.680393518516</v>
      </c>
      <c r="U3966" s="14">
        <f t="shared" si="433"/>
        <v>2015</v>
      </c>
      <c r="V3966" s="15"/>
    </row>
    <row r="3967" spans="1:22" ht="47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 s="8">
        <f t="shared" si="428"/>
        <v>71.25</v>
      </c>
      <c r="Q3967" s="9" t="str">
        <f t="shared" si="429"/>
        <v>theater</v>
      </c>
      <c r="R3967" t="str">
        <f t="shared" si="430"/>
        <v>plays</v>
      </c>
      <c r="S3967" s="13">
        <f t="shared" si="431"/>
        <v>42414.027546296296</v>
      </c>
      <c r="T3967" s="13">
        <f t="shared" si="432"/>
        <v>42474.194212962961</v>
      </c>
      <c r="U3967" s="14">
        <f t="shared" si="433"/>
        <v>2016</v>
      </c>
      <c r="V3967" s="15"/>
    </row>
    <row r="3968" spans="1:22" ht="47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 s="8">
        <f t="shared" si="428"/>
        <v>22.5</v>
      </c>
      <c r="Q3968" s="9" t="str">
        <f t="shared" si="429"/>
        <v>theater</v>
      </c>
      <c r="R3968" t="str">
        <f t="shared" si="430"/>
        <v>plays</v>
      </c>
      <c r="S3968" s="13">
        <f t="shared" si="431"/>
        <v>41801.503217592588</v>
      </c>
      <c r="T3968" s="13">
        <f t="shared" si="432"/>
        <v>41844.124305555553</v>
      </c>
      <c r="U3968" s="14">
        <f t="shared" si="433"/>
        <v>2014</v>
      </c>
      <c r="V3968" s="15"/>
    </row>
    <row r="3969" spans="1:22" ht="47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 s="8">
        <f t="shared" si="428"/>
        <v>41</v>
      </c>
      <c r="Q3969" s="9" t="str">
        <f t="shared" si="429"/>
        <v>theater</v>
      </c>
      <c r="R3969" t="str">
        <f t="shared" si="430"/>
        <v>plays</v>
      </c>
      <c r="S3969" s="13">
        <f t="shared" si="431"/>
        <v>42770.082256944443</v>
      </c>
      <c r="T3969" s="13">
        <f t="shared" si="432"/>
        <v>42800.290590277778</v>
      </c>
      <c r="U3969" s="14">
        <f t="shared" si="433"/>
        <v>2017</v>
      </c>
      <c r="V3969" s="15"/>
    </row>
    <row r="3970" spans="1:22" ht="47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 s="8">
        <f t="shared" si="428"/>
        <v>47.909090909090907</v>
      </c>
      <c r="Q3970" s="9" t="str">
        <f t="shared" si="429"/>
        <v>theater</v>
      </c>
      <c r="R3970" t="str">
        <f t="shared" si="430"/>
        <v>plays</v>
      </c>
      <c r="S3970" s="13">
        <f t="shared" si="431"/>
        <v>42452.60732638889</v>
      </c>
      <c r="T3970" s="13">
        <f t="shared" si="432"/>
        <v>42512.815659722226</v>
      </c>
      <c r="U3970" s="14">
        <f t="shared" si="433"/>
        <v>2016</v>
      </c>
      <c r="V3970" s="15"/>
    </row>
    <row r="3971" spans="1:22" ht="47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 s="8">
        <f t="shared" ref="P3971:P4034" si="435">E3971/L3971</f>
        <v>35.166666666666664</v>
      </c>
      <c r="Q3971" s="9" t="str">
        <f t="shared" ref="Q3971:Q4034" si="436">LEFT(N3971, SEARCH("/", N3971, 1)-1)</f>
        <v>theater</v>
      </c>
      <c r="R3971" t="str">
        <f t="shared" ref="R3971:R4034" si="437">RIGHT(N3971,LEN(N3971) -SEARCH("/", N3971, 1))</f>
        <v>plays</v>
      </c>
      <c r="S3971" s="13">
        <f t="shared" ref="S3971:S4034" si="438">(J3971/86400)+25569+(-5/24)</f>
        <v>42601.646365740737</v>
      </c>
      <c r="T3971" s="13">
        <f t="shared" ref="T3971:T4034" si="439">(((I3971/60)/60)/24)+DATE(1970,1,1)</f>
        <v>42611.163194444445</v>
      </c>
      <c r="U3971" s="14">
        <f t="shared" ref="U3971:U4034" si="440">YEAR(S3971)</f>
        <v>2016</v>
      </c>
      <c r="V3971" s="15"/>
    </row>
    <row r="3972" spans="1:22" ht="6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 s="8">
        <f t="shared" si="435"/>
        <v>5.5</v>
      </c>
      <c r="Q3972" s="9" t="str">
        <f t="shared" si="436"/>
        <v>theater</v>
      </c>
      <c r="R3972" t="str">
        <f t="shared" si="437"/>
        <v>plays</v>
      </c>
      <c r="S3972" s="13">
        <f t="shared" si="438"/>
        <v>42447.655219907407</v>
      </c>
      <c r="T3972" s="13">
        <f t="shared" si="439"/>
        <v>42477.863553240735</v>
      </c>
      <c r="U3972" s="14">
        <f t="shared" si="440"/>
        <v>2016</v>
      </c>
      <c r="V3972" s="15"/>
    </row>
    <row r="3973" spans="1:22" ht="47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 s="8">
        <f t="shared" si="435"/>
        <v>22.666666666666668</v>
      </c>
      <c r="Q3973" s="9" t="str">
        <f t="shared" si="436"/>
        <v>theater</v>
      </c>
      <c r="R3973" t="str">
        <f t="shared" si="437"/>
        <v>plays</v>
      </c>
      <c r="S3973" s="13">
        <f t="shared" si="438"/>
        <v>41811.327847222223</v>
      </c>
      <c r="T3973" s="13">
        <f t="shared" si="439"/>
        <v>41841.536180555559</v>
      </c>
      <c r="U3973" s="14">
        <f t="shared" si="440"/>
        <v>2014</v>
      </c>
      <c r="V3973" s="15"/>
    </row>
    <row r="3974" spans="1:22" ht="3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 s="8">
        <f t="shared" si="435"/>
        <v>26.375</v>
      </c>
      <c r="Q3974" s="9" t="str">
        <f t="shared" si="436"/>
        <v>theater</v>
      </c>
      <c r="R3974" t="str">
        <f t="shared" si="437"/>
        <v>plays</v>
      </c>
      <c r="S3974" s="13">
        <f t="shared" si="438"/>
        <v>41980.859189814808</v>
      </c>
      <c r="T3974" s="13">
        <f t="shared" si="439"/>
        <v>42041.067523148144</v>
      </c>
      <c r="U3974" s="14">
        <f t="shared" si="440"/>
        <v>2014</v>
      </c>
      <c r="V3974" s="15"/>
    </row>
    <row r="3975" spans="1:22" ht="47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 s="8">
        <f t="shared" si="435"/>
        <v>105.54054054054055</v>
      </c>
      <c r="Q3975" s="9" t="str">
        <f t="shared" si="436"/>
        <v>theater</v>
      </c>
      <c r="R3975" t="str">
        <f t="shared" si="437"/>
        <v>plays</v>
      </c>
      <c r="S3975" s="13">
        <f t="shared" si="438"/>
        <v>42469.475810185184</v>
      </c>
      <c r="T3975" s="13">
        <f t="shared" si="439"/>
        <v>42499.166666666672</v>
      </c>
      <c r="U3975" s="14">
        <f t="shared" si="440"/>
        <v>2016</v>
      </c>
      <c r="V3975" s="15"/>
    </row>
    <row r="3976" spans="1:22" ht="47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 s="8">
        <f t="shared" si="435"/>
        <v>29.09090909090909</v>
      </c>
      <c r="Q3976" s="9" t="str">
        <f t="shared" si="436"/>
        <v>theater</v>
      </c>
      <c r="R3976" t="str">
        <f t="shared" si="437"/>
        <v>plays</v>
      </c>
      <c r="S3976" s="13">
        <f t="shared" si="438"/>
        <v>42493.338518518511</v>
      </c>
      <c r="T3976" s="13">
        <f t="shared" si="439"/>
        <v>42523.546851851846</v>
      </c>
      <c r="U3976" s="14">
        <f t="shared" si="440"/>
        <v>2016</v>
      </c>
      <c r="V3976" s="15"/>
    </row>
    <row r="3977" spans="1:22" ht="47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8" t="e">
        <f t="shared" si="435"/>
        <v>#DIV/0!</v>
      </c>
      <c r="Q3977" s="9" t="str">
        <f t="shared" si="436"/>
        <v>theater</v>
      </c>
      <c r="R3977" t="str">
        <f t="shared" si="437"/>
        <v>plays</v>
      </c>
      <c r="S3977" s="13">
        <f t="shared" si="438"/>
        <v>42534.658541666664</v>
      </c>
      <c r="T3977" s="13">
        <f t="shared" si="439"/>
        <v>42564.866875</v>
      </c>
      <c r="U3977" s="14">
        <f t="shared" si="440"/>
        <v>2016</v>
      </c>
      <c r="V3977" s="15"/>
    </row>
    <row r="3978" spans="1:22" ht="47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 s="8">
        <f t="shared" si="435"/>
        <v>62</v>
      </c>
      <c r="Q3978" s="9" t="str">
        <f t="shared" si="436"/>
        <v>theater</v>
      </c>
      <c r="R3978" t="str">
        <f t="shared" si="437"/>
        <v>plays</v>
      </c>
      <c r="S3978" s="13">
        <f t="shared" si="438"/>
        <v>41830.650011574071</v>
      </c>
      <c r="T3978" s="13">
        <f t="shared" si="439"/>
        <v>41852.291666666664</v>
      </c>
      <c r="U3978" s="14">
        <f t="shared" si="440"/>
        <v>2014</v>
      </c>
      <c r="V3978" s="15"/>
    </row>
    <row r="3979" spans="1:22" ht="47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 s="8">
        <f t="shared" si="435"/>
        <v>217.5</v>
      </c>
      <c r="Q3979" s="9" t="str">
        <f t="shared" si="436"/>
        <v>theater</v>
      </c>
      <c r="R3979" t="str">
        <f t="shared" si="437"/>
        <v>plays</v>
      </c>
      <c r="S3979" s="13">
        <f t="shared" si="438"/>
        <v>42543.580231481479</v>
      </c>
      <c r="T3979" s="13">
        <f t="shared" si="439"/>
        <v>42573.788564814815</v>
      </c>
      <c r="U3979" s="14">
        <f t="shared" si="440"/>
        <v>2016</v>
      </c>
      <c r="V3979" s="15"/>
    </row>
    <row r="3980" spans="1:22" ht="47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 s="8">
        <f t="shared" si="435"/>
        <v>26.75</v>
      </c>
      <c r="Q3980" s="9" t="str">
        <f t="shared" si="436"/>
        <v>theater</v>
      </c>
      <c r="R3980" t="str">
        <f t="shared" si="437"/>
        <v>plays</v>
      </c>
      <c r="S3980" s="13">
        <f t="shared" si="438"/>
        <v>41975.434641203705</v>
      </c>
      <c r="T3980" s="13">
        <f t="shared" si="439"/>
        <v>42035.642974537041</v>
      </c>
      <c r="U3980" s="14">
        <f t="shared" si="440"/>
        <v>2014</v>
      </c>
      <c r="V3980" s="15"/>
    </row>
    <row r="3981" spans="1:22" ht="47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 s="8">
        <f t="shared" si="435"/>
        <v>18.333333333333332</v>
      </c>
      <c r="Q3981" s="9" t="str">
        <f t="shared" si="436"/>
        <v>theater</v>
      </c>
      <c r="R3981" t="str">
        <f t="shared" si="437"/>
        <v>plays</v>
      </c>
      <c r="S3981" s="13">
        <f t="shared" si="438"/>
        <v>42069.695104166669</v>
      </c>
      <c r="T3981" s="13">
        <f t="shared" si="439"/>
        <v>42092.833333333328</v>
      </c>
      <c r="U3981" s="14">
        <f t="shared" si="440"/>
        <v>2015</v>
      </c>
      <c r="V3981" s="15"/>
    </row>
    <row r="3982" spans="1:22" ht="47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 s="8">
        <f t="shared" si="435"/>
        <v>64.285714285714292</v>
      </c>
      <c r="Q3982" s="9" t="str">
        <f t="shared" si="436"/>
        <v>theater</v>
      </c>
      <c r="R3982" t="str">
        <f t="shared" si="437"/>
        <v>plays</v>
      </c>
      <c r="S3982" s="13">
        <f t="shared" si="438"/>
        <v>41795.390590277777</v>
      </c>
      <c r="T3982" s="13">
        <f t="shared" si="439"/>
        <v>41825.598923611113</v>
      </c>
      <c r="U3982" s="14">
        <f t="shared" si="440"/>
        <v>2014</v>
      </c>
      <c r="V3982" s="15"/>
    </row>
    <row r="3983" spans="1:22" ht="3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 s="8">
        <f t="shared" si="435"/>
        <v>175</v>
      </c>
      <c r="Q3983" s="9" t="str">
        <f t="shared" si="436"/>
        <v>theater</v>
      </c>
      <c r="R3983" t="str">
        <f t="shared" si="437"/>
        <v>plays</v>
      </c>
      <c r="S3983" s="13">
        <f t="shared" si="438"/>
        <v>42507.971631944441</v>
      </c>
      <c r="T3983" s="13">
        <f t="shared" si="439"/>
        <v>42568.179965277777</v>
      </c>
      <c r="U3983" s="14">
        <f t="shared" si="440"/>
        <v>2016</v>
      </c>
      <c r="V3983" s="15"/>
    </row>
    <row r="3984" spans="1:22" ht="6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 s="8">
        <f t="shared" si="435"/>
        <v>34</v>
      </c>
      <c r="Q3984" s="9" t="str">
        <f t="shared" si="436"/>
        <v>theater</v>
      </c>
      <c r="R3984" t="str">
        <f t="shared" si="437"/>
        <v>plays</v>
      </c>
      <c r="S3984" s="13">
        <f t="shared" si="438"/>
        <v>42132.601620370369</v>
      </c>
      <c r="T3984" s="13">
        <f t="shared" si="439"/>
        <v>42192.809953703705</v>
      </c>
      <c r="U3984" s="14">
        <f t="shared" si="440"/>
        <v>2015</v>
      </c>
      <c r="V3984" s="15"/>
    </row>
    <row r="3985" spans="1:22" ht="47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 s="8">
        <f t="shared" si="435"/>
        <v>84.282608695652172</v>
      </c>
      <c r="Q3985" s="9" t="str">
        <f t="shared" si="436"/>
        <v>theater</v>
      </c>
      <c r="R3985" t="str">
        <f t="shared" si="437"/>
        <v>plays</v>
      </c>
      <c r="S3985" s="13">
        <f t="shared" si="438"/>
        <v>41747.661527777775</v>
      </c>
      <c r="T3985" s="13">
        <f t="shared" si="439"/>
        <v>41779.290972222225</v>
      </c>
      <c r="U3985" s="14">
        <f t="shared" si="440"/>
        <v>2014</v>
      </c>
      <c r="V3985" s="15"/>
    </row>
    <row r="3986" spans="1:22" ht="47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 s="8">
        <f t="shared" si="435"/>
        <v>9.5</v>
      </c>
      <c r="Q3986" s="9" t="str">
        <f t="shared" si="436"/>
        <v>theater</v>
      </c>
      <c r="R3986" t="str">
        <f t="shared" si="437"/>
        <v>plays</v>
      </c>
      <c r="S3986" s="13">
        <f t="shared" si="438"/>
        <v>41920.75513888889</v>
      </c>
      <c r="T3986" s="13">
        <f t="shared" si="439"/>
        <v>41951</v>
      </c>
      <c r="U3986" s="14">
        <f t="shared" si="440"/>
        <v>2014</v>
      </c>
      <c r="V3986" s="15"/>
    </row>
    <row r="3987" spans="1:22" ht="47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 s="8">
        <f t="shared" si="435"/>
        <v>33.736842105263158</v>
      </c>
      <c r="Q3987" s="9" t="str">
        <f t="shared" si="436"/>
        <v>theater</v>
      </c>
      <c r="R3987" t="str">
        <f t="shared" si="437"/>
        <v>plays</v>
      </c>
      <c r="S3987" s="13">
        <f t="shared" si="438"/>
        <v>42399.499074074069</v>
      </c>
      <c r="T3987" s="13">
        <f t="shared" si="439"/>
        <v>42420.878472222219</v>
      </c>
      <c r="U3987" s="14">
        <f t="shared" si="440"/>
        <v>2016</v>
      </c>
      <c r="V3987" s="15"/>
    </row>
    <row r="3988" spans="1:22" ht="47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 s="8">
        <f t="shared" si="435"/>
        <v>37.53846153846154</v>
      </c>
      <c r="Q3988" s="9" t="str">
        <f t="shared" si="436"/>
        <v>theater</v>
      </c>
      <c r="R3988" t="str">
        <f t="shared" si="437"/>
        <v>plays</v>
      </c>
      <c r="S3988" s="13">
        <f t="shared" si="438"/>
        <v>42467.340208333328</v>
      </c>
      <c r="T3988" s="13">
        <f t="shared" si="439"/>
        <v>42496.544444444444</v>
      </c>
      <c r="U3988" s="14">
        <f t="shared" si="440"/>
        <v>2016</v>
      </c>
      <c r="V3988" s="15"/>
    </row>
    <row r="3989" spans="1:22" ht="47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 s="8">
        <f t="shared" si="435"/>
        <v>11.615384615384615</v>
      </c>
      <c r="Q3989" s="9" t="str">
        <f t="shared" si="436"/>
        <v>theater</v>
      </c>
      <c r="R3989" t="str">
        <f t="shared" si="437"/>
        <v>plays</v>
      </c>
      <c r="S3989" s="13">
        <f t="shared" si="438"/>
        <v>41765.716319444444</v>
      </c>
      <c r="T3989" s="13">
        <f t="shared" si="439"/>
        <v>41775.92465277778</v>
      </c>
      <c r="U3989" s="14">
        <f t="shared" si="440"/>
        <v>2014</v>
      </c>
      <c r="V3989" s="15"/>
    </row>
    <row r="3990" spans="1:22" ht="3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 s="8">
        <f t="shared" si="435"/>
        <v>8</v>
      </c>
      <c r="Q3990" s="9" t="str">
        <f t="shared" si="436"/>
        <v>theater</v>
      </c>
      <c r="R3990" t="str">
        <f t="shared" si="437"/>
        <v>plays</v>
      </c>
      <c r="S3990" s="13">
        <f t="shared" si="438"/>
        <v>42229.872835648144</v>
      </c>
      <c r="T3990" s="13">
        <f t="shared" si="439"/>
        <v>42245.08116898148</v>
      </c>
      <c r="U3990" s="14">
        <f t="shared" si="440"/>
        <v>2015</v>
      </c>
      <c r="V3990" s="15"/>
    </row>
    <row r="3991" spans="1:22" ht="47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8" t="e">
        <f t="shared" si="435"/>
        <v>#DIV/0!</v>
      </c>
      <c r="Q3991" s="9" t="str">
        <f t="shared" si="436"/>
        <v>theater</v>
      </c>
      <c r="R3991" t="str">
        <f t="shared" si="437"/>
        <v>plays</v>
      </c>
      <c r="S3991" s="13">
        <f t="shared" si="438"/>
        <v>42286.541446759256</v>
      </c>
      <c r="T3991" s="13">
        <f t="shared" si="439"/>
        <v>42316.791446759264</v>
      </c>
      <c r="U3991" s="14">
        <f t="shared" si="440"/>
        <v>2015</v>
      </c>
      <c r="V3991" s="15"/>
    </row>
    <row r="3992" spans="1:22" ht="47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 s="8">
        <f t="shared" si="435"/>
        <v>23</v>
      </c>
      <c r="Q3992" s="9" t="str">
        <f t="shared" si="436"/>
        <v>theater</v>
      </c>
      <c r="R3992" t="str">
        <f t="shared" si="437"/>
        <v>plays</v>
      </c>
      <c r="S3992" s="13">
        <f t="shared" si="438"/>
        <v>42401.464039351849</v>
      </c>
      <c r="T3992" s="13">
        <f t="shared" si="439"/>
        <v>42431.672372685185</v>
      </c>
      <c r="U3992" s="14">
        <f t="shared" si="440"/>
        <v>2016</v>
      </c>
      <c r="V3992" s="15"/>
    </row>
    <row r="3993" spans="1:22" ht="3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 s="8">
        <f t="shared" si="435"/>
        <v>100</v>
      </c>
      <c r="Q3993" s="9" t="str">
        <f t="shared" si="436"/>
        <v>theater</v>
      </c>
      <c r="R3993" t="str">
        <f t="shared" si="437"/>
        <v>plays</v>
      </c>
      <c r="S3993" s="13">
        <f t="shared" si="438"/>
        <v>42125.436134259253</v>
      </c>
      <c r="T3993" s="13">
        <f t="shared" si="439"/>
        <v>42155.644467592589</v>
      </c>
      <c r="U3993" s="14">
        <f t="shared" si="440"/>
        <v>2015</v>
      </c>
      <c r="V3993" s="15"/>
    </row>
    <row r="3994" spans="1:22" ht="47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 s="8">
        <f t="shared" si="435"/>
        <v>60.111111111111114</v>
      </c>
      <c r="Q3994" s="9" t="str">
        <f t="shared" si="436"/>
        <v>theater</v>
      </c>
      <c r="R3994" t="str">
        <f t="shared" si="437"/>
        <v>plays</v>
      </c>
      <c r="S3994" s="13">
        <f t="shared" si="438"/>
        <v>42289.732164351844</v>
      </c>
      <c r="T3994" s="13">
        <f t="shared" si="439"/>
        <v>42349.982164351852</v>
      </c>
      <c r="U3994" s="14">
        <f t="shared" si="440"/>
        <v>2015</v>
      </c>
      <c r="V3994" s="15"/>
    </row>
    <row r="3995" spans="1:22" ht="47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 s="8">
        <f t="shared" si="435"/>
        <v>3</v>
      </c>
      <c r="Q3995" s="9" t="str">
        <f t="shared" si="436"/>
        <v>theater</v>
      </c>
      <c r="R3995" t="str">
        <f t="shared" si="437"/>
        <v>plays</v>
      </c>
      <c r="S3995" s="13">
        <f t="shared" si="438"/>
        <v>42107.656388888885</v>
      </c>
      <c r="T3995" s="13">
        <f t="shared" si="439"/>
        <v>42137.864722222221</v>
      </c>
      <c r="U3995" s="14">
        <f t="shared" si="440"/>
        <v>2015</v>
      </c>
      <c r="V3995" s="15"/>
    </row>
    <row r="3996" spans="1:22" ht="3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 s="8">
        <f t="shared" si="435"/>
        <v>5</v>
      </c>
      <c r="Q3996" s="9" t="str">
        <f t="shared" si="436"/>
        <v>theater</v>
      </c>
      <c r="R3996" t="str">
        <f t="shared" si="437"/>
        <v>plays</v>
      </c>
      <c r="S3996" s="13">
        <f t="shared" si="438"/>
        <v>41809.181597222218</v>
      </c>
      <c r="T3996" s="13">
        <f t="shared" si="439"/>
        <v>41839.389930555553</v>
      </c>
      <c r="U3996" s="14">
        <f t="shared" si="440"/>
        <v>2014</v>
      </c>
      <c r="V3996" s="15"/>
    </row>
    <row r="3997" spans="1:22" ht="47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 s="8">
        <f t="shared" si="435"/>
        <v>17.5</v>
      </c>
      <c r="Q3997" s="9" t="str">
        <f t="shared" si="436"/>
        <v>theater</v>
      </c>
      <c r="R3997" t="str">
        <f t="shared" si="437"/>
        <v>plays</v>
      </c>
      <c r="S3997" s="13">
        <f t="shared" si="438"/>
        <v>42019.475428240738</v>
      </c>
      <c r="T3997" s="13">
        <f t="shared" si="439"/>
        <v>42049.477083333331</v>
      </c>
      <c r="U3997" s="14">
        <f t="shared" si="440"/>
        <v>2015</v>
      </c>
      <c r="V3997" s="15"/>
    </row>
    <row r="3998" spans="1:22" ht="47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 s="8">
        <f t="shared" si="435"/>
        <v>29.235294117647058</v>
      </c>
      <c r="Q3998" s="9" t="str">
        <f t="shared" si="436"/>
        <v>theater</v>
      </c>
      <c r="R3998" t="str">
        <f t="shared" si="437"/>
        <v>plays</v>
      </c>
      <c r="S3998" s="13">
        <f t="shared" si="438"/>
        <v>41950.058611111112</v>
      </c>
      <c r="T3998" s="13">
        <f t="shared" si="439"/>
        <v>41963.669444444444</v>
      </c>
      <c r="U3998" s="14">
        <f t="shared" si="440"/>
        <v>2014</v>
      </c>
      <c r="V3998" s="15"/>
    </row>
    <row r="3999" spans="1:22" ht="47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8" t="e">
        <f t="shared" si="435"/>
        <v>#DIV/0!</v>
      </c>
      <c r="Q3999" s="9" t="str">
        <f t="shared" si="436"/>
        <v>theater</v>
      </c>
      <c r="R3999" t="str">
        <f t="shared" si="437"/>
        <v>plays</v>
      </c>
      <c r="S3999" s="13">
        <f t="shared" si="438"/>
        <v>42069.183113425919</v>
      </c>
      <c r="T3999" s="13">
        <f t="shared" si="439"/>
        <v>42099.349780092598</v>
      </c>
      <c r="U3999" s="14">
        <f t="shared" si="440"/>
        <v>2015</v>
      </c>
      <c r="V3999" s="15"/>
    </row>
    <row r="4000" spans="1:22" ht="47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 s="8">
        <f t="shared" si="435"/>
        <v>59.583333333333336</v>
      </c>
      <c r="Q4000" s="9" t="str">
        <f t="shared" si="436"/>
        <v>theater</v>
      </c>
      <c r="R4000" t="str">
        <f t="shared" si="437"/>
        <v>plays</v>
      </c>
      <c r="S4000" s="13">
        <f t="shared" si="438"/>
        <v>42061.754930555551</v>
      </c>
      <c r="T4000" s="13">
        <f t="shared" si="439"/>
        <v>42091.921597222223</v>
      </c>
      <c r="U4000" s="14">
        <f t="shared" si="440"/>
        <v>2015</v>
      </c>
      <c r="V4000" s="15"/>
    </row>
    <row r="4001" spans="1:22" ht="47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 s="8">
        <f t="shared" si="435"/>
        <v>82.571428571428569</v>
      </c>
      <c r="Q4001" s="9" t="str">
        <f t="shared" si="436"/>
        <v>theater</v>
      </c>
      <c r="R4001" t="str">
        <f t="shared" si="437"/>
        <v>plays</v>
      </c>
      <c r="S4001" s="13">
        <f t="shared" si="438"/>
        <v>41842.620347222219</v>
      </c>
      <c r="T4001" s="13">
        <f t="shared" si="439"/>
        <v>41882.827650462961</v>
      </c>
      <c r="U4001" s="14">
        <f t="shared" si="440"/>
        <v>2014</v>
      </c>
      <c r="V4001" s="15"/>
    </row>
    <row r="4002" spans="1:22" ht="2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 s="8">
        <f t="shared" si="435"/>
        <v>10</v>
      </c>
      <c r="Q4002" s="9" t="str">
        <f t="shared" si="436"/>
        <v>theater</v>
      </c>
      <c r="R4002" t="str">
        <f t="shared" si="437"/>
        <v>plays</v>
      </c>
      <c r="S4002" s="13">
        <f t="shared" si="438"/>
        <v>42437.437013888884</v>
      </c>
      <c r="T4002" s="13">
        <f t="shared" si="439"/>
        <v>42497.603680555556</v>
      </c>
      <c r="U4002" s="14">
        <f t="shared" si="440"/>
        <v>2016</v>
      </c>
      <c r="V4002" s="15"/>
    </row>
    <row r="4003" spans="1:22" ht="47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 s="8">
        <f t="shared" si="435"/>
        <v>32.357142857142854</v>
      </c>
      <c r="Q4003" s="9" t="str">
        <f t="shared" si="436"/>
        <v>theater</v>
      </c>
      <c r="R4003" t="str">
        <f t="shared" si="437"/>
        <v>plays</v>
      </c>
      <c r="S4003" s="13">
        <f t="shared" si="438"/>
        <v>42775.755879629629</v>
      </c>
      <c r="T4003" s="13">
        <f t="shared" si="439"/>
        <v>42795.791666666672</v>
      </c>
      <c r="U4003" s="14">
        <f t="shared" si="440"/>
        <v>2017</v>
      </c>
      <c r="V4003" s="15"/>
    </row>
    <row r="4004" spans="1:22" ht="47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 s="8">
        <f t="shared" si="435"/>
        <v>5.75</v>
      </c>
      <c r="Q4004" s="9" t="str">
        <f t="shared" si="436"/>
        <v>theater</v>
      </c>
      <c r="R4004" t="str">
        <f t="shared" si="437"/>
        <v>plays</v>
      </c>
      <c r="S4004" s="13">
        <f t="shared" si="438"/>
        <v>41878.835196759253</v>
      </c>
      <c r="T4004" s="13">
        <f t="shared" si="439"/>
        <v>41909.043530092589</v>
      </c>
      <c r="U4004" s="14">
        <f t="shared" si="440"/>
        <v>2014</v>
      </c>
      <c r="V4004" s="15"/>
    </row>
    <row r="4005" spans="1:22" ht="47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 s="8">
        <f t="shared" si="435"/>
        <v>100.5</v>
      </c>
      <c r="Q4005" s="9" t="str">
        <f t="shared" si="436"/>
        <v>theater</v>
      </c>
      <c r="R4005" t="str">
        <f t="shared" si="437"/>
        <v>plays</v>
      </c>
      <c r="S4005" s="13">
        <f t="shared" si="438"/>
        <v>42020.379016203697</v>
      </c>
      <c r="T4005" s="13">
        <f t="shared" si="439"/>
        <v>42050.587349537032</v>
      </c>
      <c r="U4005" s="14">
        <f t="shared" si="440"/>
        <v>2015</v>
      </c>
      <c r="V4005" s="15"/>
    </row>
    <row r="4006" spans="1:22" ht="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 s="8">
        <f t="shared" si="435"/>
        <v>1</v>
      </c>
      <c r="Q4006" s="9" t="str">
        <f t="shared" si="436"/>
        <v>theater</v>
      </c>
      <c r="R4006" t="str">
        <f t="shared" si="437"/>
        <v>plays</v>
      </c>
      <c r="S4006" s="13">
        <f t="shared" si="438"/>
        <v>41889.954363425924</v>
      </c>
      <c r="T4006" s="13">
        <f t="shared" si="439"/>
        <v>41920.16269675926</v>
      </c>
      <c r="U4006" s="14">
        <f t="shared" si="440"/>
        <v>2014</v>
      </c>
      <c r="V4006" s="15"/>
    </row>
    <row r="4007" spans="1:22" ht="47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 s="8">
        <f t="shared" si="435"/>
        <v>20</v>
      </c>
      <c r="Q4007" s="9" t="str">
        <f t="shared" si="436"/>
        <v>theater</v>
      </c>
      <c r="R4007" t="str">
        <f t="shared" si="437"/>
        <v>plays</v>
      </c>
      <c r="S4007" s="13">
        <f t="shared" si="438"/>
        <v>41872.599363425921</v>
      </c>
      <c r="T4007" s="13">
        <f t="shared" si="439"/>
        <v>41932.807696759257</v>
      </c>
      <c r="U4007" s="14">
        <f t="shared" si="440"/>
        <v>2014</v>
      </c>
      <c r="V4007" s="15"/>
    </row>
    <row r="4008" spans="1:22" ht="47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 s="8">
        <f t="shared" si="435"/>
        <v>2</v>
      </c>
      <c r="Q4008" s="9" t="str">
        <f t="shared" si="436"/>
        <v>theater</v>
      </c>
      <c r="R4008" t="str">
        <f t="shared" si="437"/>
        <v>plays</v>
      </c>
      <c r="S4008" s="13">
        <f t="shared" si="438"/>
        <v>42391.564664351848</v>
      </c>
      <c r="T4008" s="13">
        <f t="shared" si="439"/>
        <v>42416.772997685184</v>
      </c>
      <c r="U4008" s="14">
        <f t="shared" si="440"/>
        <v>2016</v>
      </c>
      <c r="V4008" s="15"/>
    </row>
    <row r="4009" spans="1:22" ht="47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 s="8">
        <f t="shared" si="435"/>
        <v>5</v>
      </c>
      <c r="Q4009" s="9" t="str">
        <f t="shared" si="436"/>
        <v>theater</v>
      </c>
      <c r="R4009" t="str">
        <f t="shared" si="437"/>
        <v>plays</v>
      </c>
      <c r="S4009" s="13">
        <f t="shared" si="438"/>
        <v>41848.564594907402</v>
      </c>
      <c r="T4009" s="13">
        <f t="shared" si="439"/>
        <v>41877.686111111114</v>
      </c>
      <c r="U4009" s="14">
        <f t="shared" si="440"/>
        <v>2014</v>
      </c>
      <c r="V4009" s="15"/>
    </row>
    <row r="4010" spans="1:22" ht="47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 s="8">
        <f t="shared" si="435"/>
        <v>15</v>
      </c>
      <c r="Q4010" s="9" t="str">
        <f t="shared" si="436"/>
        <v>theater</v>
      </c>
      <c r="R4010" t="str">
        <f t="shared" si="437"/>
        <v>plays</v>
      </c>
      <c r="S4010" s="13">
        <f t="shared" si="438"/>
        <v>42177.755868055552</v>
      </c>
      <c r="T4010" s="13">
        <f t="shared" si="439"/>
        <v>42207.964201388888</v>
      </c>
      <c r="U4010" s="14">
        <f t="shared" si="440"/>
        <v>2015</v>
      </c>
      <c r="V4010" s="15"/>
    </row>
    <row r="4011" spans="1:22" ht="47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 s="8">
        <f t="shared" si="435"/>
        <v>25</v>
      </c>
      <c r="Q4011" s="9" t="str">
        <f t="shared" si="436"/>
        <v>theater</v>
      </c>
      <c r="R4011" t="str">
        <f t="shared" si="437"/>
        <v>plays</v>
      </c>
      <c r="S4011" s="13">
        <f t="shared" si="438"/>
        <v>41851.492592592593</v>
      </c>
      <c r="T4011" s="13">
        <f t="shared" si="439"/>
        <v>41891.700925925928</v>
      </c>
      <c r="U4011" s="14">
        <f t="shared" si="440"/>
        <v>2014</v>
      </c>
      <c r="V4011" s="15"/>
    </row>
    <row r="4012" spans="1:22" ht="47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 s="8">
        <f t="shared" si="435"/>
        <v>45.842105263157897</v>
      </c>
      <c r="Q4012" s="9" t="str">
        <f t="shared" si="436"/>
        <v>theater</v>
      </c>
      <c r="R4012" t="str">
        <f t="shared" si="437"/>
        <v>plays</v>
      </c>
      <c r="S4012" s="13">
        <f t="shared" si="438"/>
        <v>41921.562106481477</v>
      </c>
      <c r="T4012" s="13">
        <f t="shared" si="439"/>
        <v>41938.770439814813</v>
      </c>
      <c r="U4012" s="14">
        <f t="shared" si="440"/>
        <v>2014</v>
      </c>
      <c r="V4012" s="15"/>
    </row>
    <row r="4013" spans="1:22" ht="47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 s="8">
        <f t="shared" si="435"/>
        <v>4.75</v>
      </c>
      <c r="Q4013" s="9" t="str">
        <f t="shared" si="436"/>
        <v>theater</v>
      </c>
      <c r="R4013" t="str">
        <f t="shared" si="437"/>
        <v>plays</v>
      </c>
      <c r="S4013" s="13">
        <f t="shared" si="438"/>
        <v>42002.336550925924</v>
      </c>
      <c r="T4013" s="13">
        <f t="shared" si="439"/>
        <v>42032.54488425926</v>
      </c>
      <c r="U4013" s="14">
        <f t="shared" si="440"/>
        <v>2014</v>
      </c>
      <c r="V4013" s="15"/>
    </row>
    <row r="4014" spans="1:22" ht="47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8" t="e">
        <f t="shared" si="435"/>
        <v>#DIV/0!</v>
      </c>
      <c r="Q4014" s="9" t="str">
        <f t="shared" si="436"/>
        <v>theater</v>
      </c>
      <c r="R4014" t="str">
        <f t="shared" si="437"/>
        <v>plays</v>
      </c>
      <c r="S4014" s="13">
        <f t="shared" si="438"/>
        <v>42096.336215277777</v>
      </c>
      <c r="T4014" s="13">
        <f t="shared" si="439"/>
        <v>42126.544548611113</v>
      </c>
      <c r="U4014" s="14">
        <f t="shared" si="440"/>
        <v>2015</v>
      </c>
      <c r="V4014" s="15"/>
    </row>
    <row r="4015" spans="1:22" ht="47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 s="8">
        <f t="shared" si="435"/>
        <v>13</v>
      </c>
      <c r="Q4015" s="9" t="str">
        <f t="shared" si="436"/>
        <v>theater</v>
      </c>
      <c r="R4015" t="str">
        <f t="shared" si="437"/>
        <v>plays</v>
      </c>
      <c r="S4015" s="13">
        <f t="shared" si="438"/>
        <v>42021.092858796292</v>
      </c>
      <c r="T4015" s="13">
        <f t="shared" si="439"/>
        <v>42051.301192129627</v>
      </c>
      <c r="U4015" s="14">
        <f t="shared" si="440"/>
        <v>2015</v>
      </c>
      <c r="V4015" s="15"/>
    </row>
    <row r="4016" spans="1:22" ht="47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8" t="e">
        <f t="shared" si="435"/>
        <v>#DIV/0!</v>
      </c>
      <c r="Q4016" s="9" t="str">
        <f t="shared" si="436"/>
        <v>theater</v>
      </c>
      <c r="R4016" t="str">
        <f t="shared" si="437"/>
        <v>plays</v>
      </c>
      <c r="S4016" s="13">
        <f t="shared" si="438"/>
        <v>42419.037835648145</v>
      </c>
      <c r="T4016" s="13">
        <f t="shared" si="439"/>
        <v>42434.246168981481</v>
      </c>
      <c r="U4016" s="14">
        <f t="shared" si="440"/>
        <v>2016</v>
      </c>
      <c r="V4016" s="15"/>
    </row>
    <row r="4017" spans="1:22" ht="47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 s="8">
        <f t="shared" si="435"/>
        <v>1</v>
      </c>
      <c r="Q4017" s="9" t="str">
        <f t="shared" si="436"/>
        <v>theater</v>
      </c>
      <c r="R4017" t="str">
        <f t="shared" si="437"/>
        <v>plays</v>
      </c>
      <c r="S4017" s="13">
        <f t="shared" si="438"/>
        <v>42174.572488425925</v>
      </c>
      <c r="T4017" s="13">
        <f t="shared" si="439"/>
        <v>42204.780821759254</v>
      </c>
      <c r="U4017" s="14">
        <f t="shared" si="440"/>
        <v>2015</v>
      </c>
      <c r="V4017" s="15"/>
    </row>
    <row r="4018" spans="1:22" ht="47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 s="8">
        <f t="shared" si="435"/>
        <v>10</v>
      </c>
      <c r="Q4018" s="9" t="str">
        <f t="shared" si="436"/>
        <v>theater</v>
      </c>
      <c r="R4018" t="str">
        <f t="shared" si="437"/>
        <v>plays</v>
      </c>
      <c r="S4018" s="13">
        <f t="shared" si="438"/>
        <v>41869.664351851847</v>
      </c>
      <c r="T4018" s="13">
        <f t="shared" si="439"/>
        <v>41899.872685185182</v>
      </c>
      <c r="U4018" s="14">
        <f t="shared" si="440"/>
        <v>2014</v>
      </c>
      <c r="V4018" s="15"/>
    </row>
    <row r="4019" spans="1:22" ht="47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 s="8">
        <f t="shared" si="435"/>
        <v>52.5</v>
      </c>
      <c r="Q4019" s="9" t="str">
        <f t="shared" si="436"/>
        <v>theater</v>
      </c>
      <c r="R4019" t="str">
        <f t="shared" si="437"/>
        <v>plays</v>
      </c>
      <c r="S4019" s="13">
        <f t="shared" si="438"/>
        <v>41856.463819444441</v>
      </c>
      <c r="T4019" s="13">
        <f t="shared" si="439"/>
        <v>41886.672152777777</v>
      </c>
      <c r="U4019" s="14">
        <f t="shared" si="440"/>
        <v>2014</v>
      </c>
      <c r="V4019" s="15"/>
    </row>
    <row r="4020" spans="1:22" ht="3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 s="8">
        <f t="shared" si="435"/>
        <v>32.5</v>
      </c>
      <c r="Q4020" s="9" t="str">
        <f t="shared" si="436"/>
        <v>theater</v>
      </c>
      <c r="R4020" t="str">
        <f t="shared" si="437"/>
        <v>plays</v>
      </c>
      <c r="S4020" s="13">
        <f t="shared" si="438"/>
        <v>42620.702638888884</v>
      </c>
      <c r="T4020" s="13">
        <f t="shared" si="439"/>
        <v>42650.91097222222</v>
      </c>
      <c r="U4020" s="14">
        <f t="shared" si="440"/>
        <v>2016</v>
      </c>
      <c r="V4020" s="15"/>
    </row>
    <row r="4021" spans="1:22" ht="47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 s="8">
        <f t="shared" si="435"/>
        <v>7.25</v>
      </c>
      <c r="Q4021" s="9" t="str">
        <f t="shared" si="436"/>
        <v>theater</v>
      </c>
      <c r="R4021" t="str">
        <f t="shared" si="437"/>
        <v>plays</v>
      </c>
      <c r="S4021" s="13">
        <f t="shared" si="438"/>
        <v>42417.467546296299</v>
      </c>
      <c r="T4021" s="13">
        <f t="shared" si="439"/>
        <v>42475.686111111107</v>
      </c>
      <c r="U4021" s="14">
        <f t="shared" si="440"/>
        <v>2016</v>
      </c>
      <c r="V4021" s="15"/>
    </row>
    <row r="4022" spans="1:22" ht="47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 s="8">
        <f t="shared" si="435"/>
        <v>33.333333333333336</v>
      </c>
      <c r="Q4022" s="9" t="str">
        <f t="shared" si="436"/>
        <v>theater</v>
      </c>
      <c r="R4022" t="str">
        <f t="shared" si="437"/>
        <v>plays</v>
      </c>
      <c r="S4022" s="13">
        <f t="shared" si="438"/>
        <v>42056.982627314814</v>
      </c>
      <c r="T4022" s="13">
        <f t="shared" si="439"/>
        <v>42087.149293981478</v>
      </c>
      <c r="U4022" s="14">
        <f t="shared" si="440"/>
        <v>2015</v>
      </c>
      <c r="V4022" s="15"/>
    </row>
    <row r="4023" spans="1:22" ht="47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 s="8">
        <f t="shared" si="435"/>
        <v>62.5</v>
      </c>
      <c r="Q4023" s="9" t="str">
        <f t="shared" si="436"/>
        <v>theater</v>
      </c>
      <c r="R4023" t="str">
        <f t="shared" si="437"/>
        <v>plays</v>
      </c>
      <c r="S4023" s="13">
        <f t="shared" si="438"/>
        <v>41878.703217592592</v>
      </c>
      <c r="T4023" s="13">
        <f t="shared" si="439"/>
        <v>41938.911550925928</v>
      </c>
      <c r="U4023" s="14">
        <f t="shared" si="440"/>
        <v>2014</v>
      </c>
      <c r="V4023" s="15"/>
    </row>
    <row r="4024" spans="1:22" ht="3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 s="8">
        <f t="shared" si="435"/>
        <v>63.558375634517766</v>
      </c>
      <c r="Q4024" s="9" t="str">
        <f t="shared" si="436"/>
        <v>theater</v>
      </c>
      <c r="R4024" t="str">
        <f t="shared" si="437"/>
        <v>plays</v>
      </c>
      <c r="S4024" s="13">
        <f t="shared" si="438"/>
        <v>41990.375775462962</v>
      </c>
      <c r="T4024" s="13">
        <f t="shared" si="439"/>
        <v>42036.120833333334</v>
      </c>
      <c r="U4024" s="14">
        <f t="shared" si="440"/>
        <v>2014</v>
      </c>
      <c r="V4024" s="15"/>
    </row>
    <row r="4025" spans="1:22" ht="47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8" t="e">
        <f t="shared" si="435"/>
        <v>#DIV/0!</v>
      </c>
      <c r="Q4025" s="9" t="str">
        <f t="shared" si="436"/>
        <v>theater</v>
      </c>
      <c r="R4025" t="str">
        <f t="shared" si="437"/>
        <v>plays</v>
      </c>
      <c r="S4025" s="13">
        <f t="shared" si="438"/>
        <v>42408.791238425925</v>
      </c>
      <c r="T4025" s="13">
        <f t="shared" si="439"/>
        <v>42453.957905092597</v>
      </c>
      <c r="U4025" s="14">
        <f t="shared" si="440"/>
        <v>2016</v>
      </c>
      <c r="V4025" s="15"/>
    </row>
    <row r="4026" spans="1:22" ht="47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 s="8">
        <f t="shared" si="435"/>
        <v>10</v>
      </c>
      <c r="Q4026" s="9" t="str">
        <f t="shared" si="436"/>
        <v>theater</v>
      </c>
      <c r="R4026" t="str">
        <f t="shared" si="437"/>
        <v>plays</v>
      </c>
      <c r="S4026" s="13">
        <f t="shared" si="438"/>
        <v>42217.461770833332</v>
      </c>
      <c r="T4026" s="13">
        <f t="shared" si="439"/>
        <v>42247.670104166667</v>
      </c>
      <c r="U4026" s="14">
        <f t="shared" si="440"/>
        <v>2015</v>
      </c>
      <c r="V4026" s="15"/>
    </row>
    <row r="4027" spans="1:22" ht="47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 s="8">
        <f t="shared" si="435"/>
        <v>62.5</v>
      </c>
      <c r="Q4027" s="9" t="str">
        <f t="shared" si="436"/>
        <v>theater</v>
      </c>
      <c r="R4027" t="str">
        <f t="shared" si="437"/>
        <v>plays</v>
      </c>
      <c r="S4027" s="13">
        <f t="shared" si="438"/>
        <v>42151.029351851852</v>
      </c>
      <c r="T4027" s="13">
        <f t="shared" si="439"/>
        <v>42211.237685185188</v>
      </c>
      <c r="U4027" s="14">
        <f t="shared" si="440"/>
        <v>2015</v>
      </c>
      <c r="V4027" s="15"/>
    </row>
    <row r="4028" spans="1:22" ht="47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8" t="e">
        <f t="shared" si="435"/>
        <v>#DIV/0!</v>
      </c>
      <c r="Q4028" s="9" t="str">
        <f t="shared" si="436"/>
        <v>theater</v>
      </c>
      <c r="R4028" t="str">
        <f t="shared" si="437"/>
        <v>plays</v>
      </c>
      <c r="S4028" s="13">
        <f t="shared" si="438"/>
        <v>42282.447210648148</v>
      </c>
      <c r="T4028" s="13">
        <f t="shared" si="439"/>
        <v>42342.697210648148</v>
      </c>
      <c r="U4028" s="14">
        <f t="shared" si="440"/>
        <v>2015</v>
      </c>
      <c r="V4028" s="15"/>
    </row>
    <row r="4029" spans="1:22" ht="47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 s="8">
        <f t="shared" si="435"/>
        <v>30.714285714285715</v>
      </c>
      <c r="Q4029" s="9" t="str">
        <f t="shared" si="436"/>
        <v>theater</v>
      </c>
      <c r="R4029" t="str">
        <f t="shared" si="437"/>
        <v>plays</v>
      </c>
      <c r="S4029" s="13">
        <f t="shared" si="438"/>
        <v>42768.762511574074</v>
      </c>
      <c r="T4029" s="13">
        <f t="shared" si="439"/>
        <v>42789.041666666672</v>
      </c>
      <c r="U4029" s="14">
        <f t="shared" si="440"/>
        <v>2017</v>
      </c>
      <c r="V4029" s="15"/>
    </row>
    <row r="4030" spans="1:22" ht="47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 s="8">
        <f t="shared" si="435"/>
        <v>51</v>
      </c>
      <c r="Q4030" s="9" t="str">
        <f t="shared" si="436"/>
        <v>theater</v>
      </c>
      <c r="R4030" t="str">
        <f t="shared" si="437"/>
        <v>plays</v>
      </c>
      <c r="S4030" s="13">
        <f t="shared" si="438"/>
        <v>41765.730324074073</v>
      </c>
      <c r="T4030" s="13">
        <f t="shared" si="439"/>
        <v>41795.938657407409</v>
      </c>
      <c r="U4030" s="14">
        <f t="shared" si="440"/>
        <v>2014</v>
      </c>
      <c r="V4030" s="15"/>
    </row>
    <row r="4031" spans="1:22" ht="47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8" t="e">
        <f t="shared" si="435"/>
        <v>#DIV/0!</v>
      </c>
      <c r="Q4031" s="9" t="str">
        <f t="shared" si="436"/>
        <v>theater</v>
      </c>
      <c r="R4031" t="str">
        <f t="shared" si="437"/>
        <v>plays</v>
      </c>
      <c r="S4031" s="13">
        <f t="shared" si="438"/>
        <v>42321.816782407404</v>
      </c>
      <c r="T4031" s="13">
        <f t="shared" si="439"/>
        <v>42352.025115740747</v>
      </c>
      <c r="U4031" s="14">
        <f t="shared" si="440"/>
        <v>2015</v>
      </c>
      <c r="V4031" s="15"/>
    </row>
    <row r="4032" spans="1:22" ht="47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 s="8">
        <f t="shared" si="435"/>
        <v>66.666666666666671</v>
      </c>
      <c r="Q4032" s="9" t="str">
        <f t="shared" si="436"/>
        <v>theater</v>
      </c>
      <c r="R4032" t="str">
        <f t="shared" si="437"/>
        <v>plays</v>
      </c>
      <c r="S4032" s="13">
        <f t="shared" si="438"/>
        <v>42374.446747685179</v>
      </c>
      <c r="T4032" s="13">
        <f t="shared" si="439"/>
        <v>42403.784027777772</v>
      </c>
      <c r="U4032" s="14">
        <f t="shared" si="440"/>
        <v>2016</v>
      </c>
      <c r="V4032" s="15"/>
    </row>
    <row r="4033" spans="1:22" ht="47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8" t="e">
        <f t="shared" si="435"/>
        <v>#DIV/0!</v>
      </c>
      <c r="Q4033" s="9" t="str">
        <f t="shared" si="436"/>
        <v>theater</v>
      </c>
      <c r="R4033" t="str">
        <f t="shared" si="437"/>
        <v>plays</v>
      </c>
      <c r="S4033" s="13">
        <f t="shared" si="438"/>
        <v>41941.376898148148</v>
      </c>
      <c r="T4033" s="13">
        <f t="shared" si="439"/>
        <v>41991.626898148148</v>
      </c>
      <c r="U4033" s="14">
        <f t="shared" si="440"/>
        <v>2014</v>
      </c>
      <c r="V4033" s="15"/>
    </row>
    <row r="4034" spans="1:22" ht="47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 s="8">
        <f t="shared" si="435"/>
        <v>59</v>
      </c>
      <c r="Q4034" s="9" t="str">
        <f t="shared" si="436"/>
        <v>theater</v>
      </c>
      <c r="R4034" t="str">
        <f t="shared" si="437"/>
        <v>plays</v>
      </c>
      <c r="S4034" s="13">
        <f t="shared" si="438"/>
        <v>42293.60087962963</v>
      </c>
      <c r="T4034" s="13">
        <f t="shared" si="439"/>
        <v>42353.85087962963</v>
      </c>
      <c r="U4034" s="14">
        <f t="shared" si="440"/>
        <v>2015</v>
      </c>
      <c r="V4034" s="15"/>
    </row>
    <row r="4035" spans="1:22" ht="47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 s="8">
        <f t="shared" ref="P4035:P4098" si="442">E4035/L4035</f>
        <v>65.340319148936175</v>
      </c>
      <c r="Q4035" s="9" t="str">
        <f t="shared" ref="Q4035:Q4098" si="443">LEFT(N4035, SEARCH("/", N4035, 1)-1)</f>
        <v>theater</v>
      </c>
      <c r="R4035" t="str">
        <f t="shared" ref="R4035:R4098" si="444">RIGHT(N4035,LEN(N4035) -SEARCH("/", N4035, 1))</f>
        <v>plays</v>
      </c>
      <c r="S4035" s="13">
        <f t="shared" ref="S4035:S4098" si="445">(J4035/86400)+25569+(-5/24)</f>
        <v>42614.06046296296</v>
      </c>
      <c r="T4035" s="13">
        <f t="shared" ref="T4035:T4098" si="446">(((I4035/60)/60)/24)+DATE(1970,1,1)</f>
        <v>42645.375</v>
      </c>
      <c r="U4035" s="14">
        <f t="shared" ref="U4035:U4098" si="447">YEAR(S4035)</f>
        <v>2016</v>
      </c>
      <c r="V4035" s="15"/>
    </row>
    <row r="4036" spans="1:22" ht="47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 s="8">
        <f t="shared" si="442"/>
        <v>100</v>
      </c>
      <c r="Q4036" s="9" t="str">
        <f t="shared" si="443"/>
        <v>theater</v>
      </c>
      <c r="R4036" t="str">
        <f t="shared" si="444"/>
        <v>plays</v>
      </c>
      <c r="S4036" s="13">
        <f t="shared" si="445"/>
        <v>42067.739004629628</v>
      </c>
      <c r="T4036" s="13">
        <f t="shared" si="446"/>
        <v>42097.905671296292</v>
      </c>
      <c r="U4036" s="14">
        <f t="shared" si="447"/>
        <v>2015</v>
      </c>
      <c r="V4036" s="15"/>
    </row>
    <row r="4037" spans="1:22" ht="32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 s="8">
        <f t="shared" si="442"/>
        <v>147.4</v>
      </c>
      <c r="Q4037" s="9" t="str">
        <f t="shared" si="443"/>
        <v>theater</v>
      </c>
      <c r="R4037" t="str">
        <f t="shared" si="444"/>
        <v>plays</v>
      </c>
      <c r="S4037" s="13">
        <f t="shared" si="445"/>
        <v>41903.674618055556</v>
      </c>
      <c r="T4037" s="13">
        <f t="shared" si="446"/>
        <v>41933.882951388885</v>
      </c>
      <c r="U4037" s="14">
        <f t="shared" si="447"/>
        <v>2014</v>
      </c>
      <c r="V4037" s="15"/>
    </row>
    <row r="4038" spans="1:22" ht="47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 s="8">
        <f t="shared" si="442"/>
        <v>166.05882352941177</v>
      </c>
      <c r="Q4038" s="9" t="str">
        <f t="shared" si="443"/>
        <v>theater</v>
      </c>
      <c r="R4038" t="str">
        <f t="shared" si="444"/>
        <v>plays</v>
      </c>
      <c r="S4038" s="13">
        <f t="shared" si="445"/>
        <v>41804.728750000002</v>
      </c>
      <c r="T4038" s="13">
        <f t="shared" si="446"/>
        <v>41821.9375</v>
      </c>
      <c r="U4038" s="14">
        <f t="shared" si="447"/>
        <v>2014</v>
      </c>
      <c r="V4038" s="15"/>
    </row>
    <row r="4039" spans="1:22" ht="47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 s="8">
        <f t="shared" si="442"/>
        <v>40</v>
      </c>
      <c r="Q4039" s="9" t="str">
        <f t="shared" si="443"/>
        <v>theater</v>
      </c>
      <c r="R4039" t="str">
        <f t="shared" si="444"/>
        <v>plays</v>
      </c>
      <c r="S4039" s="13">
        <f t="shared" si="445"/>
        <v>42496.862442129626</v>
      </c>
      <c r="T4039" s="13">
        <f t="shared" si="446"/>
        <v>42514.600694444445</v>
      </c>
      <c r="U4039" s="14">
        <f t="shared" si="447"/>
        <v>2016</v>
      </c>
      <c r="V4039" s="15"/>
    </row>
    <row r="4040" spans="1:22" ht="47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 s="8">
        <f t="shared" si="442"/>
        <v>75.25</v>
      </c>
      <c r="Q4040" s="9" t="str">
        <f t="shared" si="443"/>
        <v>theater</v>
      </c>
      <c r="R4040" t="str">
        <f t="shared" si="444"/>
        <v>plays</v>
      </c>
      <c r="S4040" s="13">
        <f t="shared" si="445"/>
        <v>41869.590393518512</v>
      </c>
      <c r="T4040" s="13">
        <f t="shared" si="446"/>
        <v>41929.798726851855</v>
      </c>
      <c r="U4040" s="14">
        <f t="shared" si="447"/>
        <v>2014</v>
      </c>
      <c r="V4040" s="15"/>
    </row>
    <row r="4041" spans="1:22" ht="3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 s="8">
        <f t="shared" si="442"/>
        <v>60</v>
      </c>
      <c r="Q4041" s="9" t="str">
        <f t="shared" si="443"/>
        <v>theater</v>
      </c>
      <c r="R4041" t="str">
        <f t="shared" si="444"/>
        <v>plays</v>
      </c>
      <c r="S4041" s="13">
        <f t="shared" si="445"/>
        <v>42305.462581018517</v>
      </c>
      <c r="T4041" s="13">
        <f t="shared" si="446"/>
        <v>42339.249305555553</v>
      </c>
      <c r="U4041" s="14">
        <f t="shared" si="447"/>
        <v>2015</v>
      </c>
      <c r="V4041" s="15"/>
    </row>
    <row r="4042" spans="1:22" ht="47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 s="8">
        <f t="shared" si="442"/>
        <v>1250</v>
      </c>
      <c r="Q4042" s="9" t="str">
        <f t="shared" si="443"/>
        <v>theater</v>
      </c>
      <c r="R4042" t="str">
        <f t="shared" si="444"/>
        <v>plays</v>
      </c>
      <c r="S4042" s="13">
        <f t="shared" si="445"/>
        <v>42144.023194444446</v>
      </c>
      <c r="T4042" s="13">
        <f t="shared" si="446"/>
        <v>42203.125</v>
      </c>
      <c r="U4042" s="14">
        <f t="shared" si="447"/>
        <v>2015</v>
      </c>
      <c r="V4042" s="15"/>
    </row>
    <row r="4043" spans="1:22" ht="3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 s="8">
        <f t="shared" si="442"/>
        <v>10.5</v>
      </c>
      <c r="Q4043" s="9" t="str">
        <f t="shared" si="443"/>
        <v>theater</v>
      </c>
      <c r="R4043" t="str">
        <f t="shared" si="444"/>
        <v>plays</v>
      </c>
      <c r="S4043" s="13">
        <f t="shared" si="445"/>
        <v>42559.265671296293</v>
      </c>
      <c r="T4043" s="13">
        <f t="shared" si="446"/>
        <v>42619.474004629628</v>
      </c>
      <c r="U4043" s="14">
        <f t="shared" si="447"/>
        <v>2016</v>
      </c>
      <c r="V4043" s="15"/>
    </row>
    <row r="4044" spans="1:22" ht="47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 s="8">
        <f t="shared" si="442"/>
        <v>7</v>
      </c>
      <c r="Q4044" s="9" t="str">
        <f t="shared" si="443"/>
        <v>theater</v>
      </c>
      <c r="R4044" t="str">
        <f t="shared" si="444"/>
        <v>plays</v>
      </c>
      <c r="S4044" s="13">
        <f t="shared" si="445"/>
        <v>41994.875740740739</v>
      </c>
      <c r="T4044" s="13">
        <f t="shared" si="446"/>
        <v>42024.802777777775</v>
      </c>
      <c r="U4044" s="14">
        <f t="shared" si="447"/>
        <v>2014</v>
      </c>
      <c r="V4044" s="15"/>
    </row>
    <row r="4045" spans="1:22" ht="47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8" t="e">
        <f t="shared" si="442"/>
        <v>#DIV/0!</v>
      </c>
      <c r="Q4045" s="9" t="str">
        <f t="shared" si="443"/>
        <v>theater</v>
      </c>
      <c r="R4045" t="str">
        <f t="shared" si="444"/>
        <v>plays</v>
      </c>
      <c r="S4045" s="13">
        <f t="shared" si="445"/>
        <v>41948.749131944445</v>
      </c>
      <c r="T4045" s="13">
        <f t="shared" si="446"/>
        <v>41963.957465277781</v>
      </c>
      <c r="U4045" s="14">
        <f t="shared" si="447"/>
        <v>2014</v>
      </c>
      <c r="V4045" s="15"/>
    </row>
    <row r="4046" spans="1:22" ht="47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 s="8">
        <f t="shared" si="442"/>
        <v>56.25</v>
      </c>
      <c r="Q4046" s="9" t="str">
        <f t="shared" si="443"/>
        <v>theater</v>
      </c>
      <c r="R4046" t="str">
        <f t="shared" si="444"/>
        <v>plays</v>
      </c>
      <c r="S4046" s="13">
        <f t="shared" si="445"/>
        <v>42074.011365740742</v>
      </c>
      <c r="T4046" s="13">
        <f t="shared" si="446"/>
        <v>42104.208333333328</v>
      </c>
      <c r="U4046" s="14">
        <f t="shared" si="447"/>
        <v>2015</v>
      </c>
      <c r="V4046" s="15"/>
    </row>
    <row r="4047" spans="1:22" ht="47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 s="8">
        <f t="shared" si="442"/>
        <v>1</v>
      </c>
      <c r="Q4047" s="9" t="str">
        <f t="shared" si="443"/>
        <v>theater</v>
      </c>
      <c r="R4047" t="str">
        <f t="shared" si="444"/>
        <v>plays</v>
      </c>
      <c r="S4047" s="13">
        <f t="shared" si="445"/>
        <v>41841.992928240739</v>
      </c>
      <c r="T4047" s="13">
        <f t="shared" si="446"/>
        <v>41872.201261574075</v>
      </c>
      <c r="U4047" s="14">
        <f t="shared" si="447"/>
        <v>2014</v>
      </c>
      <c r="V4047" s="15"/>
    </row>
    <row r="4048" spans="1:22" ht="47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 s="8">
        <f t="shared" si="442"/>
        <v>38.333333333333336</v>
      </c>
      <c r="Q4048" s="9" t="str">
        <f t="shared" si="443"/>
        <v>theater</v>
      </c>
      <c r="R4048" t="str">
        <f t="shared" si="444"/>
        <v>plays</v>
      </c>
      <c r="S4048" s="13">
        <f t="shared" si="445"/>
        <v>41904.442245370366</v>
      </c>
      <c r="T4048" s="13">
        <f t="shared" si="446"/>
        <v>41934.650578703702</v>
      </c>
      <c r="U4048" s="14">
        <f t="shared" si="447"/>
        <v>2014</v>
      </c>
      <c r="V4048" s="15"/>
    </row>
    <row r="4049" spans="1:22" ht="47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 s="8">
        <f t="shared" si="442"/>
        <v>27.5</v>
      </c>
      <c r="Q4049" s="9" t="str">
        <f t="shared" si="443"/>
        <v>theater</v>
      </c>
      <c r="R4049" t="str">
        <f t="shared" si="444"/>
        <v>plays</v>
      </c>
      <c r="S4049" s="13">
        <f t="shared" si="445"/>
        <v>41990.814155092587</v>
      </c>
      <c r="T4049" s="13">
        <f t="shared" si="446"/>
        <v>42015.041666666672</v>
      </c>
      <c r="U4049" s="14">
        <f t="shared" si="447"/>
        <v>2014</v>
      </c>
      <c r="V4049" s="15"/>
    </row>
    <row r="4050" spans="1:22" ht="47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 s="8">
        <f t="shared" si="442"/>
        <v>32.978021978021978</v>
      </c>
      <c r="Q4050" s="9" t="str">
        <f t="shared" si="443"/>
        <v>theater</v>
      </c>
      <c r="R4050" t="str">
        <f t="shared" si="444"/>
        <v>plays</v>
      </c>
      <c r="S4050" s="13">
        <f t="shared" si="445"/>
        <v>42436.300775462958</v>
      </c>
      <c r="T4050" s="13">
        <f t="shared" si="446"/>
        <v>42471.467442129629</v>
      </c>
      <c r="U4050" s="14">
        <f t="shared" si="447"/>
        <v>2016</v>
      </c>
      <c r="V4050" s="15"/>
    </row>
    <row r="4051" spans="1:22" ht="47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 s="8">
        <f t="shared" si="442"/>
        <v>16</v>
      </c>
      <c r="Q4051" s="9" t="str">
        <f t="shared" si="443"/>
        <v>theater</v>
      </c>
      <c r="R4051" t="str">
        <f t="shared" si="444"/>
        <v>plays</v>
      </c>
      <c r="S4051" s="13">
        <f t="shared" si="445"/>
        <v>42169.750173611108</v>
      </c>
      <c r="T4051" s="13">
        <f t="shared" si="446"/>
        <v>42199.958506944444</v>
      </c>
      <c r="U4051" s="14">
        <f t="shared" si="447"/>
        <v>2015</v>
      </c>
      <c r="V4051" s="15"/>
    </row>
    <row r="4052" spans="1:22" ht="47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 s="8">
        <f t="shared" si="442"/>
        <v>1</v>
      </c>
      <c r="Q4052" s="9" t="str">
        <f t="shared" si="443"/>
        <v>theater</v>
      </c>
      <c r="R4052" t="str">
        <f t="shared" si="444"/>
        <v>plays</v>
      </c>
      <c r="S4052" s="13">
        <f t="shared" si="445"/>
        <v>41905.428136574068</v>
      </c>
      <c r="T4052" s="13">
        <f t="shared" si="446"/>
        <v>41935.636469907404</v>
      </c>
      <c r="U4052" s="14">
        <f t="shared" si="447"/>
        <v>2014</v>
      </c>
      <c r="V4052" s="15"/>
    </row>
    <row r="4053" spans="1:22" ht="47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8" t="e">
        <f t="shared" si="442"/>
        <v>#DIV/0!</v>
      </c>
      <c r="Q4053" s="9" t="str">
        <f t="shared" si="443"/>
        <v>theater</v>
      </c>
      <c r="R4053" t="str">
        <f t="shared" si="444"/>
        <v>plays</v>
      </c>
      <c r="S4053" s="13">
        <f t="shared" si="445"/>
        <v>41761.601817129624</v>
      </c>
      <c r="T4053" s="13">
        <f t="shared" si="446"/>
        <v>41768.286805555559</v>
      </c>
      <c r="U4053" s="14">
        <f t="shared" si="447"/>
        <v>2014</v>
      </c>
      <c r="V4053" s="15"/>
    </row>
    <row r="4054" spans="1:22" ht="6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 s="8">
        <f t="shared" si="442"/>
        <v>86.615384615384613</v>
      </c>
      <c r="Q4054" s="9" t="str">
        <f t="shared" si="443"/>
        <v>theater</v>
      </c>
      <c r="R4054" t="str">
        <f t="shared" si="444"/>
        <v>plays</v>
      </c>
      <c r="S4054" s="13">
        <f t="shared" si="445"/>
        <v>41865.670324074068</v>
      </c>
      <c r="T4054" s="13">
        <f t="shared" si="446"/>
        <v>41925.878657407404</v>
      </c>
      <c r="U4054" s="14">
        <f t="shared" si="447"/>
        <v>2014</v>
      </c>
      <c r="V4054" s="15"/>
    </row>
    <row r="4055" spans="1:22" ht="47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 s="8">
        <f t="shared" si="442"/>
        <v>55</v>
      </c>
      <c r="Q4055" s="9" t="str">
        <f t="shared" si="443"/>
        <v>theater</v>
      </c>
      <c r="R4055" t="str">
        <f t="shared" si="444"/>
        <v>plays</v>
      </c>
      <c r="S4055" s="13">
        <f t="shared" si="445"/>
        <v>41928.481805555552</v>
      </c>
      <c r="T4055" s="13">
        <f t="shared" si="446"/>
        <v>41958.833333333328</v>
      </c>
      <c r="U4055" s="14">
        <f t="shared" si="447"/>
        <v>2014</v>
      </c>
      <c r="V4055" s="15"/>
    </row>
    <row r="4056" spans="1:22" ht="47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8" t="e">
        <f t="shared" si="442"/>
        <v>#DIV/0!</v>
      </c>
      <c r="Q4056" s="9" t="str">
        <f t="shared" si="443"/>
        <v>theater</v>
      </c>
      <c r="R4056" t="str">
        <f t="shared" si="444"/>
        <v>plays</v>
      </c>
      <c r="S4056" s="13">
        <f t="shared" si="445"/>
        <v>42613.632928240739</v>
      </c>
      <c r="T4056" s="13">
        <f t="shared" si="446"/>
        <v>42644.166666666672</v>
      </c>
      <c r="U4056" s="14">
        <f t="shared" si="447"/>
        <v>2016</v>
      </c>
      <c r="V4056" s="15"/>
    </row>
    <row r="4057" spans="1:22" ht="47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 s="8">
        <f t="shared" si="442"/>
        <v>41.952380952380949</v>
      </c>
      <c r="Q4057" s="9" t="str">
        <f t="shared" si="443"/>
        <v>theater</v>
      </c>
      <c r="R4057" t="str">
        <f t="shared" si="444"/>
        <v>plays</v>
      </c>
      <c r="S4057" s="13">
        <f t="shared" si="445"/>
        <v>41779.44017361111</v>
      </c>
      <c r="T4057" s="13">
        <f t="shared" si="446"/>
        <v>41809.648506944446</v>
      </c>
      <c r="U4057" s="14">
        <f t="shared" si="447"/>
        <v>2014</v>
      </c>
      <c r="V4057" s="15"/>
    </row>
    <row r="4058" spans="1:22" ht="47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 s="8">
        <f t="shared" si="442"/>
        <v>88.333333333333329</v>
      </c>
      <c r="Q4058" s="9" t="str">
        <f t="shared" si="443"/>
        <v>theater</v>
      </c>
      <c r="R4058" t="str">
        <f t="shared" si="444"/>
        <v>plays</v>
      </c>
      <c r="S4058" s="13">
        <f t="shared" si="445"/>
        <v>42534.724988425922</v>
      </c>
      <c r="T4058" s="13">
        <f t="shared" si="446"/>
        <v>42554.832638888889</v>
      </c>
      <c r="U4058" s="14">
        <f t="shared" si="447"/>
        <v>2016</v>
      </c>
      <c r="V4058" s="15"/>
    </row>
    <row r="4059" spans="1:22" ht="47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 s="8">
        <f t="shared" si="442"/>
        <v>129.16666666666666</v>
      </c>
      <c r="Q4059" s="9" t="str">
        <f t="shared" si="443"/>
        <v>theater</v>
      </c>
      <c r="R4059" t="str">
        <f t="shared" si="444"/>
        <v>plays</v>
      </c>
      <c r="S4059" s="13">
        <f t="shared" si="445"/>
        <v>42310.760185185187</v>
      </c>
      <c r="T4059" s="13">
        <f t="shared" si="446"/>
        <v>42333.958333333328</v>
      </c>
      <c r="U4059" s="14">
        <f t="shared" si="447"/>
        <v>2015</v>
      </c>
      <c r="V4059" s="15"/>
    </row>
    <row r="4060" spans="1:22" ht="47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 s="8">
        <f t="shared" si="442"/>
        <v>23.75</v>
      </c>
      <c r="Q4060" s="9" t="str">
        <f t="shared" si="443"/>
        <v>theater</v>
      </c>
      <c r="R4060" t="str">
        <f t="shared" si="444"/>
        <v>plays</v>
      </c>
      <c r="S4060" s="13">
        <f t="shared" si="445"/>
        <v>42445.852361111109</v>
      </c>
      <c r="T4060" s="13">
        <f t="shared" si="446"/>
        <v>42461.165972222225</v>
      </c>
      <c r="U4060" s="14">
        <f t="shared" si="447"/>
        <v>2016</v>
      </c>
      <c r="V4060" s="15"/>
    </row>
    <row r="4061" spans="1:22" ht="47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 s="8">
        <f t="shared" si="442"/>
        <v>35.714285714285715</v>
      </c>
      <c r="Q4061" s="9" t="str">
        <f t="shared" si="443"/>
        <v>theater</v>
      </c>
      <c r="R4061" t="str">
        <f t="shared" si="444"/>
        <v>plays</v>
      </c>
      <c r="S4061" s="13">
        <f t="shared" si="445"/>
        <v>41866.432314814811</v>
      </c>
      <c r="T4061" s="13">
        <f t="shared" si="446"/>
        <v>41898.125</v>
      </c>
      <c r="U4061" s="14">
        <f t="shared" si="447"/>
        <v>2014</v>
      </c>
      <c r="V4061" s="15"/>
    </row>
    <row r="4062" spans="1:22" ht="47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 s="8">
        <f t="shared" si="442"/>
        <v>57</v>
      </c>
      <c r="Q4062" s="9" t="str">
        <f t="shared" si="443"/>
        <v>theater</v>
      </c>
      <c r="R4062" t="str">
        <f t="shared" si="444"/>
        <v>plays</v>
      </c>
      <c r="S4062" s="13">
        <f t="shared" si="445"/>
        <v>41779.486759259256</v>
      </c>
      <c r="T4062" s="13">
        <f t="shared" si="446"/>
        <v>41813.666666666664</v>
      </c>
      <c r="U4062" s="14">
        <f t="shared" si="447"/>
        <v>2014</v>
      </c>
      <c r="V4062" s="15"/>
    </row>
    <row r="4063" spans="1:22" ht="3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8" t="e">
        <f t="shared" si="442"/>
        <v>#DIV/0!</v>
      </c>
      <c r="Q4063" s="9" t="str">
        <f t="shared" si="443"/>
        <v>theater</v>
      </c>
      <c r="R4063" t="str">
        <f t="shared" si="444"/>
        <v>plays</v>
      </c>
      <c r="S4063" s="13">
        <f t="shared" si="445"/>
        <v>42420.933136574073</v>
      </c>
      <c r="T4063" s="13">
        <f t="shared" si="446"/>
        <v>42481.099803240737</v>
      </c>
      <c r="U4063" s="14">
        <f t="shared" si="447"/>
        <v>2016</v>
      </c>
      <c r="V4063" s="15"/>
    </row>
    <row r="4064" spans="1:22" ht="47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 s="8">
        <f t="shared" si="442"/>
        <v>163.33333333333334</v>
      </c>
      <c r="Q4064" s="9" t="str">
        <f t="shared" si="443"/>
        <v>theater</v>
      </c>
      <c r="R4064" t="str">
        <f t="shared" si="444"/>
        <v>plays</v>
      </c>
      <c r="S4064" s="13">
        <f t="shared" si="445"/>
        <v>42523.530879629623</v>
      </c>
      <c r="T4064" s="13">
        <f t="shared" si="446"/>
        <v>42553.739212962959</v>
      </c>
      <c r="U4064" s="14">
        <f t="shared" si="447"/>
        <v>2016</v>
      </c>
      <c r="V4064" s="15"/>
    </row>
    <row r="4065" spans="1:22" ht="47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 s="8">
        <f t="shared" si="442"/>
        <v>15</v>
      </c>
      <c r="Q4065" s="9" t="str">
        <f t="shared" si="443"/>
        <v>theater</v>
      </c>
      <c r="R4065" t="str">
        <f t="shared" si="444"/>
        <v>plays</v>
      </c>
      <c r="S4065" s="13">
        <f t="shared" si="445"/>
        <v>41787.473194444443</v>
      </c>
      <c r="T4065" s="13">
        <f t="shared" si="446"/>
        <v>41817.681527777779</v>
      </c>
      <c r="U4065" s="14">
        <f t="shared" si="447"/>
        <v>2014</v>
      </c>
      <c r="V4065" s="15"/>
    </row>
    <row r="4066" spans="1:22" ht="47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 s="8">
        <f t="shared" si="442"/>
        <v>64.166666666666671</v>
      </c>
      <c r="Q4066" s="9" t="str">
        <f t="shared" si="443"/>
        <v>theater</v>
      </c>
      <c r="R4066" t="str">
        <f t="shared" si="444"/>
        <v>plays</v>
      </c>
      <c r="S4066" s="13">
        <f t="shared" si="445"/>
        <v>42093.379930555551</v>
      </c>
      <c r="T4066" s="13">
        <f t="shared" si="446"/>
        <v>42123.588263888887</v>
      </c>
      <c r="U4066" s="14">
        <f t="shared" si="447"/>
        <v>2015</v>
      </c>
      <c r="V4066" s="15"/>
    </row>
    <row r="4067" spans="1:22" ht="32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 s="8">
        <f t="shared" si="442"/>
        <v>6.75</v>
      </c>
      <c r="Q4067" s="9" t="str">
        <f t="shared" si="443"/>
        <v>theater</v>
      </c>
      <c r="R4067" t="str">
        <f t="shared" si="444"/>
        <v>plays</v>
      </c>
      <c r="S4067" s="13">
        <f t="shared" si="445"/>
        <v>41833.74318287037</v>
      </c>
      <c r="T4067" s="13">
        <f t="shared" si="446"/>
        <v>41863.951516203706</v>
      </c>
      <c r="U4067" s="14">
        <f t="shared" si="447"/>
        <v>2014</v>
      </c>
      <c r="V4067" s="15"/>
    </row>
    <row r="4068" spans="1:22" ht="47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 s="8">
        <f t="shared" si="442"/>
        <v>25</v>
      </c>
      <c r="Q4068" s="9" t="str">
        <f t="shared" si="443"/>
        <v>theater</v>
      </c>
      <c r="R4068" t="str">
        <f t="shared" si="444"/>
        <v>plays</v>
      </c>
      <c r="S4068" s="13">
        <f t="shared" si="445"/>
        <v>42478.830879629626</v>
      </c>
      <c r="T4068" s="13">
        <f t="shared" si="446"/>
        <v>42509.039212962962</v>
      </c>
      <c r="U4068" s="14">
        <f t="shared" si="447"/>
        <v>2016</v>
      </c>
      <c r="V4068" s="15"/>
    </row>
    <row r="4069" spans="1:22" ht="47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 s="8">
        <f t="shared" si="442"/>
        <v>179.11764705882354</v>
      </c>
      <c r="Q4069" s="9" t="str">
        <f t="shared" si="443"/>
        <v>theater</v>
      </c>
      <c r="R4069" t="str">
        <f t="shared" si="444"/>
        <v>plays</v>
      </c>
      <c r="S4069" s="13">
        <f t="shared" si="445"/>
        <v>42234.909143518518</v>
      </c>
      <c r="T4069" s="13">
        <f t="shared" si="446"/>
        <v>42275.117476851854</v>
      </c>
      <c r="U4069" s="14">
        <f t="shared" si="447"/>
        <v>2015</v>
      </c>
      <c r="V4069" s="15"/>
    </row>
    <row r="4070" spans="1:22" ht="3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 s="8">
        <f t="shared" si="442"/>
        <v>34.950000000000003</v>
      </c>
      <c r="Q4070" s="9" t="str">
        <f t="shared" si="443"/>
        <v>theater</v>
      </c>
      <c r="R4070" t="str">
        <f t="shared" si="444"/>
        <v>plays</v>
      </c>
      <c r="S4070" s="13">
        <f t="shared" si="445"/>
        <v>42718.755266203698</v>
      </c>
      <c r="T4070" s="13">
        <f t="shared" si="446"/>
        <v>42748.961805555555</v>
      </c>
      <c r="U4070" s="14">
        <f t="shared" si="447"/>
        <v>2016</v>
      </c>
      <c r="V4070" s="15"/>
    </row>
    <row r="4071" spans="1:22" ht="47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 s="8">
        <f t="shared" si="442"/>
        <v>33.07692307692308</v>
      </c>
      <c r="Q4071" s="9" t="str">
        <f t="shared" si="443"/>
        <v>theater</v>
      </c>
      <c r="R4071" t="str">
        <f t="shared" si="444"/>
        <v>plays</v>
      </c>
      <c r="S4071" s="13">
        <f t="shared" si="445"/>
        <v>42022.453194444439</v>
      </c>
      <c r="T4071" s="13">
        <f t="shared" si="446"/>
        <v>42063.5</v>
      </c>
      <c r="U4071" s="14">
        <f t="shared" si="447"/>
        <v>2015</v>
      </c>
      <c r="V4071" s="15"/>
    </row>
    <row r="4072" spans="1:22" ht="3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 s="8">
        <f t="shared" si="442"/>
        <v>27.5</v>
      </c>
      <c r="Q4072" s="9" t="str">
        <f t="shared" si="443"/>
        <v>theater</v>
      </c>
      <c r="R4072" t="str">
        <f t="shared" si="444"/>
        <v>plays</v>
      </c>
      <c r="S4072" s="13">
        <f t="shared" si="445"/>
        <v>42031.458564814813</v>
      </c>
      <c r="T4072" s="13">
        <f t="shared" si="446"/>
        <v>42064.125</v>
      </c>
      <c r="U4072" s="14">
        <f t="shared" si="447"/>
        <v>2015</v>
      </c>
      <c r="V4072" s="15"/>
    </row>
    <row r="4073" spans="1:22" ht="47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8" t="e">
        <f t="shared" si="442"/>
        <v>#DIV/0!</v>
      </c>
      <c r="Q4073" s="9" t="str">
        <f t="shared" si="443"/>
        <v>theater</v>
      </c>
      <c r="R4073" t="str">
        <f t="shared" si="444"/>
        <v>plays</v>
      </c>
      <c r="S4073" s="13">
        <f t="shared" si="445"/>
        <v>42700.59642361111</v>
      </c>
      <c r="T4073" s="13">
        <f t="shared" si="446"/>
        <v>42730.804756944446</v>
      </c>
      <c r="U4073" s="14">
        <f t="shared" si="447"/>
        <v>2016</v>
      </c>
      <c r="V4073" s="15"/>
    </row>
    <row r="4074" spans="1:22" ht="47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 s="8">
        <f t="shared" si="442"/>
        <v>2</v>
      </c>
      <c r="Q4074" s="9" t="str">
        <f t="shared" si="443"/>
        <v>theater</v>
      </c>
      <c r="R4074" t="str">
        <f t="shared" si="444"/>
        <v>plays</v>
      </c>
      <c r="S4074" s="13">
        <f t="shared" si="445"/>
        <v>41812.566099537034</v>
      </c>
      <c r="T4074" s="13">
        <f t="shared" si="446"/>
        <v>41872.77443287037</v>
      </c>
      <c r="U4074" s="14">
        <f t="shared" si="447"/>
        <v>2014</v>
      </c>
      <c r="V4074" s="15"/>
    </row>
    <row r="4075" spans="1:22" ht="47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 s="8">
        <f t="shared" si="442"/>
        <v>18.5</v>
      </c>
      <c r="Q4075" s="9" t="str">
        <f t="shared" si="443"/>
        <v>theater</v>
      </c>
      <c r="R4075" t="str">
        <f t="shared" si="444"/>
        <v>plays</v>
      </c>
      <c r="S4075" s="13">
        <f t="shared" si="445"/>
        <v>42078.136874999997</v>
      </c>
      <c r="T4075" s="13">
        <f t="shared" si="446"/>
        <v>42133.166666666672</v>
      </c>
      <c r="U4075" s="14">
        <f t="shared" si="447"/>
        <v>2015</v>
      </c>
      <c r="V4075" s="15"/>
    </row>
    <row r="4076" spans="1:22" ht="47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 s="8">
        <f t="shared" si="442"/>
        <v>35</v>
      </c>
      <c r="Q4076" s="9" t="str">
        <f t="shared" si="443"/>
        <v>theater</v>
      </c>
      <c r="R4076" t="str">
        <f t="shared" si="444"/>
        <v>plays</v>
      </c>
      <c r="S4076" s="13">
        <f t="shared" si="445"/>
        <v>42283.344618055555</v>
      </c>
      <c r="T4076" s="13">
        <f t="shared" si="446"/>
        <v>42313.594618055555</v>
      </c>
      <c r="U4076" s="14">
        <f t="shared" si="447"/>
        <v>2015</v>
      </c>
      <c r="V4076" s="15"/>
    </row>
    <row r="4077" spans="1:22" ht="47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 s="8">
        <f t="shared" si="442"/>
        <v>44.307692307692307</v>
      </c>
      <c r="Q4077" s="9" t="str">
        <f t="shared" si="443"/>
        <v>theater</v>
      </c>
      <c r="R4077" t="str">
        <f t="shared" si="444"/>
        <v>plays</v>
      </c>
      <c r="S4077" s="13">
        <f t="shared" si="445"/>
        <v>41778.837604166663</v>
      </c>
      <c r="T4077" s="13">
        <f t="shared" si="446"/>
        <v>41820.727777777778</v>
      </c>
      <c r="U4077" s="14">
        <f t="shared" si="447"/>
        <v>2014</v>
      </c>
      <c r="V4077" s="15"/>
    </row>
    <row r="4078" spans="1:22" ht="47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8" t="e">
        <f t="shared" si="442"/>
        <v>#DIV/0!</v>
      </c>
      <c r="Q4078" s="9" t="str">
        <f t="shared" si="443"/>
        <v>theater</v>
      </c>
      <c r="R4078" t="str">
        <f t="shared" si="444"/>
        <v>plays</v>
      </c>
      <c r="S4078" s="13">
        <f t="shared" si="445"/>
        <v>41905.587372685179</v>
      </c>
      <c r="T4078" s="13">
        <f t="shared" si="446"/>
        <v>41933.82708333333</v>
      </c>
      <c r="U4078" s="14">
        <f t="shared" si="447"/>
        <v>2014</v>
      </c>
      <c r="V4078" s="15"/>
    </row>
    <row r="4079" spans="1:22" ht="47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 s="8">
        <f t="shared" si="442"/>
        <v>222.5</v>
      </c>
      <c r="Q4079" s="9" t="str">
        <f t="shared" si="443"/>
        <v>theater</v>
      </c>
      <c r="R4079" t="str">
        <f t="shared" si="444"/>
        <v>plays</v>
      </c>
      <c r="S4079" s="13">
        <f t="shared" si="445"/>
        <v>42695.502245370364</v>
      </c>
      <c r="T4079" s="13">
        <f t="shared" si="446"/>
        <v>42725.7105787037</v>
      </c>
      <c r="U4079" s="14">
        <f t="shared" si="447"/>
        <v>2016</v>
      </c>
      <c r="V4079" s="15"/>
    </row>
    <row r="4080" spans="1:22" ht="47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8" t="e">
        <f t="shared" si="442"/>
        <v>#DIV/0!</v>
      </c>
      <c r="Q4080" s="9" t="str">
        <f t="shared" si="443"/>
        <v>theater</v>
      </c>
      <c r="R4080" t="str">
        <f t="shared" si="444"/>
        <v>plays</v>
      </c>
      <c r="S4080" s="13">
        <f t="shared" si="445"/>
        <v>42732.579189814809</v>
      </c>
      <c r="T4080" s="13">
        <f t="shared" si="446"/>
        <v>42762.787523148145</v>
      </c>
      <c r="U4080" s="14">
        <f t="shared" si="447"/>
        <v>2016</v>
      </c>
      <c r="V4080" s="15"/>
    </row>
    <row r="4081" spans="1:22" ht="47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 s="8">
        <f t="shared" si="442"/>
        <v>5</v>
      </c>
      <c r="Q4081" s="9" t="str">
        <f t="shared" si="443"/>
        <v>theater</v>
      </c>
      <c r="R4081" t="str">
        <f t="shared" si="444"/>
        <v>plays</v>
      </c>
      <c r="S4081" s="13">
        <f t="shared" si="445"/>
        <v>42510.730567129627</v>
      </c>
      <c r="T4081" s="13">
        <f t="shared" si="446"/>
        <v>42540.938900462963</v>
      </c>
      <c r="U4081" s="14">
        <f t="shared" si="447"/>
        <v>2016</v>
      </c>
      <c r="V4081" s="15"/>
    </row>
    <row r="4082" spans="1:22" ht="47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8" t="e">
        <f t="shared" si="442"/>
        <v>#DIV/0!</v>
      </c>
      <c r="Q4082" s="9" t="str">
        <f t="shared" si="443"/>
        <v>theater</v>
      </c>
      <c r="R4082" t="str">
        <f t="shared" si="444"/>
        <v>plays</v>
      </c>
      <c r="S4082" s="13">
        <f t="shared" si="445"/>
        <v>42511.489768518521</v>
      </c>
      <c r="T4082" s="13">
        <f t="shared" si="446"/>
        <v>42535.787500000006</v>
      </c>
      <c r="U4082" s="14">
        <f t="shared" si="447"/>
        <v>2016</v>
      </c>
      <c r="V4082" s="15"/>
    </row>
    <row r="4083" spans="1:22" ht="47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 s="8">
        <f t="shared" si="442"/>
        <v>29.166666666666668</v>
      </c>
      <c r="Q4083" s="9" t="str">
        <f t="shared" si="443"/>
        <v>theater</v>
      </c>
      <c r="R4083" t="str">
        <f t="shared" si="444"/>
        <v>plays</v>
      </c>
      <c r="S4083" s="13">
        <f t="shared" si="445"/>
        <v>42041.372974537029</v>
      </c>
      <c r="T4083" s="13">
        <f t="shared" si="446"/>
        <v>42071.539641203708</v>
      </c>
      <c r="U4083" s="14">
        <f t="shared" si="447"/>
        <v>2015</v>
      </c>
      <c r="V4083" s="15"/>
    </row>
    <row r="4084" spans="1:22" ht="47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 s="8">
        <f t="shared" si="442"/>
        <v>1.5</v>
      </c>
      <c r="Q4084" s="9" t="str">
        <f t="shared" si="443"/>
        <v>theater</v>
      </c>
      <c r="R4084" t="str">
        <f t="shared" si="444"/>
        <v>plays</v>
      </c>
      <c r="S4084" s="13">
        <f t="shared" si="445"/>
        <v>42306.980937499997</v>
      </c>
      <c r="T4084" s="13">
        <f t="shared" si="446"/>
        <v>42322.958333333328</v>
      </c>
      <c r="U4084" s="14">
        <f t="shared" si="447"/>
        <v>2015</v>
      </c>
      <c r="V4084" s="15"/>
    </row>
    <row r="4085" spans="1:22" ht="47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 s="8">
        <f t="shared" si="442"/>
        <v>126.5</v>
      </c>
      <c r="Q4085" s="9" t="str">
        <f t="shared" si="443"/>
        <v>theater</v>
      </c>
      <c r="R4085" t="str">
        <f t="shared" si="444"/>
        <v>plays</v>
      </c>
      <c r="S4085" s="13">
        <f t="shared" si="445"/>
        <v>42353.553425925922</v>
      </c>
      <c r="T4085" s="13">
        <f t="shared" si="446"/>
        <v>42383.761759259258</v>
      </c>
      <c r="U4085" s="14">
        <f t="shared" si="447"/>
        <v>2015</v>
      </c>
      <c r="V4085" s="15"/>
    </row>
    <row r="4086" spans="1:22" ht="47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 s="8">
        <f t="shared" si="442"/>
        <v>10</v>
      </c>
      <c r="Q4086" s="9" t="str">
        <f t="shared" si="443"/>
        <v>theater</v>
      </c>
      <c r="R4086" t="str">
        <f t="shared" si="444"/>
        <v>plays</v>
      </c>
      <c r="S4086" s="13">
        <f t="shared" si="445"/>
        <v>42622.228078703702</v>
      </c>
      <c r="T4086" s="13">
        <f t="shared" si="446"/>
        <v>42652.436412037037</v>
      </c>
      <c r="U4086" s="14">
        <f t="shared" si="447"/>
        <v>2016</v>
      </c>
      <c r="V4086" s="15"/>
    </row>
    <row r="4087" spans="1:22" ht="47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 s="8">
        <f t="shared" si="442"/>
        <v>10</v>
      </c>
      <c r="Q4087" s="9" t="str">
        <f t="shared" si="443"/>
        <v>theater</v>
      </c>
      <c r="R4087" t="str">
        <f t="shared" si="444"/>
        <v>plays</v>
      </c>
      <c r="S4087" s="13">
        <f t="shared" si="445"/>
        <v>42058.395543981482</v>
      </c>
      <c r="T4087" s="13">
        <f t="shared" si="446"/>
        <v>42087.165972222225</v>
      </c>
      <c r="U4087" s="14">
        <f t="shared" si="447"/>
        <v>2015</v>
      </c>
      <c r="V4087" s="15"/>
    </row>
    <row r="4088" spans="1:22" ht="47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 s="8">
        <f t="shared" si="442"/>
        <v>9.4</v>
      </c>
      <c r="Q4088" s="9" t="str">
        <f t="shared" si="443"/>
        <v>theater</v>
      </c>
      <c r="R4088" t="str">
        <f t="shared" si="444"/>
        <v>plays</v>
      </c>
      <c r="S4088" s="13">
        <f t="shared" si="445"/>
        <v>42304.732627314814</v>
      </c>
      <c r="T4088" s="13">
        <f t="shared" si="446"/>
        <v>42329.166666666672</v>
      </c>
      <c r="U4088" s="14">
        <f t="shared" si="447"/>
        <v>2015</v>
      </c>
      <c r="V4088" s="15"/>
    </row>
    <row r="4089" spans="1:22" ht="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8" t="e">
        <f t="shared" si="442"/>
        <v>#DIV/0!</v>
      </c>
      <c r="Q4089" s="9" t="str">
        <f t="shared" si="443"/>
        <v>theater</v>
      </c>
      <c r="R4089" t="str">
        <f t="shared" si="444"/>
        <v>plays</v>
      </c>
      <c r="S4089" s="13">
        <f t="shared" si="445"/>
        <v>42538.53456018518</v>
      </c>
      <c r="T4089" s="13">
        <f t="shared" si="446"/>
        <v>42568.742893518516</v>
      </c>
      <c r="U4089" s="14">
        <f t="shared" si="447"/>
        <v>2016</v>
      </c>
      <c r="V4089" s="15"/>
    </row>
    <row r="4090" spans="1:22" ht="47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 s="8">
        <f t="shared" si="442"/>
        <v>72</v>
      </c>
      <c r="Q4090" s="9" t="str">
        <f t="shared" si="443"/>
        <v>theater</v>
      </c>
      <c r="R4090" t="str">
        <f t="shared" si="444"/>
        <v>plays</v>
      </c>
      <c r="S4090" s="13">
        <f t="shared" si="445"/>
        <v>41990.40421296296</v>
      </c>
      <c r="T4090" s="13">
        <f t="shared" si="446"/>
        <v>42020.434722222228</v>
      </c>
      <c r="U4090" s="14">
        <f t="shared" si="447"/>
        <v>2014</v>
      </c>
      <c r="V4090" s="15"/>
    </row>
    <row r="4091" spans="1:22" ht="47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 s="8">
        <f t="shared" si="442"/>
        <v>30</v>
      </c>
      <c r="Q4091" s="9" t="str">
        <f t="shared" si="443"/>
        <v>theater</v>
      </c>
      <c r="R4091" t="str">
        <f t="shared" si="444"/>
        <v>plays</v>
      </c>
      <c r="S4091" s="13">
        <f t="shared" si="445"/>
        <v>42122.524166666662</v>
      </c>
      <c r="T4091" s="13">
        <f t="shared" si="446"/>
        <v>42155.732638888891</v>
      </c>
      <c r="U4091" s="14">
        <f t="shared" si="447"/>
        <v>2015</v>
      </c>
      <c r="V4091" s="15"/>
    </row>
    <row r="4092" spans="1:22" ht="47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 s="8">
        <f t="shared" si="442"/>
        <v>10.666666666666666</v>
      </c>
      <c r="Q4092" s="9" t="str">
        <f t="shared" si="443"/>
        <v>theater</v>
      </c>
      <c r="R4092" t="str">
        <f t="shared" si="444"/>
        <v>plays</v>
      </c>
      <c r="S4092" s="13">
        <f t="shared" si="445"/>
        <v>42209.464548611104</v>
      </c>
      <c r="T4092" s="13">
        <f t="shared" si="446"/>
        <v>42223.625</v>
      </c>
      <c r="U4092" s="14">
        <f t="shared" si="447"/>
        <v>2015</v>
      </c>
      <c r="V4092" s="15"/>
    </row>
    <row r="4093" spans="1:22" ht="47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 s="8">
        <f t="shared" si="442"/>
        <v>25.5</v>
      </c>
      <c r="Q4093" s="9" t="str">
        <f t="shared" si="443"/>
        <v>theater</v>
      </c>
      <c r="R4093" t="str">
        <f t="shared" si="444"/>
        <v>plays</v>
      </c>
      <c r="S4093" s="13">
        <f t="shared" si="445"/>
        <v>41990.298043981478</v>
      </c>
      <c r="T4093" s="13">
        <f t="shared" si="446"/>
        <v>42020.506377314814</v>
      </c>
      <c r="U4093" s="14">
        <f t="shared" si="447"/>
        <v>2014</v>
      </c>
      <c r="V4093" s="15"/>
    </row>
    <row r="4094" spans="1:22" ht="47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 s="8">
        <f t="shared" si="442"/>
        <v>20</v>
      </c>
      <c r="Q4094" s="9" t="str">
        <f t="shared" si="443"/>
        <v>theater</v>
      </c>
      <c r="R4094" t="str">
        <f t="shared" si="444"/>
        <v>plays</v>
      </c>
      <c r="S4094" s="13">
        <f t="shared" si="445"/>
        <v>42038.986655092587</v>
      </c>
      <c r="T4094" s="13">
        <f t="shared" si="446"/>
        <v>42099.153321759266</v>
      </c>
      <c r="U4094" s="14">
        <f t="shared" si="447"/>
        <v>2015</v>
      </c>
      <c r="V4094" s="15"/>
    </row>
    <row r="4095" spans="1:22" ht="47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 s="8">
        <f t="shared" si="442"/>
        <v>15</v>
      </c>
      <c r="Q4095" s="9" t="str">
        <f t="shared" si="443"/>
        <v>theater</v>
      </c>
      <c r="R4095" t="str">
        <f t="shared" si="444"/>
        <v>plays</v>
      </c>
      <c r="S4095" s="13">
        <f t="shared" si="445"/>
        <v>42178.607557870368</v>
      </c>
      <c r="T4095" s="13">
        <f t="shared" si="446"/>
        <v>42238.815891203703</v>
      </c>
      <c r="U4095" s="14">
        <f t="shared" si="447"/>
        <v>2015</v>
      </c>
      <c r="V4095" s="15"/>
    </row>
    <row r="4096" spans="1:22" ht="47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 s="8">
        <f t="shared" si="442"/>
        <v>91.25</v>
      </c>
      <c r="Q4096" s="9" t="str">
        <f t="shared" si="443"/>
        <v>theater</v>
      </c>
      <c r="R4096" t="str">
        <f t="shared" si="444"/>
        <v>plays</v>
      </c>
      <c r="S4096" s="13">
        <f t="shared" si="445"/>
        <v>41889.878472222219</v>
      </c>
      <c r="T4096" s="13">
        <f t="shared" si="446"/>
        <v>41934.207638888889</v>
      </c>
      <c r="U4096" s="14">
        <f t="shared" si="447"/>
        <v>2014</v>
      </c>
      <c r="V4096" s="15"/>
    </row>
    <row r="4097" spans="1:22" ht="3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 s="8">
        <f t="shared" si="442"/>
        <v>800</v>
      </c>
      <c r="Q4097" s="9" t="str">
        <f t="shared" si="443"/>
        <v>theater</v>
      </c>
      <c r="R4097" t="str">
        <f t="shared" si="444"/>
        <v>plays</v>
      </c>
      <c r="S4097" s="13">
        <f t="shared" si="445"/>
        <v>42692.823495370372</v>
      </c>
      <c r="T4097" s="13">
        <f t="shared" si="446"/>
        <v>42723.031828703708</v>
      </c>
      <c r="U4097" s="14">
        <f t="shared" si="447"/>
        <v>2016</v>
      </c>
      <c r="V4097" s="15"/>
    </row>
    <row r="4098" spans="1:22" ht="47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 s="8">
        <f t="shared" si="442"/>
        <v>80</v>
      </c>
      <c r="Q4098" s="9" t="str">
        <f t="shared" si="443"/>
        <v>theater</v>
      </c>
      <c r="R4098" t="str">
        <f t="shared" si="444"/>
        <v>plays</v>
      </c>
      <c r="S4098" s="13">
        <f t="shared" si="445"/>
        <v>42750.321979166663</v>
      </c>
      <c r="T4098" s="13">
        <f t="shared" si="446"/>
        <v>42794.368749999994</v>
      </c>
      <c r="U4098" s="14">
        <f t="shared" si="447"/>
        <v>2017</v>
      </c>
      <c r="V4098" s="15"/>
    </row>
    <row r="4099" spans="1:22" ht="47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 s="8" t="e">
        <f t="shared" ref="P4099:P4115" si="449">E4099/L4099</f>
        <v>#DIV/0!</v>
      </c>
      <c r="Q4099" s="9" t="str">
        <f t="shared" ref="Q4099:Q4115" si="450">LEFT(N4099, SEARCH("/", N4099, 1)-1)</f>
        <v>theater</v>
      </c>
      <c r="R4099" t="str">
        <f t="shared" ref="R4099:R4115" si="451">RIGHT(N4099,LEN(N4099) -SEARCH("/", N4099, 1))</f>
        <v>plays</v>
      </c>
      <c r="S4099" s="13">
        <f t="shared" ref="S4099:S4115" si="452">(J4099/86400)+25569+(-5/24)</f>
        <v>42344.616168981483</v>
      </c>
      <c r="T4099" s="13">
        <f t="shared" ref="T4099:T4115" si="453">(((I4099/60)/60)/24)+DATE(1970,1,1)</f>
        <v>42400.996527777781</v>
      </c>
      <c r="U4099" s="14">
        <f t="shared" ref="U4099:U4115" si="454">YEAR(S4099)</f>
        <v>2015</v>
      </c>
      <c r="V4099" s="15"/>
    </row>
    <row r="4100" spans="1:22" ht="47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8" t="e">
        <f t="shared" si="449"/>
        <v>#DIV/0!</v>
      </c>
      <c r="Q4100" s="9" t="str">
        <f t="shared" si="450"/>
        <v>theater</v>
      </c>
      <c r="R4100" t="str">
        <f t="shared" si="451"/>
        <v>plays</v>
      </c>
      <c r="S4100" s="13">
        <f t="shared" si="452"/>
        <v>42495.51385416666</v>
      </c>
      <c r="T4100" s="13">
        <f t="shared" si="453"/>
        <v>42525.722187499996</v>
      </c>
      <c r="U4100" s="14">
        <f t="shared" si="454"/>
        <v>2016</v>
      </c>
      <c r="V4100" s="15"/>
    </row>
    <row r="4101" spans="1:22" ht="47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 s="8">
        <f t="shared" si="449"/>
        <v>50</v>
      </c>
      <c r="Q4101" s="9" t="str">
        <f t="shared" si="450"/>
        <v>theater</v>
      </c>
      <c r="R4101" t="str">
        <f t="shared" si="451"/>
        <v>plays</v>
      </c>
      <c r="S4101" s="13">
        <f t="shared" si="452"/>
        <v>42570.642048611109</v>
      </c>
      <c r="T4101" s="13">
        <f t="shared" si="453"/>
        <v>42615.850381944445</v>
      </c>
      <c r="U4101" s="14">
        <f t="shared" si="454"/>
        <v>2016</v>
      </c>
      <c r="V4101" s="15"/>
    </row>
    <row r="4102" spans="1:22" ht="3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8" t="e">
        <f t="shared" si="449"/>
        <v>#DIV/0!</v>
      </c>
      <c r="Q4102" s="9" t="str">
        <f t="shared" si="450"/>
        <v>theater</v>
      </c>
      <c r="R4102" t="str">
        <f t="shared" si="451"/>
        <v>plays</v>
      </c>
      <c r="S4102" s="13">
        <f t="shared" si="452"/>
        <v>41926.916550925926</v>
      </c>
      <c r="T4102" s="13">
        <f t="shared" si="453"/>
        <v>41937.124884259261</v>
      </c>
      <c r="U4102" s="14">
        <f t="shared" si="454"/>
        <v>2014</v>
      </c>
      <c r="V4102" s="15"/>
    </row>
    <row r="4103" spans="1:22" ht="47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8" t="e">
        <f t="shared" si="449"/>
        <v>#DIV/0!</v>
      </c>
      <c r="Q4103" s="9" t="str">
        <f t="shared" si="450"/>
        <v>theater</v>
      </c>
      <c r="R4103" t="str">
        <f t="shared" si="451"/>
        <v>plays</v>
      </c>
      <c r="S4103" s="13">
        <f t="shared" si="452"/>
        <v>42730.695393518516</v>
      </c>
      <c r="T4103" s="13">
        <f t="shared" si="453"/>
        <v>42760.903726851851</v>
      </c>
      <c r="U4103" s="14">
        <f t="shared" si="454"/>
        <v>2016</v>
      </c>
      <c r="V4103" s="15"/>
    </row>
    <row r="4104" spans="1:22" ht="47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 s="8">
        <f t="shared" si="449"/>
        <v>22.833333333333332</v>
      </c>
      <c r="Q4104" s="9" t="str">
        <f t="shared" si="450"/>
        <v>theater</v>
      </c>
      <c r="R4104" t="str">
        <f t="shared" si="451"/>
        <v>plays</v>
      </c>
      <c r="S4104" s="13">
        <f t="shared" si="452"/>
        <v>42475.639733796292</v>
      </c>
      <c r="T4104" s="13">
        <f t="shared" si="453"/>
        <v>42505.848067129627</v>
      </c>
      <c r="U4104" s="14">
        <f t="shared" si="454"/>
        <v>2016</v>
      </c>
      <c r="V4104" s="15"/>
    </row>
    <row r="4105" spans="1:22" ht="47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 s="8">
        <f t="shared" si="449"/>
        <v>16.666666666666668</v>
      </c>
      <c r="Q4105" s="9" t="str">
        <f t="shared" si="450"/>
        <v>theater</v>
      </c>
      <c r="R4105" t="str">
        <f t="shared" si="451"/>
        <v>plays</v>
      </c>
      <c r="S4105" s="13">
        <f t="shared" si="452"/>
        <v>42188.624606481484</v>
      </c>
      <c r="T4105" s="13">
        <f t="shared" si="453"/>
        <v>42242.772222222222</v>
      </c>
      <c r="U4105" s="14">
        <f t="shared" si="454"/>
        <v>2015</v>
      </c>
      <c r="V4105" s="15"/>
    </row>
    <row r="4106" spans="1:22" ht="47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 s="8">
        <f t="shared" si="449"/>
        <v>45.785714285714285</v>
      </c>
      <c r="Q4106" s="9" t="str">
        <f t="shared" si="450"/>
        <v>theater</v>
      </c>
      <c r="R4106" t="str">
        <f t="shared" si="451"/>
        <v>plays</v>
      </c>
      <c r="S4106" s="13">
        <f t="shared" si="452"/>
        <v>42640.069837962961</v>
      </c>
      <c r="T4106" s="13">
        <f t="shared" si="453"/>
        <v>42670.278171296297</v>
      </c>
      <c r="U4106" s="14">
        <f t="shared" si="454"/>
        <v>2016</v>
      </c>
      <c r="V4106" s="15"/>
    </row>
    <row r="4107" spans="1:22" ht="47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 s="8">
        <f t="shared" si="449"/>
        <v>383.33333333333331</v>
      </c>
      <c r="Q4107" s="9" t="str">
        <f t="shared" si="450"/>
        <v>theater</v>
      </c>
      <c r="R4107" t="str">
        <f t="shared" si="451"/>
        <v>plays</v>
      </c>
      <c r="S4107" s="13">
        <f t="shared" si="452"/>
        <v>42696.802187499998</v>
      </c>
      <c r="T4107" s="13">
        <f t="shared" si="453"/>
        <v>42730.010520833333</v>
      </c>
      <c r="U4107" s="14">
        <f t="shared" si="454"/>
        <v>2016</v>
      </c>
      <c r="V4107" s="15"/>
    </row>
    <row r="4108" spans="1:22" ht="47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 s="8">
        <f t="shared" si="449"/>
        <v>106.96969696969697</v>
      </c>
      <c r="Q4108" s="9" t="str">
        <f t="shared" si="450"/>
        <v>theater</v>
      </c>
      <c r="R4108" t="str">
        <f t="shared" si="451"/>
        <v>plays</v>
      </c>
      <c r="S4108" s="13">
        <f t="shared" si="452"/>
        <v>42052.841041666667</v>
      </c>
      <c r="T4108" s="13">
        <f t="shared" si="453"/>
        <v>42096.041666666672</v>
      </c>
      <c r="U4108" s="14">
        <f t="shared" si="454"/>
        <v>2015</v>
      </c>
      <c r="V4108" s="15"/>
    </row>
    <row r="4109" spans="1:22" ht="47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 s="8">
        <f t="shared" si="449"/>
        <v>10.25</v>
      </c>
      <c r="Q4109" s="9" t="str">
        <f t="shared" si="450"/>
        <v>theater</v>
      </c>
      <c r="R4109" t="str">
        <f t="shared" si="451"/>
        <v>plays</v>
      </c>
      <c r="S4109" s="13">
        <f t="shared" si="452"/>
        <v>41883.708344907405</v>
      </c>
      <c r="T4109" s="13">
        <f t="shared" si="453"/>
        <v>41906.916678240741</v>
      </c>
      <c r="U4109" s="14">
        <f t="shared" si="454"/>
        <v>2014</v>
      </c>
      <c r="V4109" s="15"/>
    </row>
    <row r="4110" spans="1:22" ht="47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 s="8">
        <f t="shared" si="449"/>
        <v>59</v>
      </c>
      <c r="Q4110" s="9" t="str">
        <f t="shared" si="450"/>
        <v>theater</v>
      </c>
      <c r="R4110" t="str">
        <f t="shared" si="451"/>
        <v>plays</v>
      </c>
      <c r="S4110" s="13">
        <f t="shared" si="452"/>
        <v>42766.823344907403</v>
      </c>
      <c r="T4110" s="13">
        <f t="shared" si="453"/>
        <v>42797.208333333328</v>
      </c>
      <c r="U4110" s="14">
        <f t="shared" si="454"/>
        <v>2017</v>
      </c>
      <c r="V4110" s="15"/>
    </row>
    <row r="4111" spans="1:22" ht="47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8" t="e">
        <f t="shared" si="449"/>
        <v>#DIV/0!</v>
      </c>
      <c r="Q4111" s="9" t="str">
        <f t="shared" si="450"/>
        <v>theater</v>
      </c>
      <c r="R4111" t="str">
        <f t="shared" si="451"/>
        <v>plays</v>
      </c>
      <c r="S4111" s="13">
        <f t="shared" si="452"/>
        <v>42307.331064814811</v>
      </c>
      <c r="T4111" s="13">
        <f t="shared" si="453"/>
        <v>42337.581064814818</v>
      </c>
      <c r="U4111" s="14">
        <f t="shared" si="454"/>
        <v>2015</v>
      </c>
      <c r="V4111" s="15"/>
    </row>
    <row r="4112" spans="1:22" ht="47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 s="8">
        <f t="shared" si="449"/>
        <v>14.333333333333334</v>
      </c>
      <c r="Q4112" s="9" t="str">
        <f t="shared" si="450"/>
        <v>theater</v>
      </c>
      <c r="R4112" t="str">
        <f t="shared" si="451"/>
        <v>plays</v>
      </c>
      <c r="S4112" s="13">
        <f t="shared" si="452"/>
        <v>42512.418414351851</v>
      </c>
      <c r="T4112" s="13">
        <f t="shared" si="453"/>
        <v>42572.626747685179</v>
      </c>
      <c r="U4112" s="14">
        <f t="shared" si="454"/>
        <v>2016</v>
      </c>
      <c r="V4112" s="15"/>
    </row>
    <row r="4113" spans="1:22" ht="47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 s="8">
        <f t="shared" si="449"/>
        <v>15.666666666666666</v>
      </c>
      <c r="Q4113" s="9" t="str">
        <f t="shared" si="450"/>
        <v>theater</v>
      </c>
      <c r="R4113" t="str">
        <f t="shared" si="451"/>
        <v>plays</v>
      </c>
      <c r="S4113" s="13">
        <f t="shared" si="452"/>
        <v>42028.927546296291</v>
      </c>
      <c r="T4113" s="13">
        <f t="shared" si="453"/>
        <v>42059.135879629626</v>
      </c>
      <c r="U4113" s="14">
        <f t="shared" si="454"/>
        <v>2015</v>
      </c>
      <c r="V4113" s="15"/>
    </row>
    <row r="4114" spans="1:22" ht="47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 s="8">
        <f t="shared" si="449"/>
        <v>1</v>
      </c>
      <c r="Q4114" s="9" t="str">
        <f t="shared" si="450"/>
        <v>theater</v>
      </c>
      <c r="R4114" t="str">
        <f t="shared" si="451"/>
        <v>plays</v>
      </c>
      <c r="S4114" s="13">
        <f t="shared" si="452"/>
        <v>42400.738263888888</v>
      </c>
      <c r="T4114" s="13">
        <f t="shared" si="453"/>
        <v>42428</v>
      </c>
      <c r="U4114" s="14">
        <f t="shared" si="454"/>
        <v>2016</v>
      </c>
      <c r="V4114" s="15"/>
    </row>
    <row r="4115" spans="1:22" ht="47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 s="8">
        <f t="shared" si="449"/>
        <v>1</v>
      </c>
      <c r="Q4115" s="9" t="str">
        <f t="shared" si="450"/>
        <v>theater</v>
      </c>
      <c r="R4115" t="str">
        <f t="shared" si="451"/>
        <v>plays</v>
      </c>
      <c r="S4115" s="13">
        <f t="shared" si="452"/>
        <v>42358.364849537036</v>
      </c>
      <c r="T4115" s="13">
        <f t="shared" si="453"/>
        <v>42377.273611111115</v>
      </c>
      <c r="U4115" s="14">
        <f t="shared" si="454"/>
        <v>2015</v>
      </c>
      <c r="V4115" s="15"/>
    </row>
  </sheetData>
  <conditionalFormatting sqref="F1:F1048576">
    <cfRule type="containsText" dxfId="3" priority="14" operator="containsText" text="live">
      <formula>NOT(ISERROR(SEARCH("live",F1)))</formula>
    </cfRule>
    <cfRule type="containsText" dxfId="2" priority="15" operator="containsText" text="canceled">
      <formula>NOT(ISERROR(SEARCH("canceled",F1)))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 P1">
    <cfRule type="colorScale" priority="13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7BE90-A8F2-4C43-9F7E-7BAEA6ED8B7A}">
  <sheetPr codeName="Sheet2"/>
  <dimension ref="B1:I13"/>
  <sheetViews>
    <sheetView workbookViewId="0">
      <selection activeCell="D31" sqref="D31"/>
    </sheetView>
  </sheetViews>
  <sheetFormatPr baseColWidth="10" defaultRowHeight="15" x14ac:dyDescent="0.2"/>
  <cols>
    <col min="2" max="2" width="31" bestFit="1" customWidth="1"/>
    <col min="3" max="3" width="18.83203125" bestFit="1" customWidth="1"/>
    <col min="4" max="4" width="14.83203125" bestFit="1" customWidth="1"/>
    <col min="5" max="5" width="18" bestFit="1" customWidth="1"/>
    <col min="6" max="6" width="14" bestFit="1" customWidth="1"/>
    <col min="7" max="7" width="22.1640625" bestFit="1" customWidth="1"/>
    <col min="8" max="8" width="18.1640625" bestFit="1" customWidth="1"/>
    <col min="9" max="9" width="21.1640625" bestFit="1" customWidth="1"/>
  </cols>
  <sheetData>
    <row r="1" spans="2:9" ht="19" x14ac:dyDescent="0.25">
      <c r="B1" s="18" t="s">
        <v>8399</v>
      </c>
      <c r="C1" s="18" t="s">
        <v>8380</v>
      </c>
      <c r="D1" s="18" t="s">
        <v>8381</v>
      </c>
      <c r="E1" s="18" t="s">
        <v>8382</v>
      </c>
      <c r="F1" s="18" t="s">
        <v>8383</v>
      </c>
      <c r="G1" s="18" t="s">
        <v>8384</v>
      </c>
      <c r="H1" s="18" t="s">
        <v>8385</v>
      </c>
      <c r="I1" s="18" t="s">
        <v>8386</v>
      </c>
    </row>
    <row r="2" spans="2:9" ht="19" x14ac:dyDescent="0.25">
      <c r="B2" s="18" t="s">
        <v>8387</v>
      </c>
      <c r="C2" s="17">
        <f>COUNTIFS(Format!$F$2:$F$4115,"successful",Format!$D$2:$D$4115,"&lt;1000")</f>
        <v>322</v>
      </c>
      <c r="D2" s="17">
        <f>COUNTIFS(Format!$F$2:$F$4115,"failed",Format!$D$2:$D$4115,"&lt;1000")</f>
        <v>113</v>
      </c>
      <c r="E2" s="17">
        <f>COUNTIFS(Format!$F$2:$F$4115,"canceled",Format!$D$2:$D$4115,"&lt;1000")</f>
        <v>18</v>
      </c>
      <c r="F2" s="18">
        <f>SUM(C2:E2)</f>
        <v>453</v>
      </c>
      <c r="G2" s="19">
        <f>C2/F2</f>
        <v>0.71081677704194257</v>
      </c>
      <c r="H2" s="19">
        <f>D2/F2</f>
        <v>0.24944812362030905</v>
      </c>
      <c r="I2" s="19">
        <f>E2/F2</f>
        <v>3.9735099337748346E-2</v>
      </c>
    </row>
    <row r="3" spans="2:9" ht="19" x14ac:dyDescent="0.25">
      <c r="B3" s="18" t="s">
        <v>8388</v>
      </c>
      <c r="C3" s="17">
        <f>COUNTIFS(Format!$F$2:$F$4115,"successful",Format!$D$2:$D$4115,"&gt;=1000", Format!$D$2:$D$4115, "&lt;=4999")</f>
        <v>932</v>
      </c>
      <c r="D3" s="17">
        <f>COUNTIFS(Format!$F$2:$F$4115,"failed",Format!$D$2:$D$4115,"&gt;=1000", Format!$D$2:$D$4115, "&lt;=4999")</f>
        <v>420</v>
      </c>
      <c r="E3" s="17">
        <f>COUNTIFS(Format!$F$2:$F$4115,"cancedl",Format!$D$2:$D$4115,"&gt;=1000", Format!$D$2:$D$4115, "&lt;=4999")</f>
        <v>0</v>
      </c>
      <c r="F3" s="18">
        <f t="shared" ref="F3:F13" si="0">SUM(C3:E3)</f>
        <v>1352</v>
      </c>
      <c r="G3" s="19">
        <f t="shared" ref="G3:G13" si="1">C3/F3</f>
        <v>0.68934911242603547</v>
      </c>
      <c r="H3" s="19">
        <f t="shared" ref="H3:H13" si="2">D3/F3</f>
        <v>0.31065088757396447</v>
      </c>
      <c r="I3" s="19">
        <f t="shared" ref="I3:I13" si="3">E3/F3</f>
        <v>0</v>
      </c>
    </row>
    <row r="4" spans="2:9" ht="19" x14ac:dyDescent="0.25">
      <c r="B4" s="18" t="s">
        <v>8389</v>
      </c>
      <c r="C4" s="17">
        <f>COUNTIFS(Format!$F$2:$F$4115,"successful",Format!$D$2:$D$4115,"&gt;=5000", Format!$D$2:$D$4115, "&lt;=9999")</f>
        <v>381</v>
      </c>
      <c r="D4" s="17">
        <f>COUNTIFS(Format!$F$2:$F$4115,"failed",Format!$D$2:$D$4115,"&gt;=5000", Format!$D$2:$D$4115, "&lt;=9999")</f>
        <v>283</v>
      </c>
      <c r="E4" s="17">
        <f>COUNTIFS(Format!$F$2:$F$4115,"canceled",Format!$D$2:$D$4115,"&gt;=5000", Format!$D$2:$D$4115, "&lt;=9999")</f>
        <v>52</v>
      </c>
      <c r="F4" s="18">
        <f t="shared" si="0"/>
        <v>716</v>
      </c>
      <c r="G4" s="19">
        <f t="shared" si="1"/>
        <v>0.53212290502793291</v>
      </c>
      <c r="H4" s="19">
        <f t="shared" si="2"/>
        <v>0.39525139664804471</v>
      </c>
      <c r="I4" s="19">
        <f t="shared" si="3"/>
        <v>7.2625698324022353E-2</v>
      </c>
    </row>
    <row r="5" spans="2:9" ht="19" x14ac:dyDescent="0.25">
      <c r="B5" s="18" t="s">
        <v>8390</v>
      </c>
      <c r="C5" s="17">
        <f>COUNTIFS(Format!$F$2:$F$4115,"successful",Format!$D$2:$D$4115,"&gt;=10000", Format!$D$2:$D$4115, "&lt;=14999")</f>
        <v>168</v>
      </c>
      <c r="D5" s="17">
        <f>COUNTIFS(Format!$F$2:$F$4115,"failed",Format!$D$2:$D$4115,"&gt;=10000", Format!$D$2:$D$4115, "&lt;=14999")</f>
        <v>144</v>
      </c>
      <c r="E5" s="17">
        <f>COUNTIFS(Format!$F$2:$F$4115,"canceled",Format!$D$2:$D$4115,"&gt;=10000", Format!$D$2:$D$4115, "&lt;=14999")</f>
        <v>40</v>
      </c>
      <c r="F5" s="18">
        <f t="shared" si="0"/>
        <v>352</v>
      </c>
      <c r="G5" s="19">
        <f t="shared" si="1"/>
        <v>0.47727272727272729</v>
      </c>
      <c r="H5" s="19">
        <f t="shared" si="2"/>
        <v>0.40909090909090912</v>
      </c>
      <c r="I5" s="19">
        <f t="shared" si="3"/>
        <v>0.11363636363636363</v>
      </c>
    </row>
    <row r="6" spans="2:9" ht="19" x14ac:dyDescent="0.25">
      <c r="B6" s="18" t="s">
        <v>8391</v>
      </c>
      <c r="C6" s="17">
        <f>COUNTIFS(Format!$F$2:$F$4115,"successful",Format!$D$2:$D$4115,"&gt;=15000", Format!$D$2:$D$4115, "&lt;=19999")</f>
        <v>94</v>
      </c>
      <c r="D6" s="17">
        <f>COUNTIFS(Format!$F$2:$F$4115,"failed",Format!$D$2:$D$4115,"&gt;=15000", Format!$D$2:$D$4115, "&lt;=19999")</f>
        <v>90</v>
      </c>
      <c r="E6" s="17">
        <f>COUNTIFS(Format!$F$2:$F$4115,"canceled",Format!$D$2:$D$4115,"&gt;=15000", Format!$D$2:$D$4115, "&lt;=19999")</f>
        <v>17</v>
      </c>
      <c r="F6" s="18">
        <f t="shared" si="0"/>
        <v>201</v>
      </c>
      <c r="G6" s="19">
        <f t="shared" si="1"/>
        <v>0.46766169154228854</v>
      </c>
      <c r="H6" s="19">
        <f t="shared" si="2"/>
        <v>0.44776119402985076</v>
      </c>
      <c r="I6" s="19">
        <f t="shared" si="3"/>
        <v>8.45771144278607E-2</v>
      </c>
    </row>
    <row r="7" spans="2:9" ht="19" x14ac:dyDescent="0.25">
      <c r="B7" s="18" t="s">
        <v>8392</v>
      </c>
      <c r="C7" s="17">
        <f>COUNTIFS(Format!$F$2:$F$4115,"successful",Format!$D$2:$D$4115,"&gt;=20000", Format!$D$2:$D$4115, "&lt;=24999")</f>
        <v>62</v>
      </c>
      <c r="D7" s="17">
        <f>COUNTIFS(Format!$F$2:$F$4115,"failed",Format!$D$2:$D$4115,"&gt;=20000", Format!$D$2:$D$4115, "&lt;=24999")</f>
        <v>72</v>
      </c>
      <c r="E7" s="17">
        <f>COUNTIFS(Format!$F$2:$F$4115,"canceled",Format!$D$2:$D$4115,"&gt;=20000", Format!$D$2:$D$4115, "&lt;=24999")</f>
        <v>14</v>
      </c>
      <c r="F7" s="18">
        <f t="shared" si="0"/>
        <v>148</v>
      </c>
      <c r="G7" s="19">
        <f t="shared" si="1"/>
        <v>0.41891891891891891</v>
      </c>
      <c r="H7" s="19">
        <f t="shared" si="2"/>
        <v>0.48648648648648651</v>
      </c>
      <c r="I7" s="19">
        <f t="shared" si="3"/>
        <v>9.45945945945946E-2</v>
      </c>
    </row>
    <row r="8" spans="2:9" ht="19" x14ac:dyDescent="0.25">
      <c r="B8" s="18" t="s">
        <v>8393</v>
      </c>
      <c r="C8" s="17">
        <f>COUNTIFS(Format!$F$2:$F$4115,"successful",Format!$D$2:$D$4115,"&gt;=25000", Format!$D$2:$D$4115, "&lt;=29999")</f>
        <v>55</v>
      </c>
      <c r="D8" s="17">
        <f>COUNTIFS(Format!$F$2:$F$4115,"failed",Format!$D$2:$D$4115,"&gt;=25000", Format!$D$2:$D$4115, "&lt;=29999")</f>
        <v>64</v>
      </c>
      <c r="E8" s="17">
        <f>COUNTIFS(Format!$F$2:$F$4115,"canceled",Format!$D$2:$D$4115,"&gt;=25000", Format!$D$2:$D$4115, "&lt;=29999")</f>
        <v>18</v>
      </c>
      <c r="F8" s="18">
        <f t="shared" si="0"/>
        <v>137</v>
      </c>
      <c r="G8" s="19">
        <f t="shared" si="1"/>
        <v>0.40145985401459855</v>
      </c>
      <c r="H8" s="19">
        <f t="shared" si="2"/>
        <v>0.46715328467153283</v>
      </c>
      <c r="I8" s="19">
        <f t="shared" si="3"/>
        <v>0.13138686131386862</v>
      </c>
    </row>
    <row r="9" spans="2:9" ht="19" x14ac:dyDescent="0.25">
      <c r="B9" s="18" t="s">
        <v>8394</v>
      </c>
      <c r="C9" s="17">
        <f>COUNTIFS(Format!$F$2:$F$4115,"successful",Format!$D$2:$D$4115,"&gt;=30000", Format!$D$2:$D$4115, "&lt;=34999")</f>
        <v>32</v>
      </c>
      <c r="D9" s="17">
        <f>COUNTIFS(Format!$F$2:$F$4115,"failed",Format!$D$2:$D$4115,"&gt;=30000", Format!$D$2:$D$4115, "&lt;=34999")</f>
        <v>37</v>
      </c>
      <c r="E9" s="17">
        <f>COUNTIFS(Format!$F$2:$F$4115,"canceled",Format!$D$2:$D$4115,"&gt;=30000", Format!$D$2:$D$4115, "&lt;=34999")</f>
        <v>13</v>
      </c>
      <c r="F9" s="18">
        <f t="shared" si="0"/>
        <v>82</v>
      </c>
      <c r="G9" s="19">
        <f t="shared" si="1"/>
        <v>0.3902439024390244</v>
      </c>
      <c r="H9" s="19">
        <f t="shared" si="2"/>
        <v>0.45121951219512196</v>
      </c>
      <c r="I9" s="19">
        <f t="shared" si="3"/>
        <v>0.15853658536585366</v>
      </c>
    </row>
    <row r="10" spans="2:9" ht="19" x14ac:dyDescent="0.25">
      <c r="B10" s="18" t="s">
        <v>8395</v>
      </c>
      <c r="C10" s="17">
        <f>COUNTIFS(Format!$F$2:$F$4115,"successful",Format!$D$2:$D$4115,"&gt;=35000", Format!$D$2:$D$4115, "&lt;=39999")</f>
        <v>26</v>
      </c>
      <c r="D10" s="17">
        <f>COUNTIFS(Format!$F$2:$F$4115,"failed",Format!$D$2:$D$4115,"&gt;=35000", Format!$D$2:$D$4115, "&lt;=39999")</f>
        <v>22</v>
      </c>
      <c r="E10" s="17">
        <f>COUNTIFS(Format!$F$2:$F$4115,"canceled",Format!$D$2:$D$4115,"&gt;=35000", Format!$D$2:$D$4115, "&lt;=39999")</f>
        <v>7</v>
      </c>
      <c r="F10" s="18">
        <f t="shared" si="0"/>
        <v>55</v>
      </c>
      <c r="G10" s="19">
        <f t="shared" si="1"/>
        <v>0.47272727272727272</v>
      </c>
      <c r="H10" s="19">
        <f t="shared" si="2"/>
        <v>0.4</v>
      </c>
      <c r="I10" s="19">
        <f t="shared" si="3"/>
        <v>0.12727272727272726</v>
      </c>
    </row>
    <row r="11" spans="2:9" ht="19" x14ac:dyDescent="0.25">
      <c r="B11" s="18" t="s">
        <v>8396</v>
      </c>
      <c r="C11" s="17">
        <f>COUNTIFS(Format!$F$2:$F$4115,"successful",Format!$D$2:$D$4115,"&gt;=40000", Format!$D$2:$D$4115, "&lt;=44999")</f>
        <v>21</v>
      </c>
      <c r="D11" s="17">
        <f>COUNTIFS(Format!$F$2:$F$4115,"failed",Format!$D$2:$D$4115,"&gt;=40000", Format!$D$2:$D$4115, "&lt;=44999")</f>
        <v>16</v>
      </c>
      <c r="E11" s="17">
        <f>COUNTIFS(Format!$F$2:$F$4115,"canceled",Format!$D$2:$D$4115,"&gt;=40000", Format!$D$2:$D$4115, "&lt;=44999")</f>
        <v>6</v>
      </c>
      <c r="F11" s="18">
        <f t="shared" si="0"/>
        <v>43</v>
      </c>
      <c r="G11" s="19">
        <f t="shared" si="1"/>
        <v>0.48837209302325579</v>
      </c>
      <c r="H11" s="19">
        <f t="shared" si="2"/>
        <v>0.37209302325581395</v>
      </c>
      <c r="I11" s="19">
        <f t="shared" si="3"/>
        <v>0.13953488372093023</v>
      </c>
    </row>
    <row r="12" spans="2:9" ht="19" x14ac:dyDescent="0.25">
      <c r="B12" s="18" t="s">
        <v>8397</v>
      </c>
      <c r="C12" s="17">
        <f>COUNTIFS(Format!$F$2:$F$4115,"successful",Format!$D$2:$D$4115,"&gt;=45000", Format!$D$2:$D$4115, "&lt;=49999")</f>
        <v>6</v>
      </c>
      <c r="D12" s="17">
        <f>COUNTIFS(Format!$F$2:$F$4115,"failed",Format!$D$2:$D$4115,"&gt;=45000", Format!$D$2:$D$4115, "&lt;=49999")</f>
        <v>11</v>
      </c>
      <c r="E12" s="17">
        <f>COUNTIFS(Format!$F$2:$F$4115,"canceled",Format!$D$2:$D$4115,"&gt;=45000", Format!$D$2:$D$4115, "&lt;=49999")</f>
        <v>4</v>
      </c>
      <c r="F12" s="18">
        <f t="shared" si="0"/>
        <v>21</v>
      </c>
      <c r="G12" s="19">
        <f t="shared" si="1"/>
        <v>0.2857142857142857</v>
      </c>
      <c r="H12" s="19">
        <f t="shared" si="2"/>
        <v>0.52380952380952384</v>
      </c>
      <c r="I12" s="19">
        <f t="shared" si="3"/>
        <v>0.19047619047619047</v>
      </c>
    </row>
    <row r="13" spans="2:9" ht="19" x14ac:dyDescent="0.25">
      <c r="B13" s="18" t="s">
        <v>8398</v>
      </c>
      <c r="C13" s="17">
        <f>COUNTIFS(Format!$F$2:$F$4115,"successful",Format!$D$2:$D$4115,"&gt;50000")</f>
        <v>55</v>
      </c>
      <c r="D13" s="17">
        <f>COUNTIFS(Format!$F$2:$F$4115,"failed",Format!$D$2:$D$4115,"&gt;50000")</f>
        <v>198</v>
      </c>
      <c r="E13" s="17">
        <f>COUNTIFS(Format!$F$2:$F$4115,"canceled",Format!$D$2:$D$4115,"&gt;50000")</f>
        <v>83</v>
      </c>
      <c r="F13" s="18">
        <f t="shared" si="0"/>
        <v>336</v>
      </c>
      <c r="G13" s="19">
        <f t="shared" si="1"/>
        <v>0.16369047619047619</v>
      </c>
      <c r="H13" s="19">
        <f t="shared" si="2"/>
        <v>0.5892857142857143</v>
      </c>
      <c r="I13" s="19">
        <f t="shared" si="3"/>
        <v>0.24702380952380953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37229-328F-9D4A-8B7B-6D5F3C5CA6B4}">
  <dimension ref="A1:D14"/>
  <sheetViews>
    <sheetView workbookViewId="0">
      <selection activeCell="F7" sqref="F7"/>
    </sheetView>
  </sheetViews>
  <sheetFormatPr baseColWidth="10" defaultRowHeight="15" x14ac:dyDescent="0.2"/>
  <cols>
    <col min="1" max="1" width="24.83203125" bestFit="1" customWidth="1"/>
    <col min="2" max="2" width="23.33203125" bestFit="1" customWidth="1"/>
    <col min="3" max="3" width="24" bestFit="1" customWidth="1"/>
    <col min="4" max="5" width="20.6640625" bestFit="1" customWidth="1"/>
    <col min="6" max="6" width="23.33203125" bestFit="1" customWidth="1"/>
    <col min="7" max="7" width="24" bestFit="1" customWidth="1"/>
    <col min="8" max="8" width="12.1640625" bestFit="1" customWidth="1"/>
    <col min="9" max="9" width="23.33203125" bestFit="1" customWidth="1"/>
    <col min="10" max="10" width="24" bestFit="1" customWidth="1"/>
    <col min="11" max="11" width="12.1640625" bestFit="1" customWidth="1"/>
    <col min="12" max="12" width="23.33203125" bestFit="1" customWidth="1"/>
    <col min="13" max="13" width="24" bestFit="1" customWidth="1"/>
    <col min="14" max="14" width="12.1640625" bestFit="1" customWidth="1"/>
    <col min="15" max="15" width="23.33203125" bestFit="1" customWidth="1"/>
    <col min="16" max="16" width="24" bestFit="1" customWidth="1"/>
    <col min="17" max="17" width="12.1640625" bestFit="1" customWidth="1"/>
    <col min="18" max="18" width="23.33203125" bestFit="1" customWidth="1"/>
    <col min="19" max="19" width="24" bestFit="1" customWidth="1"/>
    <col min="20" max="20" width="12.1640625" bestFit="1" customWidth="1"/>
    <col min="21" max="21" width="23.33203125" bestFit="1" customWidth="1"/>
    <col min="22" max="22" width="24" bestFit="1" customWidth="1"/>
    <col min="23" max="23" width="12.1640625" bestFit="1" customWidth="1"/>
    <col min="24" max="24" width="23.33203125" bestFit="1" customWidth="1"/>
    <col min="25" max="25" width="24" bestFit="1" customWidth="1"/>
    <col min="26" max="26" width="12.1640625" bestFit="1" customWidth="1"/>
    <col min="27" max="27" width="23.33203125" bestFit="1" customWidth="1"/>
    <col min="28" max="28" width="24" bestFit="1" customWidth="1"/>
    <col min="29" max="29" width="12.1640625" bestFit="1" customWidth="1"/>
    <col min="30" max="30" width="23.33203125" bestFit="1" customWidth="1"/>
    <col min="31" max="31" width="24" bestFit="1" customWidth="1"/>
    <col min="32" max="32" width="12.1640625" bestFit="1" customWidth="1"/>
    <col min="33" max="33" width="23.33203125" bestFit="1" customWidth="1"/>
    <col min="34" max="34" width="24" bestFit="1" customWidth="1"/>
    <col min="35" max="35" width="12.1640625" bestFit="1" customWidth="1"/>
    <col min="36" max="36" width="23.33203125" bestFit="1" customWidth="1"/>
    <col min="37" max="37" width="24" bestFit="1" customWidth="1"/>
    <col min="38" max="38" width="16.5" bestFit="1" customWidth="1"/>
    <col min="39" max="39" width="27.6640625" bestFit="1" customWidth="1"/>
    <col min="40" max="40" width="28.33203125" bestFit="1" customWidth="1"/>
    <col min="41" max="41" width="29.6640625" bestFit="1" customWidth="1"/>
    <col min="42" max="42" width="12.1640625" bestFit="1" customWidth="1"/>
    <col min="43" max="43" width="23.33203125" bestFit="1" customWidth="1"/>
    <col min="44" max="44" width="18.5" bestFit="1" customWidth="1"/>
    <col min="45" max="45" width="29.6640625" bestFit="1" customWidth="1"/>
    <col min="46" max="46" width="12.1640625" bestFit="1" customWidth="1"/>
    <col min="47" max="47" width="23.33203125" bestFit="1" customWidth="1"/>
    <col min="48" max="48" width="18.5" bestFit="1" customWidth="1"/>
    <col min="49" max="49" width="29.6640625" bestFit="1" customWidth="1"/>
    <col min="50" max="50" width="16.5" bestFit="1" customWidth="1"/>
    <col min="51" max="51" width="27.6640625" bestFit="1" customWidth="1"/>
  </cols>
  <sheetData>
    <row r="1" spans="1:4" x14ac:dyDescent="0.2">
      <c r="A1" s="11" t="s">
        <v>8362</v>
      </c>
      <c r="B1" t="s">
        <v>8401</v>
      </c>
      <c r="C1" t="s">
        <v>8400</v>
      </c>
      <c r="D1" t="s">
        <v>8402</v>
      </c>
    </row>
    <row r="2" spans="1:4" x14ac:dyDescent="0.2">
      <c r="A2" s="12" t="s">
        <v>8388</v>
      </c>
      <c r="B2" s="10">
        <v>0</v>
      </c>
      <c r="C2" s="10">
        <v>0.68934911242603547</v>
      </c>
      <c r="D2" s="10">
        <v>0.31065088757396447</v>
      </c>
    </row>
    <row r="3" spans="1:4" x14ac:dyDescent="0.2">
      <c r="A3" s="12" t="s">
        <v>8390</v>
      </c>
      <c r="B3" s="10">
        <v>0.11363636363636363</v>
      </c>
      <c r="C3" s="10">
        <v>0.47727272727272729</v>
      </c>
      <c r="D3" s="10">
        <v>0.40909090909090912</v>
      </c>
    </row>
    <row r="4" spans="1:4" x14ac:dyDescent="0.2">
      <c r="A4" s="12" t="s">
        <v>8391</v>
      </c>
      <c r="B4" s="10">
        <v>8.45771144278607E-2</v>
      </c>
      <c r="C4" s="10">
        <v>0.46766169154228854</v>
      </c>
      <c r="D4" s="10">
        <v>0.44776119402985076</v>
      </c>
    </row>
    <row r="5" spans="1:4" x14ac:dyDescent="0.2">
      <c r="A5" s="12" t="s">
        <v>8392</v>
      </c>
      <c r="B5" s="10">
        <v>9.45945945945946E-2</v>
      </c>
      <c r="C5" s="10">
        <v>0.41891891891891891</v>
      </c>
      <c r="D5" s="10">
        <v>0.48648648648648651</v>
      </c>
    </row>
    <row r="6" spans="1:4" x14ac:dyDescent="0.2">
      <c r="A6" s="12" t="s">
        <v>8393</v>
      </c>
      <c r="B6" s="10">
        <v>0.13138686131386862</v>
      </c>
      <c r="C6" s="10">
        <v>0.40145985401459855</v>
      </c>
      <c r="D6" s="10">
        <v>0.46715328467153283</v>
      </c>
    </row>
    <row r="7" spans="1:4" x14ac:dyDescent="0.2">
      <c r="A7" s="12" t="s">
        <v>8394</v>
      </c>
      <c r="B7" s="10">
        <v>0.15853658536585366</v>
      </c>
      <c r="C7" s="10">
        <v>0.3902439024390244</v>
      </c>
      <c r="D7" s="10">
        <v>0.45121951219512196</v>
      </c>
    </row>
    <row r="8" spans="1:4" x14ac:dyDescent="0.2">
      <c r="A8" s="12" t="s">
        <v>8395</v>
      </c>
      <c r="B8" s="10">
        <v>0.12727272727272726</v>
      </c>
      <c r="C8" s="10">
        <v>0.47272727272727272</v>
      </c>
      <c r="D8" s="10">
        <v>0.4</v>
      </c>
    </row>
    <row r="9" spans="1:4" x14ac:dyDescent="0.2">
      <c r="A9" s="12" t="s">
        <v>8396</v>
      </c>
      <c r="B9" s="10">
        <v>0.13953488372093023</v>
      </c>
      <c r="C9" s="10">
        <v>0.48837209302325579</v>
      </c>
      <c r="D9" s="10">
        <v>0.37209302325581395</v>
      </c>
    </row>
    <row r="10" spans="1:4" x14ac:dyDescent="0.2">
      <c r="A10" s="12" t="s">
        <v>8397</v>
      </c>
      <c r="B10" s="10">
        <v>0.19047619047619047</v>
      </c>
      <c r="C10" s="10">
        <v>0.2857142857142857</v>
      </c>
      <c r="D10" s="10">
        <v>0.52380952380952384</v>
      </c>
    </row>
    <row r="11" spans="1:4" x14ac:dyDescent="0.2">
      <c r="A11" s="12" t="s">
        <v>8389</v>
      </c>
      <c r="B11" s="10">
        <v>7.2625698324022353E-2</v>
      </c>
      <c r="C11" s="10">
        <v>0.53212290502793291</v>
      </c>
      <c r="D11" s="10">
        <v>0.39525139664804471</v>
      </c>
    </row>
    <row r="12" spans="1:4" x14ac:dyDescent="0.2">
      <c r="A12" s="12" t="s">
        <v>8398</v>
      </c>
      <c r="B12" s="10">
        <v>0.24702380952380953</v>
      </c>
      <c r="C12" s="10">
        <v>0.16369047619047619</v>
      </c>
      <c r="D12" s="10">
        <v>0.5892857142857143</v>
      </c>
    </row>
    <row r="13" spans="1:4" x14ac:dyDescent="0.2">
      <c r="A13" s="12" t="s">
        <v>8387</v>
      </c>
      <c r="B13" s="10">
        <v>3.9735099337748346E-2</v>
      </c>
      <c r="C13" s="10">
        <v>0.71081677704194257</v>
      </c>
      <c r="D13" s="10">
        <v>0.24944812362030905</v>
      </c>
    </row>
    <row r="14" spans="1:4" x14ac:dyDescent="0.2">
      <c r="A14" s="12" t="s">
        <v>8363</v>
      </c>
      <c r="B14" s="10">
        <v>1.3993999279939693</v>
      </c>
      <c r="C14" s="10">
        <v>5.4983500163387582</v>
      </c>
      <c r="D14" s="10">
        <v>5.1022500556672714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3F97F-9FB2-1B4F-9BF8-B9829CFFC761}">
  <sheetPr codeName="Sheet3"/>
  <dimension ref="A3:F16"/>
  <sheetViews>
    <sheetView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8223</v>
      </c>
      <c r="B3" t="s">
        <v>8361</v>
      </c>
    </row>
    <row r="5" spans="1:6" x14ac:dyDescent="0.2">
      <c r="A5" s="11" t="s">
        <v>8360</v>
      </c>
      <c r="B5" s="11" t="s">
        <v>8364</v>
      </c>
    </row>
    <row r="6" spans="1:6" x14ac:dyDescent="0.2">
      <c r="A6" s="11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2">
      <c r="A7" s="12" t="s">
        <v>8309</v>
      </c>
      <c r="B7" s="10">
        <v>40</v>
      </c>
      <c r="C7" s="10">
        <v>180</v>
      </c>
      <c r="D7" s="10"/>
      <c r="E7" s="10">
        <v>300</v>
      </c>
      <c r="F7" s="10">
        <v>520</v>
      </c>
    </row>
    <row r="8" spans="1:6" x14ac:dyDescent="0.2">
      <c r="A8" s="12" t="s">
        <v>8335</v>
      </c>
      <c r="B8" s="10">
        <v>20</v>
      </c>
      <c r="C8" s="10">
        <v>140</v>
      </c>
      <c r="D8" s="10">
        <v>6</v>
      </c>
      <c r="E8" s="10">
        <v>34</v>
      </c>
      <c r="F8" s="10">
        <v>200</v>
      </c>
    </row>
    <row r="9" spans="1:6" x14ac:dyDescent="0.2">
      <c r="A9" s="12" t="s">
        <v>8332</v>
      </c>
      <c r="B9" s="10"/>
      <c r="C9" s="10">
        <v>140</v>
      </c>
      <c r="D9" s="10"/>
      <c r="E9" s="10">
        <v>80</v>
      </c>
      <c r="F9" s="10">
        <v>220</v>
      </c>
    </row>
    <row r="10" spans="1:6" x14ac:dyDescent="0.2">
      <c r="A10" s="12" t="s">
        <v>8330</v>
      </c>
      <c r="B10" s="10">
        <v>24</v>
      </c>
      <c r="C10" s="10"/>
      <c r="D10" s="10"/>
      <c r="E10" s="10"/>
      <c r="F10" s="10">
        <v>24</v>
      </c>
    </row>
    <row r="11" spans="1:6" x14ac:dyDescent="0.2">
      <c r="A11" s="12" t="s">
        <v>8324</v>
      </c>
      <c r="B11" s="10">
        <v>20</v>
      </c>
      <c r="C11" s="10">
        <v>120</v>
      </c>
      <c r="D11" s="10">
        <v>20</v>
      </c>
      <c r="E11" s="10">
        <v>540</v>
      </c>
      <c r="F11" s="10">
        <v>700</v>
      </c>
    </row>
    <row r="12" spans="1:6" x14ac:dyDescent="0.2">
      <c r="A12" s="12" t="s">
        <v>8337</v>
      </c>
      <c r="B12" s="10"/>
      <c r="C12" s="10">
        <v>117</v>
      </c>
      <c r="D12" s="10"/>
      <c r="E12" s="10">
        <v>103</v>
      </c>
      <c r="F12" s="10">
        <v>220</v>
      </c>
    </row>
    <row r="13" spans="1:6" x14ac:dyDescent="0.2">
      <c r="A13" s="12" t="s">
        <v>8321</v>
      </c>
      <c r="B13" s="10">
        <v>30</v>
      </c>
      <c r="C13" s="10">
        <v>127</v>
      </c>
      <c r="D13" s="10"/>
      <c r="E13" s="10">
        <v>80</v>
      </c>
      <c r="F13" s="10">
        <v>237</v>
      </c>
    </row>
    <row r="14" spans="1:6" x14ac:dyDescent="0.2">
      <c r="A14" s="12" t="s">
        <v>8318</v>
      </c>
      <c r="B14" s="10">
        <v>178</v>
      </c>
      <c r="C14" s="10">
        <v>213</v>
      </c>
      <c r="D14" s="10"/>
      <c r="E14" s="10">
        <v>209</v>
      </c>
      <c r="F14" s="10">
        <v>600</v>
      </c>
    </row>
    <row r="15" spans="1:6" x14ac:dyDescent="0.2">
      <c r="A15" s="12" t="s">
        <v>8316</v>
      </c>
      <c r="B15" s="10">
        <v>37</v>
      </c>
      <c r="C15" s="10">
        <v>493</v>
      </c>
      <c r="D15" s="10">
        <v>24</v>
      </c>
      <c r="E15" s="10">
        <v>839</v>
      </c>
      <c r="F15" s="10">
        <v>1393</v>
      </c>
    </row>
    <row r="16" spans="1:6" x14ac:dyDescent="0.2">
      <c r="A16" s="12" t="s">
        <v>8363</v>
      </c>
      <c r="B16" s="10">
        <v>349</v>
      </c>
      <c r="C16" s="10">
        <v>1530</v>
      </c>
      <c r="D16" s="10">
        <v>50</v>
      </c>
      <c r="E16" s="10">
        <v>2185</v>
      </c>
      <c r="F1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2FB1-269C-954C-8F32-9FCC95896D92}">
  <sheetPr codeName="Sheet4"/>
  <dimension ref="A1:F46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8361</v>
      </c>
    </row>
    <row r="3" spans="1:6" x14ac:dyDescent="0.2">
      <c r="A3" s="11" t="s">
        <v>8360</v>
      </c>
      <c r="B3" s="11" t="s">
        <v>8364</v>
      </c>
    </row>
    <row r="4" spans="1:6" x14ac:dyDescent="0.2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2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2" t="s">
        <v>8343</v>
      </c>
      <c r="B6" s="10">
        <v>20</v>
      </c>
      <c r="C6" s="10"/>
      <c r="D6" s="10"/>
      <c r="E6" s="10"/>
      <c r="F6" s="10">
        <v>20</v>
      </c>
    </row>
    <row r="7" spans="1:6" x14ac:dyDescent="0.2">
      <c r="A7" s="12" t="s">
        <v>8331</v>
      </c>
      <c r="B7" s="10">
        <v>24</v>
      </c>
      <c r="C7" s="10"/>
      <c r="D7" s="10"/>
      <c r="E7" s="10"/>
      <c r="F7" s="10">
        <v>24</v>
      </c>
    </row>
    <row r="8" spans="1:6" x14ac:dyDescent="0.2">
      <c r="A8" s="12" t="s">
        <v>8357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8353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8314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8329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8346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8336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12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2" t="s">
        <v>8348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12" t="s">
        <v>8328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12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2" t="s">
        <v>8355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12" t="s">
        <v>8326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12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2" t="s">
        <v>8358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12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8322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12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8338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12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2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12" t="s">
        <v>8345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12" t="s">
        <v>8341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2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2" t="s">
        <v>8325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12" t="s">
        <v>8312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12" t="s">
        <v>8311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12" t="s">
        <v>8351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12" t="s">
        <v>8354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12" t="s">
        <v>8356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12" t="s">
        <v>8350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12" t="s">
        <v>8310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12" t="s">
        <v>8340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12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2" t="s">
        <v>8320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12" t="s">
        <v>8319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12" t="s">
        <v>8339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12" t="s">
        <v>8363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99E6-2612-BD41-9504-C7AFD14305BC}">
  <sheetPr codeName="Sheet5"/>
  <dimension ref="A1:E18"/>
  <sheetViews>
    <sheetView workbookViewId="0"/>
  </sheetViews>
  <sheetFormatPr baseColWidth="10" defaultRowHeight="15" x14ac:dyDescent="0.2"/>
  <cols>
    <col min="1" max="1" width="23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8367</v>
      </c>
      <c r="B1" t="s">
        <v>8361</v>
      </c>
    </row>
    <row r="2" spans="1:5" x14ac:dyDescent="0.2">
      <c r="A2" s="11" t="s">
        <v>8308</v>
      </c>
      <c r="B2" t="s">
        <v>8361</v>
      </c>
    </row>
    <row r="4" spans="1:5" x14ac:dyDescent="0.2">
      <c r="A4" s="11" t="s">
        <v>8360</v>
      </c>
      <c r="B4" s="11" t="s">
        <v>8364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6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">
      <c r="A7" s="16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">
      <c r="A8" s="16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">
      <c r="A9" s="16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">
      <c r="A10" s="16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">
      <c r="A11" s="16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">
      <c r="A12" s="16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">
      <c r="A13" s="16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">
      <c r="A14" s="16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">
      <c r="A15" s="16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">
      <c r="A16" s="16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">
      <c r="A17" s="16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">
      <c r="A18" s="16" t="s">
        <v>8363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Format</vt:lpstr>
      <vt:lpstr>Bonus</vt:lpstr>
      <vt:lpstr>Bonus Graph</vt:lpstr>
      <vt:lpstr>Pivot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2018-07-21T02:26:13Z</dcterms:modified>
</cp:coreProperties>
</file>