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aa07badff64a477f/Desktop/"/>
    </mc:Choice>
  </mc:AlternateContent>
  <xr:revisionPtr revIDLastSave="549" documentId="8_{421CD08F-F290-434D-AF77-F05A1D8F5097}" xr6:coauthVersionLast="47" xr6:coauthVersionMax="47" xr10:uidLastSave="{DA1E46DC-79E9-44A6-8061-2593CE63A55F}"/>
  <bookViews>
    <workbookView xWindow="-110" yWindow="-110" windowWidth="19420" windowHeight="10300" tabRatio="0" firstSheet="3" activeTab="3" xr2:uid="{F89155FA-67AB-4D3E-9820-892DB50F5A65}"/>
  </bookViews>
  <sheets>
    <sheet name="A̳ssets" sheetId="2" state="hidden" r:id="rId1"/>
    <sheet name="B̳ases" sheetId="1" state="hidden" r:id="rId2"/>
    <sheet name="Calculos" sheetId="3" state="hidden" r:id="rId3"/>
    <sheet name="Dashboard" sheetId="4" r:id="rId4"/>
  </sheets>
  <definedNames>
    <definedName name="Slicer_Assinatura">#N/A</definedName>
    <definedName name="Slicer_Plano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5" i="1"/>
  <c r="J6" i="1"/>
  <c r="J7" i="1"/>
  <c r="J8" i="1"/>
  <c r="J9" i="1"/>
  <c r="J10" i="1"/>
  <c r="J11" i="1"/>
  <c r="J12" i="1"/>
  <c r="J13" i="1"/>
  <c r="J14" i="1"/>
  <c r="J16" i="1"/>
  <c r="J17" i="1"/>
  <c r="J18" i="1"/>
  <c r="J20" i="1"/>
  <c r="J21" i="1"/>
  <c r="J22" i="1"/>
  <c r="J23" i="1"/>
  <c r="J24" i="1"/>
  <c r="J25" i="1"/>
  <c r="J26" i="1"/>
  <c r="J28" i="1"/>
  <c r="J29" i="1"/>
  <c r="J30" i="1"/>
  <c r="J31" i="1"/>
  <c r="J32" i="1"/>
  <c r="J33" i="1"/>
  <c r="J34" i="1"/>
  <c r="J36" i="1"/>
  <c r="J37" i="1"/>
  <c r="J38" i="1"/>
  <c r="J39" i="1"/>
  <c r="J41" i="1"/>
  <c r="J42" i="1"/>
  <c r="J43" i="1"/>
  <c r="J46" i="1"/>
  <c r="J47" i="1"/>
  <c r="J48" i="1"/>
  <c r="J49" i="1"/>
  <c r="J50" i="1"/>
  <c r="J51" i="1"/>
  <c r="J52" i="1"/>
  <c r="J53" i="1"/>
  <c r="J54" i="1"/>
  <c r="J55" i="1"/>
  <c r="J56" i="1"/>
  <c r="J57" i="1"/>
  <c r="J58" i="1"/>
  <c r="J59" i="1"/>
  <c r="J60" i="1"/>
  <c r="J61" i="1"/>
  <c r="J62" i="1"/>
  <c r="J63" i="1"/>
  <c r="J64" i="1"/>
  <c r="J66" i="1"/>
  <c r="J67" i="1"/>
  <c r="J68" i="1"/>
  <c r="J69" i="1"/>
  <c r="J71" i="1"/>
  <c r="J72" i="1"/>
  <c r="J73" i="1"/>
  <c r="J74" i="1"/>
  <c r="J76" i="1"/>
  <c r="J77" i="1"/>
  <c r="J78" i="1"/>
  <c r="J80" i="1"/>
  <c r="J81" i="1"/>
  <c r="J82" i="1"/>
  <c r="J83" i="1"/>
  <c r="J84" i="1"/>
  <c r="J85" i="1"/>
  <c r="J86" i="1"/>
  <c r="J88" i="1"/>
  <c r="J89" i="1"/>
  <c r="J90" i="1"/>
  <c r="J91" i="1"/>
  <c r="J92" i="1"/>
  <c r="J93" i="1"/>
  <c r="J94" i="1"/>
  <c r="J96" i="1"/>
  <c r="J97" i="1"/>
  <c r="J98" i="1"/>
  <c r="J99" i="1"/>
  <c r="J101" i="1"/>
  <c r="J102" i="1"/>
  <c r="J103" i="1"/>
  <c r="J106" i="1"/>
  <c r="J107" i="1"/>
  <c r="J108" i="1"/>
  <c r="J109" i="1"/>
  <c r="J110" i="1"/>
  <c r="J111" i="1"/>
  <c r="J112" i="1"/>
  <c r="J113" i="1"/>
  <c r="J116" i="1"/>
  <c r="J117" i="1"/>
  <c r="J118" i="1"/>
  <c r="J120" i="1"/>
  <c r="J121" i="1"/>
  <c r="J122" i="1"/>
  <c r="J123" i="1"/>
  <c r="J124" i="1"/>
  <c r="J125" i="1"/>
  <c r="J126" i="1"/>
  <c r="J128" i="1"/>
  <c r="J129" i="1"/>
  <c r="J130" i="1"/>
  <c r="J131" i="1"/>
  <c r="J132" i="1"/>
  <c r="J133" i="1"/>
  <c r="J134" i="1"/>
  <c r="J136" i="1"/>
  <c r="J137" i="1"/>
  <c r="J138" i="1"/>
  <c r="J139" i="1"/>
  <c r="J141" i="1"/>
  <c r="J142" i="1"/>
  <c r="J143" i="1"/>
  <c r="J144" i="1"/>
  <c r="J145" i="1"/>
  <c r="J146" i="1"/>
  <c r="J147" i="1"/>
  <c r="J148" i="1"/>
  <c r="J150" i="1"/>
  <c r="J151" i="1"/>
  <c r="J152" i="1"/>
  <c r="J153" i="1"/>
  <c r="J154" i="1"/>
  <c r="J155" i="1"/>
  <c r="J156" i="1"/>
  <c r="J157" i="1"/>
  <c r="J158" i="1"/>
  <c r="J159" i="1"/>
  <c r="J160" i="1"/>
  <c r="J161" i="1"/>
  <c r="J162" i="1"/>
  <c r="J163" i="1"/>
  <c r="J164" i="1"/>
  <c r="J166" i="1"/>
  <c r="J167" i="1"/>
  <c r="J168" i="1"/>
  <c r="J170" i="1"/>
  <c r="J171" i="1"/>
  <c r="J172" i="1"/>
  <c r="J173" i="1"/>
  <c r="J174" i="1"/>
  <c r="J175" i="1"/>
  <c r="J176" i="1"/>
  <c r="J177" i="1"/>
  <c r="J178" i="1"/>
  <c r="J179" i="1"/>
  <c r="J180" i="1"/>
  <c r="J181" i="1"/>
  <c r="J182" i="1"/>
  <c r="J183" i="1"/>
  <c r="J186" i="1"/>
  <c r="J187" i="1"/>
  <c r="J188" i="1"/>
  <c r="J190" i="1"/>
  <c r="J191" i="1"/>
  <c r="J192" i="1"/>
  <c r="J193" i="1"/>
  <c r="J194" i="1"/>
  <c r="J195" i="1"/>
  <c r="J196" i="1"/>
  <c r="J198" i="1"/>
  <c r="J199" i="1"/>
  <c r="J200" i="1"/>
  <c r="J201" i="1"/>
  <c r="J202" i="1"/>
  <c r="J203" i="1"/>
  <c r="J204" i="1"/>
  <c r="J205" i="1"/>
  <c r="J206" i="1"/>
  <c r="J207" i="1"/>
  <c r="J208" i="1"/>
  <c r="J209" i="1"/>
  <c r="J211" i="1"/>
  <c r="J212" i="1"/>
  <c r="J213" i="1"/>
  <c r="J216" i="1"/>
  <c r="J217" i="1"/>
  <c r="J218" i="1"/>
  <c r="J220" i="1"/>
  <c r="J221" i="1"/>
  <c r="J222" i="1"/>
  <c r="J223" i="1"/>
  <c r="J224" i="1"/>
  <c r="J225" i="1"/>
  <c r="J226" i="1"/>
  <c r="J228" i="1"/>
  <c r="J229" i="1"/>
  <c r="J230" i="1"/>
  <c r="J231" i="1"/>
  <c r="J232" i="1"/>
  <c r="J233" i="1"/>
  <c r="J234" i="1"/>
  <c r="J236" i="1"/>
  <c r="J237" i="1"/>
  <c r="J238" i="1"/>
  <c r="J240" i="1"/>
  <c r="J241" i="1"/>
  <c r="J242" i="1"/>
  <c r="J243" i="1"/>
  <c r="J244" i="1"/>
  <c r="J245" i="1"/>
  <c r="J246" i="1"/>
  <c r="J248" i="1"/>
  <c r="J249" i="1"/>
  <c r="J250" i="1"/>
  <c r="J251" i="1"/>
  <c r="J252" i="1"/>
  <c r="J253" i="1"/>
  <c r="J254" i="1"/>
  <c r="J256" i="1"/>
  <c r="J257" i="1"/>
  <c r="J258" i="1"/>
  <c r="J259" i="1"/>
  <c r="J261" i="1"/>
  <c r="J262" i="1"/>
  <c r="J263" i="1"/>
  <c r="J264" i="1"/>
  <c r="J265" i="1"/>
  <c r="J266" i="1"/>
  <c r="J267" i="1"/>
  <c r="J268"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J2" i="1"/>
  <c r="G285" i="1"/>
  <c r="G277" i="1"/>
  <c r="G265" i="1"/>
  <c r="G260" i="1"/>
  <c r="J260" i="1" s="1"/>
  <c r="G255" i="1"/>
  <c r="J255" i="1" s="1"/>
  <c r="G247" i="1"/>
  <c r="J247" i="1" s="1"/>
  <c r="G235" i="1"/>
  <c r="J235" i="1" s="1"/>
  <c r="G227" i="1"/>
  <c r="J227" i="1" s="1"/>
  <c r="G215" i="1"/>
  <c r="J215" i="1" s="1"/>
  <c r="G210" i="1"/>
  <c r="J210" i="1" s="1"/>
  <c r="G205" i="1"/>
  <c r="G197" i="1"/>
  <c r="J197" i="1" s="1"/>
  <c r="G185" i="1"/>
  <c r="J185" i="1" s="1"/>
  <c r="G180" i="1"/>
  <c r="G165" i="1"/>
  <c r="J165" i="1" s="1"/>
  <c r="G157" i="1"/>
  <c r="G145" i="1"/>
  <c r="G140" i="1"/>
  <c r="J140" i="1" s="1"/>
  <c r="G135" i="1"/>
  <c r="J135" i="1" s="1"/>
  <c r="G127" i="1"/>
  <c r="J127" i="1" s="1"/>
  <c r="G115" i="1"/>
  <c r="J115" i="1" s="1"/>
  <c r="G110" i="1"/>
  <c r="G105" i="1"/>
  <c r="J105" i="1" s="1"/>
  <c r="G100" i="1"/>
  <c r="J100" i="1" s="1"/>
  <c r="G95" i="1"/>
  <c r="J95" i="1" s="1"/>
  <c r="G87" i="1"/>
  <c r="J87" i="1" s="1"/>
  <c r="G75" i="1"/>
  <c r="J75" i="1" s="1"/>
  <c r="G70" i="1"/>
  <c r="J70" i="1" s="1"/>
  <c r="G65" i="1"/>
  <c r="J65" i="1" s="1"/>
  <c r="G57" i="1"/>
  <c r="G45" i="1"/>
  <c r="J45" i="1" s="1"/>
  <c r="G40" i="1"/>
  <c r="J40" i="1" s="1"/>
  <c r="G35" i="1"/>
  <c r="J35" i="1" s="1"/>
  <c r="G27" i="1"/>
  <c r="J27" i="1" s="1"/>
  <c r="G15" i="1"/>
  <c r="J15" i="1" s="1"/>
  <c r="G289" i="1"/>
  <c r="G269" i="1"/>
  <c r="J269" i="1" s="1"/>
  <c r="G264" i="1"/>
  <c r="G239" i="1"/>
  <c r="J239" i="1" s="1"/>
  <c r="G219" i="1"/>
  <c r="J219" i="1" s="1"/>
  <c r="G214" i="1"/>
  <c r="J214" i="1" s="1"/>
  <c r="G189" i="1"/>
  <c r="J189" i="1" s="1"/>
  <c r="G184" i="1"/>
  <c r="J184" i="1" s="1"/>
  <c r="G169" i="1"/>
  <c r="J169" i="1" s="1"/>
  <c r="G149" i="1"/>
  <c r="J149" i="1" s="1"/>
  <c r="G144" i="1"/>
  <c r="G119" i="1"/>
  <c r="J119" i="1" s="1"/>
  <c r="G114" i="1"/>
  <c r="J114" i="1" s="1"/>
  <c r="G104" i="1"/>
  <c r="J104" i="1" s="1"/>
  <c r="G79" i="1"/>
  <c r="J79" i="1" s="1"/>
  <c r="G74" i="1"/>
  <c r="G49" i="1"/>
  <c r="G44" i="1"/>
  <c r="J44" i="1" s="1"/>
  <c r="G19" i="1"/>
  <c r="J19" i="1" s="1"/>
  <c r="G4" i="1"/>
  <c r="J4" i="1" s="1"/>
  <c r="F9" i="3"/>
  <c r="F19" i="3"/>
</calcChain>
</file>

<file path=xl/sharedStrings.xml><?xml version="1.0" encoding="utf-8"?>
<sst xmlns="http://schemas.openxmlformats.org/spreadsheetml/2006/main" count="1219" uniqueCount="317">
  <si>
    <t>Subscriber ID</t>
  </si>
  <si>
    <t>Name</t>
  </si>
  <si>
    <t>Start Date</t>
  </si>
  <si>
    <t>Auto Renewal</t>
  </si>
  <si>
    <t>Subscription Price</t>
  </si>
  <si>
    <t>Coupon Value</t>
  </si>
  <si>
    <t>Total Value</t>
  </si>
  <si>
    <t>João Silva</t>
  </si>
  <si>
    <t>Yes</t>
  </si>
  <si>
    <t>Monthly</t>
  </si>
  <si>
    <t>Maria Oliveira</t>
  </si>
  <si>
    <t>No</t>
  </si>
  <si>
    <t>Annual</t>
  </si>
  <si>
    <t>Lucas Fernandes</t>
  </si>
  <si>
    <t>Quarterly</t>
  </si>
  <si>
    <t>Ana Souza</t>
  </si>
  <si>
    <t>Pedro Gonçalves</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</si>
  <si>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</si>
  <si>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</si>
  <si>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</si>
  <si>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</si>
  <si>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</si>
  <si>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</si>
  <si>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</si>
  <si>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</si>
  <si>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</si>
  <si>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</si>
  <si>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</si>
  <si>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</si>
  <si>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</si>
  <si>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</si>
  <si>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</si>
  <si>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</si>
  <si>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</si>
  <si>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</si>
  <si>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</si>
  <si>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</si>
  <si>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</si>
  <si>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</si>
  <si>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</si>
  <si>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</si>
  <si>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</si>
  <si>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</si>
  <si>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</si>
  <si>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</si>
  <si>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</si>
  <si>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</si>
  <si>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</si>
  <si>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</si>
  <si>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</si>
  <si>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</si>
  <si>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</si>
  <si>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</si>
  <si>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</si>
  <si>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</si>
  <si>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</si>
  <si>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</si>
  <si>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</si>
  <si>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</si>
  <si>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</si>
  <si>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</si>
  <si>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</si>
  <si>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</si>
  <si>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</si>
  <si>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</si>
  <si>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</si>
  <si>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</si>
  <si>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</si>
  <si>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</si>
  <si>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</si>
  <si>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</si>
  <si>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</si>
  <si>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</si>
  <si>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</si>
  <si>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</si>
  <si>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</si>
  <si>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</si>
  <si>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</si>
  <si>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</si>
  <si>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</si>
  <si>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</si>
  <si>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</si>
  <si>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</si>
  <si>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</si>
  <si>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</si>
  <si>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</si>
  <si>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</si>
  <si>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</si>
  <si>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</si>
  <si>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</si>
  <si>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</si>
  <si>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</si>
  <si>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</si>
  <si>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</si>
  <si>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</si>
  <si>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</si>
  <si>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</si>
  <si>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</si>
  <si>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</si>
  <si>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</si>
  <si>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</si>
  <si>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</si>
  <si>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</si>
  <si>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</si>
  <si>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</si>
  <si>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</si>
  <si>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</si>
  <si>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</si>
  <si>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</si>
  <si>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</si>
  <si>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</si>
  <si>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</si>
  <si>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</si>
  <si>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</si>
  <si>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</si>
  <si>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</si>
  <si>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</si>
  <si>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</si>
  <si>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</si>
  <si>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</si>
  <si>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</si>
  <si>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</si>
  <si>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</si>
  <si>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</si>
  <si>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</si>
  <si>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</si>
  <si>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</si>
  <si>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</si>
  <si>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</si>
  <si>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</si>
  <si>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</si>
  <si>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</si>
  <si>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</si>
  <si>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</si>
  <si>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</si>
  <si>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</si>
  <si>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</si>
  <si>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</si>
  <si>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</si>
  <si>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</si>
  <si>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</si>
  <si>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</si>
  <si>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</si>
  <si>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</si>
  <si>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</si>
  <si>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</si>
  <si>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</si>
  <si>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</si>
  <si>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</si>
  <si>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</si>
  <si>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</si>
  <si>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</si>
  <si>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</si>
  <si>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</si>
  <si>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</si>
  <si>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</si>
  <si>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</si>
  <si>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</si>
  <si>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</si>
  <si>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</si>
  <si>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</si>
  <si>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</si>
  <si>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</si>
  <si>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</si>
  <si>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</si>
  <si>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</si>
  <si>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</si>
  <si>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</si>
  <si>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</si>
  <si>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</si>
  <si>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</si>
  <si>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</si>
  <si>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</si>
  <si>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</si>
  <si>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</si>
  <si>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</si>
  <si>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</si>
  <si>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</si>
  <si>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</si>
  <si>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</si>
  <si>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</si>
  <si>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</si>
  <si>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</si>
  <si>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</si>
  <si>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</si>
  <si>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</si>
  <si>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</si>
  <si>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</si>
  <si>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</si>
  <si>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</si>
  <si>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</si>
  <si>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</si>
  <si>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</si>
  <si>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</si>
  <si>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</si>
  <si>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</si>
  <si>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</si>
  <si>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</si>
  <si>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</si>
  <si>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</si>
  <si>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</si>
  <si>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</si>
  <si>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</si>
  <si>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</si>
  <si>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</si>
  <si>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</si>
  <si>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</si>
  <si>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</si>
  <si>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</si>
  <si>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</si>
  <si>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</si>
  <si>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</si>
  <si>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</si>
  <si>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</si>
  <si>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</si>
  <si>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</si>
  <si>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</si>
  <si>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</si>
  <si>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</si>
  <si>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</si>
  <si>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</si>
  <si>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</si>
  <si>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</si>
  <si>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</si>
  <si>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</si>
  <si>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</si>
  <si>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</si>
  <si>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</si>
  <si>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</si>
  <si>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</si>
  <si>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</si>
  <si>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</si>
  <si>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</si>
  <si>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</si>
  <si>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</si>
  <si>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</si>
  <si>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</si>
  <si>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</si>
  <si>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</si>
  <si>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</si>
  <si>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</si>
  <si>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</si>
  <si>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</si>
  <si>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</si>
  <si>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</si>
  <si>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</si>
  <si>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</si>
  <si>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</si>
  <si>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</si>
  <si>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</si>
  <si>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</si>
  <si>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</si>
  <si>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</si>
  <si>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</si>
  <si>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</si>
  <si>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</si>
  <si>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</si>
  <si>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</si>
  <si>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</si>
  <si>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</si>
  <si>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</si>
  <si>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</si>
  <si>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</si>
  <si>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</si>
  <si>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</si>
  <si>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</si>
  <si>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</si>
  <si>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</si>
  <si>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</si>
  <si>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</si>
  <si>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</si>
  <si>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</si>
  <si>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</si>
  <si>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</si>
  <si>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</si>
  <si>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</si>
  <si>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</si>
  <si>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</si>
  <si>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</si>
  <si>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</si>
  <si>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</si>
  <si>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</si>
  <si>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</si>
  <si>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</si>
  <si>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</si>
  <si>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</si>
  <si>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</si>
  <si>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</si>
  <si>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</si>
  <si>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</si>
  <si>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</si>
  <si>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</si>
  <si>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Nintendo Online + Expansion Pack</t>
  </si>
  <si>
    <t>Nintendo Online Basic</t>
  </si>
  <si>
    <t>Nintendo Family Plan</t>
  </si>
  <si>
    <t>Unnamed: 1</t>
  </si>
  <si>
    <t>Unnamed: 2</t>
  </si>
  <si>
    <t>Paleta de Cores</t>
  </si>
  <si>
    <t>#E60012</t>
  </si>
  <si>
    <t>Nintendo Red</t>
  </si>
  <si>
    <t>#FFFFFF</t>
  </si>
  <si>
    <t>Nintendo White</t>
  </si>
  <si>
    <t>#2D2D2D</t>
  </si>
  <si>
    <t>Nintendo Dark Gray</t>
  </si>
  <si>
    <t>Row Labels</t>
  </si>
  <si>
    <t>Grand Total</t>
  </si>
  <si>
    <t>Sum of Total Value</t>
  </si>
  <si>
    <t>Modelo do Console</t>
  </si>
  <si>
    <t>Total de assinaturas Nintendo Switch</t>
  </si>
  <si>
    <t>Total de assinaturas Nintendo Switch por Modelo de Console</t>
  </si>
  <si>
    <t>Nintendo Switch 2</t>
  </si>
  <si>
    <t>Nintendo Switch Oled</t>
  </si>
  <si>
    <t>Nintendo Switch v1</t>
  </si>
  <si>
    <t>Nintendo Switch v2</t>
  </si>
  <si>
    <t>Bem vinda Polaris</t>
  </si>
  <si>
    <t>Planos</t>
  </si>
  <si>
    <t>Assinatura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</si>
</sst>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theme="0"/>
      <name val="Noto Sans"/>
    </font>
    <font>
      <b/>
      <sz val="14"/>
      <color theme="0"/>
      <name val="Segoe UI"/>
      <family val="2"/>
    </font>
  </fonts>
  <fills count="5">
    <fill>
      <patternFill patternType="none"/>
    </fill>
    <fill>
      <patternFill patternType="gray125"/>
    </fill>
    <fill>
      <patternFill patternType="solid">
        <fgColor rgb="FFE60012"/>
        <bgColor indexed="64"/>
      </patternFill>
    </fill>
    <fill>
      <patternFill patternType="solid">
        <fgColor rgb="FFFFFFFF"/>
        <bgColor indexed="64"/>
      </patternFill>
    </fill>
    <fill>
      <patternFill patternType="solid">
        <fgColor rgb="FF2D2D2D"/>
        <bgColor indexed="64"/>
      </patternFill>
    </fill>
  </fills>
  <borders count="3">
    <border>
      <left/>
      <right/>
      <top/>
      <bottom/>
      <diagonal/>
    </border>
    <border>
      <left/>
      <right/>
      <top style="thin">
        <color theme="6"/>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2" fillId="0" borderId="0" xfId="0" applyFont="1" applyAlignment="1">
      <alignment horizontal="center" vertical="center" wrapText="1"/>
    </xf>
    <xf numFmtId="0" fontId="0" fillId="0" borderId="0" xfId="0" applyAlignment="1">
      <alignment horizontal="center" vertical="center" wrapText="1"/>
    </xf>
    <xf numFmtId="14" fontId="0" fillId="0" borderId="0" xfId="0" applyNumberFormat="1" applyAlignment="1">
      <alignment horizontal="center" vertical="center" wrapText="1"/>
    </xf>
    <xf numFmtId="44" fontId="0" fillId="0" borderId="0" xfId="1" applyFont="1" applyAlignment="1">
      <alignment horizontal="center" vertical="center" wrapText="1"/>
    </xf>
    <xf numFmtId="0" fontId="0" fillId="0" borderId="1" xfId="0" applyBorder="1"/>
    <xf numFmtId="0" fontId="2" fillId="0" borderId="2" xfId="0" applyFont="1" applyBorder="1" applyAlignment="1">
      <alignment horizontal="center" vertical="top"/>
    </xf>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44" fontId="0" fillId="0" borderId="0" xfId="0" applyNumberFormat="1"/>
    <xf numFmtId="44" fontId="0" fillId="0" borderId="0" xfId="1" applyFont="1"/>
    <xf numFmtId="0" fontId="3" fillId="2" borderId="0" xfId="0" applyFont="1" applyFill="1"/>
    <xf numFmtId="0" fontId="4" fillId="2" borderId="0" xfId="0" applyFont="1" applyFill="1" applyAlignment="1">
      <alignment horizontal="left"/>
    </xf>
  </cellXfs>
  <cellStyles count="2">
    <cellStyle name="Currency" xfId="1" builtinId="4"/>
    <cellStyle name="Normal" xfId="0" builtinId="0"/>
  </cellStyles>
  <dxfs count="14">
    <dxf>
      <numFmt numFmtId="34" formatCode="_-&quot;R$&quot;\ * #,##0.00_-;\-&quot;R$&quot;\ * #,##0.00_-;_-&quot;R$&quot;\ * &quot;-&quot;??_-;_-@_-"/>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color theme="0"/>
        <name val="Segoe UI"/>
        <family val="2"/>
        <scheme val="none"/>
      </font>
      <fill>
        <patternFill>
          <bgColor rgb="FFE60012"/>
        </patternFill>
      </fill>
      <border>
        <bottom style="thin">
          <color theme="5"/>
        </bottom>
        <vertical/>
        <horizontal/>
      </border>
    </dxf>
    <dxf>
      <font>
        <b val="0"/>
        <i val="0"/>
        <color theme="1"/>
        <name val="Segoe UI"/>
        <family val="2"/>
        <scheme val="none"/>
      </font>
      <fill>
        <patternFill>
          <bgColor rgb="FFE60012"/>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xr9:uid="{89CB10CB-B43E-4756-9AD8-B4789777A8A9}">
      <tableStyleElement type="wholeTable" dxfId="13"/>
      <tableStyleElement type="headerRow" dxfId="12"/>
    </tableStyle>
  </tableStyles>
  <colors>
    <mruColors>
      <color rgb="FF2D2D2D"/>
      <color rgb="FFE60012"/>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dados.xlsx]Calculos!PivotTable1</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6001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Calculos!$C$5</c:f>
              <c:strCache>
                <c:ptCount val="1"/>
                <c:pt idx="0">
                  <c:v>Total</c:v>
                </c:pt>
              </c:strCache>
            </c:strRef>
          </c:tx>
          <c:spPr>
            <a:solidFill>
              <a:srgbClr val="E60012"/>
            </a:solidFill>
            <a:ln>
              <a:noFill/>
            </a:ln>
            <a:effectLst/>
            <a:sp3d/>
          </c:spPr>
          <c:invertIfNegative val="0"/>
          <c:cat>
            <c:strRef>
              <c:f>Calculos!$B$6:$B$9</c:f>
              <c:strCache>
                <c:ptCount val="3"/>
                <c:pt idx="0">
                  <c:v>Nintendo Family Plan</c:v>
                </c:pt>
                <c:pt idx="1">
                  <c:v>Nintendo Online + Expansion Pack</c:v>
                </c:pt>
                <c:pt idx="2">
                  <c:v>Nintendo Online Basic</c:v>
                </c:pt>
              </c:strCache>
            </c:strRef>
          </c:cat>
          <c:val>
            <c:numRef>
              <c:f>Calculos!$C$6:$C$9</c:f>
              <c:numCache>
                <c:formatCode>_("R$"* #,##0.00_);_("R$"* \(#,##0.00\);_("R$"* "-"??_);_(@_)</c:formatCode>
                <c:ptCount val="3"/>
                <c:pt idx="0">
                  <c:v>3223</c:v>
                </c:pt>
                <c:pt idx="1">
                  <c:v>6001</c:v>
                </c:pt>
                <c:pt idx="2">
                  <c:v>2411</c:v>
                </c:pt>
              </c:numCache>
            </c:numRef>
          </c:val>
          <c:extLst>
            <c:ext xmlns:c16="http://schemas.microsoft.com/office/drawing/2014/chart" uri="{C3380CC4-5D6E-409C-BE32-E72D297353CC}">
              <c16:uniqueId val="{00000000-9B28-4820-AF30-CCD43B9F257D}"/>
            </c:ext>
          </c:extLst>
        </c:ser>
        <c:dLbls>
          <c:showLegendKey val="0"/>
          <c:showVal val="0"/>
          <c:showCatName val="0"/>
          <c:showSerName val="0"/>
          <c:showPercent val="0"/>
          <c:showBubbleSize val="0"/>
        </c:dLbls>
        <c:gapWidth val="150"/>
        <c:shape val="box"/>
        <c:axId val="688978368"/>
        <c:axId val="688991808"/>
        <c:axId val="0"/>
      </c:bar3DChart>
      <c:catAx>
        <c:axId val="688978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D2D2D"/>
                </a:solidFill>
                <a:latin typeface="Segoe UI" panose="020B0502040204020203" pitchFamily="34" charset="0"/>
                <a:ea typeface="+mn-ea"/>
                <a:cs typeface="Segoe UI" panose="020B0502040204020203" pitchFamily="34" charset="0"/>
              </a:defRPr>
            </a:pPr>
            <a:endParaRPr lang="pt-BR"/>
          </a:p>
        </c:txPr>
        <c:crossAx val="688991808"/>
        <c:crosses val="autoZero"/>
        <c:auto val="1"/>
        <c:lblAlgn val="ctr"/>
        <c:lblOffset val="100"/>
        <c:noMultiLvlLbl val="0"/>
      </c:catAx>
      <c:valAx>
        <c:axId val="688991808"/>
        <c:scaling>
          <c:orientation val="minMax"/>
        </c:scaling>
        <c:delete val="1"/>
        <c:axPos val="b"/>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crossAx val="68897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dados.xlsx]Calculos!PivotTable4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6001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Calculos!$C$14</c:f>
              <c:strCache>
                <c:ptCount val="1"/>
                <c:pt idx="0">
                  <c:v>Total</c:v>
                </c:pt>
              </c:strCache>
            </c:strRef>
          </c:tx>
          <c:spPr>
            <a:solidFill>
              <a:srgbClr val="E60012"/>
            </a:solidFill>
            <a:ln>
              <a:noFill/>
            </a:ln>
            <a:effectLst>
              <a:outerShdw blurRad="57150" dist="19050" dir="5400000" algn="ctr" rotWithShape="0">
                <a:srgbClr val="000000">
                  <a:alpha val="63000"/>
                </a:srgbClr>
              </a:outerShdw>
            </a:effectLst>
            <a:sp3d/>
          </c:spPr>
          <c:invertIfNegative val="0"/>
          <c:cat>
            <c:strRef>
              <c:f>Calculos!$B$15:$B$19</c:f>
              <c:strCache>
                <c:ptCount val="4"/>
                <c:pt idx="0">
                  <c:v>Nintendo Switch 2</c:v>
                </c:pt>
                <c:pt idx="1">
                  <c:v>Nintendo Switch Oled</c:v>
                </c:pt>
                <c:pt idx="2">
                  <c:v>Nintendo Switch v1</c:v>
                </c:pt>
                <c:pt idx="3">
                  <c:v>Nintendo Switch v2</c:v>
                </c:pt>
              </c:strCache>
            </c:strRef>
          </c:cat>
          <c:val>
            <c:numRef>
              <c:f>Calculos!$C$15:$C$19</c:f>
              <c:numCache>
                <c:formatCode>_("R$"* #,##0.00_);_("R$"* \(#,##0.00\);_("R$"* "-"??_);_(@_)</c:formatCode>
                <c:ptCount val="4"/>
                <c:pt idx="0">
                  <c:v>833</c:v>
                </c:pt>
                <c:pt idx="1">
                  <c:v>455</c:v>
                </c:pt>
                <c:pt idx="2">
                  <c:v>1166</c:v>
                </c:pt>
                <c:pt idx="3">
                  <c:v>988</c:v>
                </c:pt>
              </c:numCache>
            </c:numRef>
          </c:val>
          <c:extLst>
            <c:ext xmlns:c16="http://schemas.microsoft.com/office/drawing/2014/chart" uri="{C3380CC4-5D6E-409C-BE32-E72D297353CC}">
              <c16:uniqueId val="{00000000-FB2E-406F-A2A8-0E856352DF63}"/>
            </c:ext>
          </c:extLst>
        </c:ser>
        <c:dLbls>
          <c:showLegendKey val="0"/>
          <c:showVal val="0"/>
          <c:showCatName val="0"/>
          <c:showSerName val="0"/>
          <c:showPercent val="0"/>
          <c:showBubbleSize val="0"/>
        </c:dLbls>
        <c:gapWidth val="150"/>
        <c:shape val="box"/>
        <c:axId val="696143984"/>
        <c:axId val="696136304"/>
        <c:axId val="0"/>
      </c:bar3DChart>
      <c:catAx>
        <c:axId val="6961439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D2D2D"/>
                </a:solidFill>
                <a:latin typeface="Segoe UI" panose="020B0502040204020203" pitchFamily="34" charset="0"/>
                <a:ea typeface="+mn-ea"/>
                <a:cs typeface="Segoe UI" panose="020B0502040204020203" pitchFamily="34" charset="0"/>
              </a:defRPr>
            </a:pPr>
            <a:endParaRPr lang="pt-BR"/>
          </a:p>
        </c:txPr>
        <c:crossAx val="696136304"/>
        <c:crosses val="autoZero"/>
        <c:auto val="1"/>
        <c:lblAlgn val="ctr"/>
        <c:lblOffset val="100"/>
        <c:noMultiLvlLbl val="0"/>
      </c:catAx>
      <c:valAx>
        <c:axId val="696136304"/>
        <c:scaling>
          <c:orientation val="minMax"/>
        </c:scaling>
        <c:delete val="1"/>
        <c:axPos val="b"/>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crossAx val="696143984"/>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5.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120650</xdr:colOff>
      <xdr:row>6</xdr:row>
      <xdr:rowOff>146050</xdr:rowOff>
    </xdr:from>
    <xdr:to>
      <xdr:col>1</xdr:col>
      <xdr:colOff>63500</xdr:colOff>
      <xdr:row>12</xdr:row>
      <xdr:rowOff>133350</xdr:rowOff>
    </xdr:to>
    <xdr:pic>
      <xdr:nvPicPr>
        <xdr:cNvPr id="2" name="Picture 1">
          <a:extLst>
            <a:ext uri="{FF2B5EF4-FFF2-40B4-BE49-F238E27FC236}">
              <a16:creationId xmlns:a16="http://schemas.microsoft.com/office/drawing/2014/main" id="{B5FEEEDD-A88A-FCF4-2478-BCCBD6B667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650" y="1250950"/>
          <a:ext cx="1092200" cy="109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292100</xdr:colOff>
      <xdr:row>7</xdr:row>
      <xdr:rowOff>19304</xdr:rowOff>
    </xdr:from>
    <xdr:to>
      <xdr:col>5</xdr:col>
      <xdr:colOff>234950</xdr:colOff>
      <xdr:row>12</xdr:row>
      <xdr:rowOff>69850</xdr:rowOff>
    </xdr:to>
    <xdr:pic>
      <xdr:nvPicPr>
        <xdr:cNvPr id="3" name="Picture 2" descr="Nintendo Switch Online - Nintendo Switch Online + Pacote adicional - Página  oficial">
          <a:extLst>
            <a:ext uri="{FF2B5EF4-FFF2-40B4-BE49-F238E27FC236}">
              <a16:creationId xmlns:a16="http://schemas.microsoft.com/office/drawing/2014/main" id="{CAC5ED78-2514-7A35-6F3E-6D924CEBF4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41450" y="1308354"/>
          <a:ext cx="3035300" cy="971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158750</xdr:colOff>
      <xdr:row>13</xdr:row>
      <xdr:rowOff>88900</xdr:rowOff>
    </xdr:from>
    <xdr:to>
      <xdr:col>1</xdr:col>
      <xdr:colOff>654050</xdr:colOff>
      <xdr:row>16</xdr:row>
      <xdr:rowOff>31750</xdr:rowOff>
    </xdr:to>
    <xdr:pic>
      <xdr:nvPicPr>
        <xdr:cNvPr id="4" name="Picture 3" descr="Significado do logotipo e do símbolo Nintendo - história e evolução |  Turbologo">
          <a:extLst>
            <a:ext uri="{FF2B5EF4-FFF2-40B4-BE49-F238E27FC236}">
              <a16:creationId xmlns:a16="http://schemas.microsoft.com/office/drawing/2014/main" id="{4C26E6C6-1389-DD50-220D-09DA4BACD92D}"/>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5466" t="29998" r="15467" b="34503"/>
        <a:stretch>
          <a:fillRect/>
        </a:stretch>
      </xdr:blipFill>
      <xdr:spPr bwMode="auto">
        <a:xfrm>
          <a:off x="158750" y="2482850"/>
          <a:ext cx="16446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304800</xdr:colOff>
      <xdr:row>29</xdr:row>
      <xdr:rowOff>120650</xdr:rowOff>
    </xdr:to>
    <xdr:sp macro="" textlink="">
      <xdr:nvSpPr>
        <xdr:cNvPr id="2054" name="AutoShape 6" descr="The Legend of Zelda: Echoes of Wisdom – Nintendo divulga novas ilustrações  para alguns dos personagens">
          <a:extLst>
            <a:ext uri="{FF2B5EF4-FFF2-40B4-BE49-F238E27FC236}">
              <a16:creationId xmlns:a16="http://schemas.microsoft.com/office/drawing/2014/main" id="{EC4A3184-88F9-89BA-FE7F-21807898500E}"/>
            </a:ext>
          </a:extLst>
        </xdr:cNvPr>
        <xdr:cNvSpPr>
          <a:spLocks noChangeAspect="1" noChangeArrowheads="1"/>
        </xdr:cNvSpPr>
      </xdr:nvSpPr>
      <xdr:spPr bwMode="auto">
        <a:xfrm>
          <a:off x="0" y="515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304800</xdr:colOff>
      <xdr:row>34</xdr:row>
      <xdr:rowOff>120650</xdr:rowOff>
    </xdr:to>
    <xdr:sp macro="" textlink="">
      <xdr:nvSpPr>
        <xdr:cNvPr id="2055" name="AutoShape 7" descr="The Legend of Zelda: Echoes of Wisdom – Nintendo divulga novas ilustrações  para alguns dos personagens">
          <a:extLst>
            <a:ext uri="{FF2B5EF4-FFF2-40B4-BE49-F238E27FC236}">
              <a16:creationId xmlns:a16="http://schemas.microsoft.com/office/drawing/2014/main" id="{E2C9EDA0-399F-A52A-7DC6-94272307FE08}"/>
            </a:ext>
          </a:extLst>
        </xdr:cNvPr>
        <xdr:cNvSpPr>
          <a:spLocks noChangeAspect="1" noChangeArrowheads="1"/>
        </xdr:cNvSpPr>
      </xdr:nvSpPr>
      <xdr:spPr bwMode="auto">
        <a:xfrm>
          <a:off x="1149350" y="607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20</xdr:row>
      <xdr:rowOff>120650</xdr:rowOff>
    </xdr:to>
    <xdr:sp macro="" textlink="">
      <xdr:nvSpPr>
        <xdr:cNvPr id="2056" name="AutoShape 8" descr="The Legend of Zelda: Echoes of Wisdom – Nintendo divulga novas ilustrações  para alguns dos personagens">
          <a:extLst>
            <a:ext uri="{FF2B5EF4-FFF2-40B4-BE49-F238E27FC236}">
              <a16:creationId xmlns:a16="http://schemas.microsoft.com/office/drawing/2014/main" id="{EC87CE2B-C9C6-6D83-A3FA-803FECF36161}"/>
            </a:ext>
          </a:extLst>
        </xdr:cNvPr>
        <xdr:cNvSpPr>
          <a:spLocks noChangeAspect="1" noChangeArrowheads="1"/>
        </xdr:cNvSpPr>
      </xdr:nvSpPr>
      <xdr:spPr bwMode="auto">
        <a:xfrm>
          <a:off x="2413000" y="34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304800</xdr:colOff>
      <xdr:row>19</xdr:row>
      <xdr:rowOff>120650</xdr:rowOff>
    </xdr:to>
    <xdr:sp macro="" textlink="">
      <xdr:nvSpPr>
        <xdr:cNvPr id="2057" name="AutoShape 9" descr="The Legend of Zelda: Echoes of Wisdom – Nintendo divulga novas ilustrações  para alguns dos personagens">
          <a:extLst>
            <a:ext uri="{FF2B5EF4-FFF2-40B4-BE49-F238E27FC236}">
              <a16:creationId xmlns:a16="http://schemas.microsoft.com/office/drawing/2014/main" id="{0C253D64-B82F-A66F-059A-6F1524582716}"/>
            </a:ext>
          </a:extLst>
        </xdr:cNvPr>
        <xdr:cNvSpPr>
          <a:spLocks noChangeAspect="1" noChangeArrowheads="1"/>
        </xdr:cNvSpPr>
      </xdr:nvSpPr>
      <xdr:spPr bwMode="auto">
        <a:xfrm>
          <a:off x="1149350" y="33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972031</xdr:colOff>
      <xdr:row>12</xdr:row>
      <xdr:rowOff>155224</xdr:rowOff>
    </xdr:from>
    <xdr:to>
      <xdr:col>3</xdr:col>
      <xdr:colOff>173819</xdr:colOff>
      <xdr:row>18</xdr:row>
      <xdr:rowOff>127001</xdr:rowOff>
    </xdr:to>
    <xdr:pic>
      <xdr:nvPicPr>
        <xdr:cNvPr id="8" name="Picture 7" descr="Imagem gerada">
          <a:extLst>
            <a:ext uri="{FF2B5EF4-FFF2-40B4-BE49-F238E27FC236}">
              <a16:creationId xmlns:a16="http://schemas.microsoft.com/office/drawing/2014/main" id="{345337C2-37F2-5237-292B-EF5E9DF4FAA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122087" y="2356557"/>
          <a:ext cx="1071510" cy="1072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5</xdr:row>
      <xdr:rowOff>0</xdr:rowOff>
    </xdr:from>
    <xdr:to>
      <xdr:col>9</xdr:col>
      <xdr:colOff>304800</xdr:colOff>
      <xdr:row>6</xdr:row>
      <xdr:rowOff>95250</xdr:rowOff>
    </xdr:to>
    <xdr:sp macro="" textlink="">
      <xdr:nvSpPr>
        <xdr:cNvPr id="2" name="AutoShape 1" descr="Nintendo Switch Online bate marca de 36 milhões de assinantes - Nintendo  Blast">
          <a:extLst>
            <a:ext uri="{FF2B5EF4-FFF2-40B4-BE49-F238E27FC236}">
              <a16:creationId xmlns:a16="http://schemas.microsoft.com/office/drawing/2014/main" id="{BA0F4046-044F-4B07-9DB2-F7338D5A5F62}"/>
            </a:ext>
          </a:extLst>
        </xdr:cNvPr>
        <xdr:cNvSpPr>
          <a:spLocks noChangeAspect="1" noChangeArrowheads="1"/>
        </xdr:cNvSpPr>
      </xdr:nvSpPr>
      <xdr:spPr bwMode="auto">
        <a:xfrm>
          <a:off x="14471650" y="7874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585610</xdr:colOff>
      <xdr:row>5</xdr:row>
      <xdr:rowOff>14111</xdr:rowOff>
    </xdr:from>
    <xdr:to>
      <xdr:col>11</xdr:col>
      <xdr:colOff>283633</xdr:colOff>
      <xdr:row>6</xdr:row>
      <xdr:rowOff>109361</xdr:rowOff>
    </xdr:to>
    <xdr:sp macro="" textlink="">
      <xdr:nvSpPr>
        <xdr:cNvPr id="3" name="AutoShape 2" descr="Nintendo Switch Online bate marca de 36 milhões de assinantes - Nintendo  Blast">
          <a:extLst>
            <a:ext uri="{FF2B5EF4-FFF2-40B4-BE49-F238E27FC236}">
              <a16:creationId xmlns:a16="http://schemas.microsoft.com/office/drawing/2014/main" id="{A762F374-52DD-41FD-8CFA-68F64A4C82B9}"/>
            </a:ext>
          </a:extLst>
        </xdr:cNvPr>
        <xdr:cNvSpPr>
          <a:spLocks noChangeAspect="1" noChangeArrowheads="1"/>
        </xdr:cNvSpPr>
      </xdr:nvSpPr>
      <xdr:spPr bwMode="auto">
        <a:xfrm>
          <a:off x="14181666" y="1227667"/>
          <a:ext cx="304800" cy="3069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304800</xdr:colOff>
      <xdr:row>0</xdr:row>
      <xdr:rowOff>71438</xdr:rowOff>
    </xdr:from>
    <xdr:to>
      <xdr:col>0</xdr:col>
      <xdr:colOff>1754188</xdr:colOff>
      <xdr:row>7</xdr:row>
      <xdr:rowOff>110475</xdr:rowOff>
    </xdr:to>
    <xdr:pic>
      <xdr:nvPicPr>
        <xdr:cNvPr id="2" name="Picture 1">
          <a:extLst>
            <a:ext uri="{FF2B5EF4-FFF2-40B4-BE49-F238E27FC236}">
              <a16:creationId xmlns:a16="http://schemas.microsoft.com/office/drawing/2014/main" id="{B476FA41-BD3B-4EB1-98B9-C31350A7030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71438"/>
          <a:ext cx="1449388" cy="142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4</xdr:col>
      <xdr:colOff>317500</xdr:colOff>
      <xdr:row>0</xdr:row>
      <xdr:rowOff>31750</xdr:rowOff>
    </xdr:from>
    <xdr:to>
      <xdr:col>12</xdr:col>
      <xdr:colOff>206375</xdr:colOff>
      <xdr:row>6</xdr:row>
      <xdr:rowOff>119944</xdr:rowOff>
    </xdr:to>
    <xdr:pic>
      <xdr:nvPicPr>
        <xdr:cNvPr id="3" name="Picture 2" descr="Nintendo Switch Online - Nintendo Switch Online + Pacote adicional - Página  oficial">
          <a:extLst>
            <a:ext uri="{FF2B5EF4-FFF2-40B4-BE49-F238E27FC236}">
              <a16:creationId xmlns:a16="http://schemas.microsoft.com/office/drawing/2014/main" id="{44249249-38AC-48B6-87AC-0DD4E20E4D4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68611" y="31750"/>
          <a:ext cx="4743097" cy="130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71438</xdr:colOff>
      <xdr:row>15</xdr:row>
      <xdr:rowOff>84451</xdr:rowOff>
    </xdr:from>
    <xdr:to>
      <xdr:col>1</xdr:col>
      <xdr:colOff>23813</xdr:colOff>
      <xdr:row>22</xdr:row>
      <xdr:rowOff>13014</xdr:rowOff>
    </xdr:to>
    <mc:AlternateContent xmlns:mc="http://schemas.openxmlformats.org/markup-compatibility/2006" xmlns:a14="http://schemas.microsoft.com/office/drawing/2010/main">
      <mc:Choice Requires="a14">
        <xdr:graphicFrame macro="">
          <xdr:nvGraphicFramePr>
            <xdr:cNvPr id="7" name="Assinatura">
              <a:extLst>
                <a:ext uri="{FF2B5EF4-FFF2-40B4-BE49-F238E27FC236}">
                  <a16:creationId xmlns:a16="http://schemas.microsoft.com/office/drawing/2014/main" id="{2D9E57BD-B05B-458B-8415-E80E124202CF}"/>
                </a:ext>
              </a:extLst>
            </xdr:cNvPr>
            <xdr:cNvGraphicFramePr/>
          </xdr:nvGraphicFramePr>
          <xdr:xfrm>
            <a:off x="0" y="0"/>
            <a:ext cx="0" cy="0"/>
          </xdr:xfrm>
          <a:graphic>
            <a:graphicData uri="http://schemas.microsoft.com/office/drawing/2010/slicer">
              <sle:slicer xmlns:sle="http://schemas.microsoft.com/office/drawing/2010/slicer" name="Assinatura"/>
            </a:graphicData>
          </a:graphic>
        </xdr:graphicFrame>
      </mc:Choice>
      <mc:Fallback xmlns="">
        <xdr:sp macro="" textlink="">
          <xdr:nvSpPr>
            <xdr:cNvPr id="0" name=""/>
            <xdr:cNvSpPr>
              <a:spLocks noTextEdit="1"/>
            </xdr:cNvSpPr>
          </xdr:nvSpPr>
          <xdr:spPr>
            <a:xfrm>
              <a:off x="71438" y="2949007"/>
              <a:ext cx="2083153" cy="1212674"/>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31750</xdr:colOff>
      <xdr:row>7</xdr:row>
      <xdr:rowOff>160963</xdr:rowOff>
    </xdr:from>
    <xdr:to>
      <xdr:col>1</xdr:col>
      <xdr:colOff>23812</xdr:colOff>
      <xdr:row>15</xdr:row>
      <xdr:rowOff>33963</xdr:rowOff>
    </xdr:to>
    <mc:AlternateContent xmlns:mc="http://schemas.openxmlformats.org/markup-compatibility/2006" xmlns:a14="http://schemas.microsoft.com/office/drawing/2010/main">
      <mc:Choice Requires="a14">
        <xdr:graphicFrame macro="">
          <xdr:nvGraphicFramePr>
            <xdr:cNvPr id="8" name="Planos">
              <a:extLst>
                <a:ext uri="{FF2B5EF4-FFF2-40B4-BE49-F238E27FC236}">
                  <a16:creationId xmlns:a16="http://schemas.microsoft.com/office/drawing/2014/main" id="{7B338D6A-A559-4D87-8989-D0900B37C6CB}"/>
                </a:ext>
              </a:extLst>
            </xdr:cNvPr>
            <xdr:cNvGraphicFramePr/>
          </xdr:nvGraphicFramePr>
          <xdr:xfrm>
            <a:off x="0" y="0"/>
            <a:ext cx="0" cy="0"/>
          </xdr:xfrm>
          <a:graphic>
            <a:graphicData uri="http://schemas.microsoft.com/office/drawing/2010/slicer">
              <sle:slicer xmlns:sle="http://schemas.microsoft.com/office/drawing/2010/slicer" name="Planos"/>
            </a:graphicData>
          </a:graphic>
        </xdr:graphicFrame>
      </mc:Choice>
      <mc:Fallback xmlns="">
        <xdr:sp macro="" textlink="">
          <xdr:nvSpPr>
            <xdr:cNvPr id="0" name=""/>
            <xdr:cNvSpPr>
              <a:spLocks noTextEdit="1"/>
            </xdr:cNvSpPr>
          </xdr:nvSpPr>
          <xdr:spPr>
            <a:xfrm>
              <a:off x="31750" y="1557963"/>
              <a:ext cx="2122840" cy="134055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8</xdr:col>
      <xdr:colOff>395290</xdr:colOff>
      <xdr:row>19</xdr:row>
      <xdr:rowOff>157956</xdr:rowOff>
    </xdr:from>
    <xdr:to>
      <xdr:col>16</xdr:col>
      <xdr:colOff>75143</xdr:colOff>
      <xdr:row>34</xdr:row>
      <xdr:rowOff>162720</xdr:rowOff>
    </xdr:to>
    <xdr:graphicFrame macro="">
      <xdr:nvGraphicFramePr>
        <xdr:cNvPr id="9" name="Chart 8">
          <a:extLst>
            <a:ext uri="{FF2B5EF4-FFF2-40B4-BE49-F238E27FC236}">
              <a16:creationId xmlns:a16="http://schemas.microsoft.com/office/drawing/2014/main" id="{B42D6C9B-5A26-4444-9D7E-64BF09D8B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44449</xdr:colOff>
      <xdr:row>19</xdr:row>
      <xdr:rowOff>157956</xdr:rowOff>
    </xdr:from>
    <xdr:to>
      <xdr:col>8</xdr:col>
      <xdr:colOff>340783</xdr:colOff>
      <xdr:row>34</xdr:row>
      <xdr:rowOff>162719</xdr:rowOff>
    </xdr:to>
    <xdr:graphicFrame macro="">
      <xdr:nvGraphicFramePr>
        <xdr:cNvPr id="10" name="Chart 9">
          <a:extLst>
            <a:ext uri="{FF2B5EF4-FFF2-40B4-BE49-F238E27FC236}">
              <a16:creationId xmlns:a16="http://schemas.microsoft.com/office/drawing/2014/main" id="{288A4BFA-9830-471A-A63C-1D2FB0BC9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293688</xdr:colOff>
      <xdr:row>22</xdr:row>
      <xdr:rowOff>127001</xdr:rowOff>
    </xdr:from>
    <xdr:to>
      <xdr:col>0</xdr:col>
      <xdr:colOff>1939044</xdr:colOff>
      <xdr:row>25</xdr:row>
      <xdr:rowOff>72496</xdr:rowOff>
    </xdr:to>
    <xdr:pic>
      <xdr:nvPicPr>
        <xdr:cNvPr id="11" name="Picture 10" descr="Significado do logotipo e do símbolo Nintendo - história e evolução |  Turbologo">
          <a:extLst>
            <a:ext uri="{FF2B5EF4-FFF2-40B4-BE49-F238E27FC236}">
              <a16:creationId xmlns:a16="http://schemas.microsoft.com/office/drawing/2014/main" id="{CA7EDD14-BD3B-448C-8482-AEF7562C50E1}"/>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5466" t="29998" r="15467" b="34503"/>
        <a:stretch>
          <a:fillRect/>
        </a:stretch>
      </xdr:blipFill>
      <xdr:spPr bwMode="auto">
        <a:xfrm>
          <a:off x="293688" y="4275668"/>
          <a:ext cx="1645356" cy="495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114513</xdr:colOff>
      <xdr:row>2</xdr:row>
      <xdr:rowOff>88196</xdr:rowOff>
    </xdr:from>
    <xdr:to>
      <xdr:col>2</xdr:col>
      <xdr:colOff>177270</xdr:colOff>
      <xdr:row>6</xdr:row>
      <xdr:rowOff>7196</xdr:rowOff>
    </xdr:to>
    <xdr:pic>
      <xdr:nvPicPr>
        <xdr:cNvPr id="18" name="Picture 17">
          <a:extLst>
            <a:ext uri="{FF2B5EF4-FFF2-40B4-BE49-F238E27FC236}">
              <a16:creationId xmlns:a16="http://schemas.microsoft.com/office/drawing/2014/main" id="{EB29AFB7-6C6A-2DEC-BE20-067DC512A937}"/>
            </a:ext>
          </a:extLst>
        </xdr:cNvPr>
        <xdr:cNvPicPr>
          <a:picLocks noChangeAspect="1"/>
        </xdr:cNvPicPr>
      </xdr:nvPicPr>
      <xdr:blipFill>
        <a:blip xmlns:r="http://schemas.openxmlformats.org/officeDocument/2006/relationships" r:embed="rId6"/>
        <a:stretch>
          <a:fillRect/>
        </a:stretch>
      </xdr:blipFill>
      <xdr:spPr>
        <a:xfrm>
          <a:off x="2245291" y="539752"/>
          <a:ext cx="669535" cy="681000"/>
        </a:xfrm>
        <a:prstGeom prst="rect">
          <a:avLst/>
        </a:prstGeom>
      </xdr:spPr>
    </xdr:pic>
    <xdr:clientData/>
  </xdr:twoCellAnchor>
  <xdr:twoCellAnchor>
    <xdr:from>
      <xdr:col>9</xdr:col>
      <xdr:colOff>71438</xdr:colOff>
      <xdr:row>6</xdr:row>
      <xdr:rowOff>146843</xdr:rowOff>
    </xdr:from>
    <xdr:to>
      <xdr:col>16</xdr:col>
      <xdr:colOff>55562</xdr:colOff>
      <xdr:row>18</xdr:row>
      <xdr:rowOff>19843</xdr:rowOff>
    </xdr:to>
    <xdr:grpSp>
      <xdr:nvGrpSpPr>
        <xdr:cNvPr id="25" name="Group 24">
          <a:extLst>
            <a:ext uri="{FF2B5EF4-FFF2-40B4-BE49-F238E27FC236}">
              <a16:creationId xmlns:a16="http://schemas.microsoft.com/office/drawing/2014/main" id="{0217CBDE-A33F-017F-8A4A-1BF7CCC71115}"/>
            </a:ext>
          </a:extLst>
        </xdr:cNvPr>
        <xdr:cNvGrpSpPr/>
      </xdr:nvGrpSpPr>
      <xdr:grpSpPr>
        <a:xfrm>
          <a:off x="7056438" y="1360399"/>
          <a:ext cx="4231568" cy="2074333"/>
          <a:chOff x="7088188" y="1321593"/>
          <a:chExt cx="4262437" cy="2063750"/>
        </a:xfrm>
      </xdr:grpSpPr>
      <xdr:sp macro="" textlink="">
        <xdr:nvSpPr>
          <xdr:cNvPr id="15" name="Flowchart: Terminator 14">
            <a:extLst>
              <a:ext uri="{FF2B5EF4-FFF2-40B4-BE49-F238E27FC236}">
                <a16:creationId xmlns:a16="http://schemas.microsoft.com/office/drawing/2014/main" id="{F59B941C-173B-4B43-8616-FE53B522EA25}"/>
              </a:ext>
            </a:extLst>
          </xdr:cNvPr>
          <xdr:cNvSpPr/>
        </xdr:nvSpPr>
        <xdr:spPr>
          <a:xfrm>
            <a:off x="7088188" y="1321593"/>
            <a:ext cx="4262437" cy="2063750"/>
          </a:xfrm>
          <a:prstGeom prst="flowChartTerminator">
            <a:avLst/>
          </a:prstGeom>
          <a:ln>
            <a:solidFill>
              <a:srgbClr val="2D2D2D"/>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sp macro="" textlink="Calculos!F9">
        <xdr:nvSpPr>
          <xdr:cNvPr id="19" name="TextBox 18">
            <a:extLst>
              <a:ext uri="{FF2B5EF4-FFF2-40B4-BE49-F238E27FC236}">
                <a16:creationId xmlns:a16="http://schemas.microsoft.com/office/drawing/2014/main" id="{C7F970DC-E3E2-85C7-A129-680CA203007D}"/>
              </a:ext>
            </a:extLst>
          </xdr:cNvPr>
          <xdr:cNvSpPr txBox="1"/>
        </xdr:nvSpPr>
        <xdr:spPr>
          <a:xfrm>
            <a:off x="7469188" y="2518571"/>
            <a:ext cx="3278188" cy="56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CE16AFB8-4E17-46B1-BEBD-B7B3165CBA8D}" type="TxLink">
              <a:rPr lang="en-US" sz="2800" b="1" i="0" u="none" strike="noStrike">
                <a:solidFill>
                  <a:schemeClr val="bg1"/>
                </a:solidFill>
                <a:latin typeface="Segoe UI" panose="020B0502040204020203" pitchFamily="34" charset="0"/>
                <a:cs typeface="Segoe UI" panose="020B0502040204020203" pitchFamily="34" charset="0"/>
              </a:rPr>
              <a:pPr algn="ctr"/>
              <a:t> R$ 11.635,00 </a:t>
            </a:fld>
            <a:endParaRPr lang="pt-BR" sz="2800" b="1">
              <a:solidFill>
                <a:schemeClr val="bg1"/>
              </a:solidFill>
              <a:latin typeface="Segoe UI" panose="020B0502040204020203" pitchFamily="34" charset="0"/>
              <a:cs typeface="Segoe UI" panose="020B0502040204020203" pitchFamily="34" charset="0"/>
            </a:endParaRPr>
          </a:p>
        </xdr:txBody>
      </xdr:sp>
      <xdr:sp macro="" textlink="">
        <xdr:nvSpPr>
          <xdr:cNvPr id="23" name="TextBox 22">
            <a:extLst>
              <a:ext uri="{FF2B5EF4-FFF2-40B4-BE49-F238E27FC236}">
                <a16:creationId xmlns:a16="http://schemas.microsoft.com/office/drawing/2014/main" id="{A2AF964C-1A69-F7D5-82D5-14B32B261896}"/>
              </a:ext>
            </a:extLst>
          </xdr:cNvPr>
          <xdr:cNvSpPr txBox="1"/>
        </xdr:nvSpPr>
        <xdr:spPr>
          <a:xfrm>
            <a:off x="7516814" y="1627188"/>
            <a:ext cx="3373436" cy="73025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600" b="1">
                <a:solidFill>
                  <a:schemeClr val="bg1"/>
                </a:solidFill>
                <a:latin typeface="Segoe UI" panose="020B0502040204020203" pitchFamily="34" charset="0"/>
                <a:cs typeface="Segoe UI" panose="020B0502040204020203" pitchFamily="34" charset="0"/>
              </a:rPr>
              <a:t>Total de assinaturas Nintendo Switch</a:t>
            </a:r>
          </a:p>
        </xdr:txBody>
      </xdr:sp>
    </xdr:grpSp>
    <xdr:clientData/>
  </xdr:twoCellAnchor>
  <xdr:twoCellAnchor>
    <xdr:from>
      <xdr:col>1</xdr:col>
      <xdr:colOff>230189</xdr:colOff>
      <xdr:row>6</xdr:row>
      <xdr:rowOff>146843</xdr:rowOff>
    </xdr:from>
    <xdr:to>
      <xdr:col>8</xdr:col>
      <xdr:colOff>214313</xdr:colOff>
      <xdr:row>18</xdr:row>
      <xdr:rowOff>19843</xdr:rowOff>
    </xdr:to>
    <xdr:grpSp>
      <xdr:nvGrpSpPr>
        <xdr:cNvPr id="24" name="Group 23">
          <a:extLst>
            <a:ext uri="{FF2B5EF4-FFF2-40B4-BE49-F238E27FC236}">
              <a16:creationId xmlns:a16="http://schemas.microsoft.com/office/drawing/2014/main" id="{82AFC6CB-89E3-7514-C914-E93D1BD358C0}"/>
            </a:ext>
          </a:extLst>
        </xdr:cNvPr>
        <xdr:cNvGrpSpPr/>
      </xdr:nvGrpSpPr>
      <xdr:grpSpPr>
        <a:xfrm>
          <a:off x="2360967" y="1360399"/>
          <a:ext cx="4231568" cy="2074333"/>
          <a:chOff x="2357439" y="1385093"/>
          <a:chExt cx="4262437" cy="2063750"/>
        </a:xfrm>
      </xdr:grpSpPr>
      <xdr:sp macro="" textlink="">
        <xdr:nvSpPr>
          <xdr:cNvPr id="13" name="Flowchart: Terminator 12">
            <a:extLst>
              <a:ext uri="{FF2B5EF4-FFF2-40B4-BE49-F238E27FC236}">
                <a16:creationId xmlns:a16="http://schemas.microsoft.com/office/drawing/2014/main" id="{AAAA0120-3B6A-541B-DA8D-FBEBA0B3F174}"/>
              </a:ext>
            </a:extLst>
          </xdr:cNvPr>
          <xdr:cNvSpPr/>
        </xdr:nvSpPr>
        <xdr:spPr>
          <a:xfrm>
            <a:off x="2357439" y="1385093"/>
            <a:ext cx="4262437" cy="2063750"/>
          </a:xfrm>
          <a:prstGeom prst="flowChartTerminator">
            <a:avLst/>
          </a:prstGeom>
          <a:ln>
            <a:solidFill>
              <a:srgbClr val="2D2D2D"/>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sp macro="" textlink="Calculos!F19">
        <xdr:nvSpPr>
          <xdr:cNvPr id="20" name="TextBox 19">
            <a:extLst>
              <a:ext uri="{FF2B5EF4-FFF2-40B4-BE49-F238E27FC236}">
                <a16:creationId xmlns:a16="http://schemas.microsoft.com/office/drawing/2014/main" id="{6B6BCD4B-3B1F-42A5-B96F-977926B9BD5A}"/>
              </a:ext>
            </a:extLst>
          </xdr:cNvPr>
          <xdr:cNvSpPr txBox="1"/>
        </xdr:nvSpPr>
        <xdr:spPr>
          <a:xfrm>
            <a:off x="2738439" y="2518571"/>
            <a:ext cx="3278188" cy="56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C0A96869-82D6-47F2-8F79-E7BDC5A8F5E1}" type="TxLink">
              <a:rPr lang="en-US" sz="2800" b="1" i="0" u="none" strike="noStrike">
                <a:solidFill>
                  <a:schemeClr val="bg1"/>
                </a:solidFill>
                <a:latin typeface="Segoe UI" panose="020B0502040204020203" pitchFamily="34" charset="0"/>
                <a:cs typeface="Segoe UI" panose="020B0502040204020203" pitchFamily="34" charset="0"/>
              </a:rPr>
              <a:pPr algn="ctr"/>
              <a:t> R$ 3.442,00 </a:t>
            </a:fld>
            <a:endParaRPr lang="pt-BR" sz="6000" b="1">
              <a:solidFill>
                <a:schemeClr val="bg1"/>
              </a:solidFill>
              <a:latin typeface="Segoe UI" panose="020B0502040204020203" pitchFamily="34" charset="0"/>
              <a:cs typeface="Segoe UI" panose="020B0502040204020203" pitchFamily="34" charset="0"/>
            </a:endParaRPr>
          </a:p>
        </xdr:txBody>
      </xdr:sp>
      <xdr:sp macro="" textlink="">
        <xdr:nvSpPr>
          <xdr:cNvPr id="4098" name="Text Box 2">
            <a:extLst>
              <a:ext uri="{FF2B5EF4-FFF2-40B4-BE49-F238E27FC236}">
                <a16:creationId xmlns:a16="http://schemas.microsoft.com/office/drawing/2014/main" id="{CE1052E9-E720-A2B4-1F7C-465B7D98A3DF}"/>
              </a:ext>
            </a:extLst>
          </xdr:cNvPr>
          <xdr:cNvSpPr txBox="1">
            <a:spLocks noChangeArrowheads="1"/>
          </xdr:cNvSpPr>
        </xdr:nvSpPr>
        <xdr:spPr bwMode="auto">
          <a:xfrm>
            <a:off x="2857500" y="1765301"/>
            <a:ext cx="3246438" cy="45402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wrap="square" lIns="36576" tIns="32004" rIns="0" bIns="0" anchor="ctr" upright="1"/>
          <a:lstStyle/>
          <a:p>
            <a:pPr algn="ctr" rtl="0">
              <a:defRPr sz="1000"/>
            </a:pPr>
            <a:r>
              <a:rPr lang="pt-BR" sz="1600" b="1" i="0" u="none" strike="noStrike" baseline="0">
                <a:solidFill>
                  <a:schemeClr val="bg1"/>
                </a:solidFill>
                <a:latin typeface="Segoe UI" panose="020B0502040204020203" pitchFamily="34" charset="0"/>
                <a:cs typeface="Segoe UI" panose="020B0502040204020203" pitchFamily="34" charset="0"/>
              </a:rPr>
              <a:t>Total de assinaturas por Console</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Gardziulis" refreshedDate="45820.89033761574" createdVersion="8" refreshedVersion="8" minRefreshableVersion="3" recordCount="296" xr:uid="{A4E2D3BE-7C66-4A41-A71A-10F9C62F073A}">
  <cacheSource type="worksheet">
    <worksheetSource ref="A1:J1048576" sheet="B̳ases"/>
  </cacheSource>
  <cacheFields count="10">
    <cacheField name="Subscriber ID" numFmtId="0">
      <sharedItems containsString="0" containsBlank="1" containsNumber="1" containsInteger="1" minValue="3231" maxValue="3525"/>
    </cacheField>
    <cacheField name="Name" numFmtId="0">
      <sharedItems containsBlank="1"/>
    </cacheField>
    <cacheField name="Modelo do Console" numFmtId="0">
      <sharedItems containsBlank="1"/>
    </cacheField>
    <cacheField name="Planos" numFmtId="0">
      <sharedItems containsBlank="1" count="4">
        <s v="Nintendo Online + Expansion Pack"/>
        <s v="Nintendo Online Basic"/>
        <s v="Nintendo Family Plan"/>
        <m/>
      </sharedItems>
    </cacheField>
    <cacheField name="Start Date" numFmtId="0">
      <sharedItems containsNonDate="0" containsDate="1" containsString="0" containsBlank="1" minDate="2024-01-01T00:00:00" maxDate="2024-12-17T00:00:00"/>
    </cacheField>
    <cacheField name="Auto Renewal" numFmtId="0">
      <sharedItems containsBlank="1"/>
    </cacheField>
    <cacheField name="Subscription Price" numFmtId="0">
      <sharedItems containsString="0" containsBlank="1" containsNumber="1" containsInteger="1" minValue="11" maxValue="300"/>
    </cacheField>
    <cacheField name="Assinatura" numFmtId="0">
      <sharedItems containsBlank="1" count="4">
        <s v="Monthly"/>
        <s v="Annual"/>
        <s v="Quarterly"/>
        <m/>
      </sharedItems>
    </cacheField>
    <cacheField name="Coupon Value" numFmtId="0">
      <sharedItems containsString="0" containsBlank="1" containsNumber="1" containsInteger="1" minValue="0" maxValue="50"/>
    </cacheField>
    <cacheField name="Total Value" numFmtId="0">
      <sharedItems containsString="0" containsBlank="1" containsNumber="1" containsInteger="1" minValue="6" maxValue="270"/>
    </cacheField>
  </cacheFields>
  <extLst>
    <ext xmlns:x14="http://schemas.microsoft.com/office/spreadsheetml/2009/9/main" uri="{725AE2AE-9491-48be-B2B4-4EB974FC3084}">
      <x14:pivotCacheDefinition pivotCacheId="4120214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Gardziulis" refreshedDate="45820.890366087966" createdVersion="8" refreshedVersion="8" minRefreshableVersion="3" recordCount="295" xr:uid="{580AF0CD-C1F0-4443-8C6C-E5D8D9F6895F}">
  <cacheSource type="worksheet">
    <worksheetSource name="Tabela1"/>
  </cacheSource>
  <cacheFields count="10">
    <cacheField name="Subscriber ID" numFmtId="0">
      <sharedItems containsSemiMixedTypes="0" containsString="0" containsNumber="1" containsInteger="1" minValue="3231" maxValue="3525"/>
    </cacheField>
    <cacheField name="Name" numFmtId="0">
      <sharedItems/>
    </cacheField>
    <cacheField name="Modelo do Console" numFmtId="0">
      <sharedItems count="4">
        <s v="Nintendo Switch 2"/>
        <s v="Nintendo Switch Oled"/>
        <s v="Nintendo Switch v2"/>
        <s v="Nintendo Switch v1"/>
      </sharedItems>
    </cacheField>
    <cacheField name="Planos" numFmtId="0">
      <sharedItems count="3">
        <s v="Nintendo Online + Expansion Pack"/>
        <s v="Nintendo Online Basic"/>
        <s v="Nintendo Family Plan"/>
      </sharedItems>
    </cacheField>
    <cacheField name="Start Date" numFmtId="14">
      <sharedItems containsSemiMixedTypes="0" containsNonDate="0" containsDate="1" containsString="0" minDate="2024-01-01T00:00:00" maxDate="2024-12-17T00:00:00"/>
    </cacheField>
    <cacheField name="Auto Renewal" numFmtId="0">
      <sharedItems/>
    </cacheField>
    <cacheField name="Subscription Price" numFmtId="44">
      <sharedItems containsSemiMixedTypes="0" containsString="0" containsNumber="1" containsInteger="1" minValue="11" maxValue="300"/>
    </cacheField>
    <cacheField name="Assinatura" numFmtId="0">
      <sharedItems/>
    </cacheField>
    <cacheField name="Coupon Value" numFmtId="44">
      <sharedItems containsSemiMixedTypes="0" containsString="0" containsNumber="1" containsInteger="1" minValue="0" maxValue="50"/>
    </cacheField>
    <cacheField name="Total Value" numFmtId="44">
      <sharedItems containsSemiMixedTypes="0" containsString="0" containsNumber="1" containsInteger="1" minValue="6" maxValue="270"/>
    </cacheField>
  </cacheFields>
  <extLst>
    <ext xmlns:x14="http://schemas.microsoft.com/office/spreadsheetml/2009/9/main" uri="{725AE2AE-9491-48be-B2B4-4EB974FC3084}">
      <x14:pivotCacheDefinition pivotCacheId="1670830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n v="3231"/>
    <s v="João Silva"/>
    <s v="Nintendo Switch v2"/>
    <x v="0"/>
    <d v="2024-01-01T00:00:00"/>
    <s v="Yes"/>
    <n v="30"/>
    <x v="0"/>
    <n v="2"/>
    <n v="28"/>
  </r>
  <r>
    <n v="3232"/>
    <s v="Maria Oliveira"/>
    <s v="Nintendo Switch Oled"/>
    <x v="1"/>
    <d v="2024-01-15T00:00:00"/>
    <s v="No"/>
    <n v="120"/>
    <x v="1"/>
    <n v="49"/>
    <n v="71"/>
  </r>
  <r>
    <n v="3233"/>
    <s v="Lucas Fernandes"/>
    <s v="Nintendo Switch Oled"/>
    <x v="2"/>
    <d v="2024-02-10T00:00:00"/>
    <s v="Yes"/>
    <n v="48"/>
    <x v="2"/>
    <n v="15"/>
    <n v="33"/>
  </r>
  <r>
    <n v="3234"/>
    <s v="Ana Souza"/>
    <s v="Nintendo Switch v1"/>
    <x v="0"/>
    <d v="2024-02-20T00:00:00"/>
    <s v="No"/>
    <n v="30"/>
    <x v="0"/>
    <n v="5"/>
    <n v="25"/>
  </r>
  <r>
    <n v="3235"/>
    <s v="Pedro Gonçalves"/>
    <s v="Nintendo Switch 2"/>
    <x v="1"/>
    <d v="2024-03-05T00:00:00"/>
    <s v="Yes"/>
    <n v="11"/>
    <x v="0"/>
    <n v="2"/>
    <n v="9"/>
  </r>
  <r>
    <n v="3236"/>
    <s v="Felipe Costa"/>
    <s v="Nintendo Switch v2"/>
    <x v="0"/>
    <d v="2024-03-02T00:00:00"/>
    <s v="No"/>
    <n v="30"/>
    <x v="0"/>
    <n v="2"/>
    <n v="28"/>
  </r>
  <r>
    <n v="3237"/>
    <s v="Camila Ribeiro"/>
    <s v="Nintendo Switch Oled"/>
    <x v="1"/>
    <d v="2024-03-03T00:00:00"/>
    <s v="Yes"/>
    <n v="30"/>
    <x v="2"/>
    <n v="13"/>
    <n v="17"/>
  </r>
  <r>
    <n v="3238"/>
    <s v="André Mendes"/>
    <s v="Nintendo Switch 2"/>
    <x v="2"/>
    <d v="2024-03-04T00:00:00"/>
    <s v="Yes"/>
    <n v="219"/>
    <x v="1"/>
    <n v="39"/>
    <n v="180"/>
  </r>
  <r>
    <n v="3239"/>
    <s v="Sofia Almeida"/>
    <s v="Nintendo Switch v1"/>
    <x v="0"/>
    <d v="2024-03-05T00:00:00"/>
    <s v="No"/>
    <n v="30"/>
    <x v="0"/>
    <n v="1"/>
    <n v="29"/>
  </r>
  <r>
    <n v="3240"/>
    <s v="Bruno Martins"/>
    <s v="Nintendo Switch Oled"/>
    <x v="1"/>
    <d v="2024-03-06T00:00:00"/>
    <s v="Yes"/>
    <n v="30"/>
    <x v="2"/>
    <n v="12"/>
    <n v="18"/>
  </r>
  <r>
    <n v="3241"/>
    <s v="Rita Castro"/>
    <s v="Nintendo Switch 2"/>
    <x v="0"/>
    <d v="2024-03-07T00:00:00"/>
    <s v="No"/>
    <n v="30"/>
    <x v="0"/>
    <n v="5"/>
    <n v="25"/>
  </r>
  <r>
    <n v="3242"/>
    <s v="Marco Túlio"/>
    <s v="Nintendo Switch Oled"/>
    <x v="1"/>
    <d v="2024-03-08T00:00:00"/>
    <s v="Yes"/>
    <n v="120"/>
    <x v="1"/>
    <n v="50"/>
    <n v="70"/>
  </r>
  <r>
    <n v="3243"/>
    <s v="Lívia Silveira"/>
    <s v="Nintendo Switch 2"/>
    <x v="2"/>
    <d v="2024-03-09T00:00:00"/>
    <s v="No"/>
    <n v="18"/>
    <x v="0"/>
    <n v="2"/>
    <n v="16"/>
  </r>
  <r>
    <n v="3244"/>
    <s v="Diogo Sousa"/>
    <s v="Nintendo Switch 2"/>
    <x v="0"/>
    <d v="2024-03-10T00:00:00"/>
    <s v="Yes"/>
    <n v="84"/>
    <x v="2"/>
    <n v="11"/>
    <n v="73"/>
  </r>
  <r>
    <n v="3245"/>
    <s v="Fernanda Lima"/>
    <s v="Nintendo Switch v1"/>
    <x v="1"/>
    <d v="2024-03-11T00:00:00"/>
    <s v="No"/>
    <n v="11"/>
    <x v="0"/>
    <n v="3"/>
    <n v="8"/>
  </r>
  <r>
    <n v="3246"/>
    <s v="Caio Pereira"/>
    <s v="Nintendo Switch 2"/>
    <x v="0"/>
    <d v="2024-03-12T00:00:00"/>
    <s v="Yes"/>
    <n v="300"/>
    <x v="1"/>
    <n v="44"/>
    <n v="256"/>
  </r>
  <r>
    <n v="3247"/>
    <s v="Beatriz Gomes"/>
    <s v="Nintendo Switch v2"/>
    <x v="1"/>
    <d v="2024-03-13T00:00:00"/>
    <s v="No"/>
    <n v="11"/>
    <x v="0"/>
    <n v="2"/>
    <n v="9"/>
  </r>
  <r>
    <n v="3248"/>
    <s v="Cesar Oliveira"/>
    <s v="Nintendo Switch v1"/>
    <x v="2"/>
    <d v="2024-03-14T00:00:00"/>
    <s v="Yes"/>
    <n v="48"/>
    <x v="2"/>
    <n v="14"/>
    <n v="34"/>
  </r>
  <r>
    <n v="3249"/>
    <s v="Débora Machado"/>
    <s v="Nintendo Switch v2"/>
    <x v="0"/>
    <d v="2024-03-15T00:00:00"/>
    <s v="No"/>
    <n v="30"/>
    <x v="0"/>
    <n v="5"/>
    <n v="25"/>
  </r>
  <r>
    <n v="3250"/>
    <s v="Eduardo Vargas"/>
    <s v="Nintendo Switch v1"/>
    <x v="1"/>
    <d v="2024-03-16T00:00:00"/>
    <s v="Yes"/>
    <n v="120"/>
    <x v="1"/>
    <n v="44"/>
    <n v="76"/>
  </r>
  <r>
    <n v="3251"/>
    <s v="Gabriela Santos"/>
    <s v="Nintendo Switch 2"/>
    <x v="0"/>
    <d v="2024-03-17T00:00:00"/>
    <s v="No"/>
    <n v="30"/>
    <x v="0"/>
    <n v="0"/>
    <n v="30"/>
  </r>
  <r>
    <n v="3252"/>
    <s v="Henrique Dias"/>
    <s v="Nintendo Switch v2"/>
    <x v="1"/>
    <d v="2024-03-18T00:00:00"/>
    <s v="Yes"/>
    <n v="30"/>
    <x v="2"/>
    <n v="15"/>
    <n v="15"/>
  </r>
  <r>
    <n v="3253"/>
    <s v="Isabela Moreira"/>
    <s v="Nintendo Switch v2"/>
    <x v="2"/>
    <d v="2024-03-19T00:00:00"/>
    <s v="No"/>
    <n v="18"/>
    <x v="0"/>
    <n v="5"/>
    <n v="13"/>
  </r>
  <r>
    <n v="3254"/>
    <s v="Joaquim Barbosa"/>
    <s v="Nintendo Switch v1"/>
    <x v="0"/>
    <d v="2024-03-20T00:00:00"/>
    <s v="Yes"/>
    <n v="300"/>
    <x v="1"/>
    <n v="39"/>
    <n v="261"/>
  </r>
  <r>
    <n v="3255"/>
    <s v="Lara Rocha"/>
    <s v="Nintendo Switch v2"/>
    <x v="1"/>
    <d v="2024-03-21T00:00:00"/>
    <s v="No"/>
    <n v="11"/>
    <x v="0"/>
    <n v="3"/>
    <n v="8"/>
  </r>
  <r>
    <n v="3256"/>
    <s v="Matheus Silva"/>
    <s v="Nintendo Switch 2"/>
    <x v="0"/>
    <d v="2024-03-22T00:00:00"/>
    <s v="Yes"/>
    <n v="84"/>
    <x v="2"/>
    <n v="14"/>
    <n v="70"/>
  </r>
  <r>
    <n v="3257"/>
    <s v="Nicole Costa"/>
    <s v="Nintendo Switch 2"/>
    <x v="1"/>
    <d v="2024-03-23T00:00:00"/>
    <s v="No"/>
    <n v="11"/>
    <x v="0"/>
    <n v="3"/>
    <n v="8"/>
  </r>
  <r>
    <n v="3258"/>
    <s v="Otávio Mendonça"/>
    <s v="Nintendo Switch 2"/>
    <x v="2"/>
    <d v="2024-03-24T00:00:00"/>
    <s v="Yes"/>
    <n v="219"/>
    <x v="1"/>
    <n v="41"/>
    <n v="178"/>
  </r>
  <r>
    <n v="3259"/>
    <s v="Paula Ferreira"/>
    <s v="Nintendo Switch v1"/>
    <x v="0"/>
    <d v="2024-03-25T00:00:00"/>
    <s v="No"/>
    <n v="30"/>
    <x v="0"/>
    <n v="3"/>
    <n v="27"/>
  </r>
  <r>
    <n v="3260"/>
    <s v="Raquel Alves"/>
    <s v="Nintendo Switch v1"/>
    <x v="1"/>
    <d v="2024-03-26T00:00:00"/>
    <s v="Yes"/>
    <n v="30"/>
    <x v="2"/>
    <n v="15"/>
    <n v="15"/>
  </r>
  <r>
    <n v="3261"/>
    <s v="Samuel Pires"/>
    <s v="Nintendo Switch 2"/>
    <x v="0"/>
    <d v="2024-03-27T00:00:00"/>
    <s v="No"/>
    <n v="30"/>
    <x v="0"/>
    <n v="0"/>
    <n v="30"/>
  </r>
  <r>
    <n v="3262"/>
    <s v="Tânia Barros"/>
    <s v="Nintendo Switch v1"/>
    <x v="1"/>
    <d v="2024-03-28T00:00:00"/>
    <s v="Yes"/>
    <n v="120"/>
    <x v="1"/>
    <n v="33"/>
    <n v="87"/>
  </r>
  <r>
    <n v="3263"/>
    <s v="Vinicius Lima"/>
    <s v="Nintendo Switch v1"/>
    <x v="2"/>
    <d v="2024-03-29T00:00:00"/>
    <s v="No"/>
    <n v="18"/>
    <x v="0"/>
    <n v="4"/>
    <n v="14"/>
  </r>
  <r>
    <n v="3264"/>
    <s v="Yasmin Teixeira"/>
    <s v="Nintendo Switch 2"/>
    <x v="0"/>
    <d v="2024-03-30T00:00:00"/>
    <s v="Yes"/>
    <n v="84"/>
    <x v="2"/>
    <n v="13"/>
    <n v="71"/>
  </r>
  <r>
    <n v="3265"/>
    <s v="Zé Carlos"/>
    <s v="Nintendo Switch v2"/>
    <x v="1"/>
    <d v="2024-03-31T00:00:00"/>
    <s v="No"/>
    <n v="11"/>
    <x v="0"/>
    <n v="5"/>
    <n v="6"/>
  </r>
  <r>
    <n v="3266"/>
    <s v="Amanda Nogueira"/>
    <s v="Nintendo Switch v1"/>
    <x v="0"/>
    <d v="2024-04-01T00:00:00"/>
    <s v="Yes"/>
    <n v="30"/>
    <x v="0"/>
    <n v="0"/>
    <n v="30"/>
  </r>
  <r>
    <n v="3267"/>
    <s v="Bruno Cavalheiro"/>
    <s v="Nintendo Switch Oled"/>
    <x v="1"/>
    <d v="2024-04-02T00:00:00"/>
    <s v="No"/>
    <n v="30"/>
    <x v="2"/>
    <n v="12"/>
    <n v="18"/>
  </r>
  <r>
    <n v="3268"/>
    <s v="Carla Dias"/>
    <s v="Nintendo Switch v1"/>
    <x v="2"/>
    <d v="2024-04-03T00:00:00"/>
    <s v="Yes"/>
    <n v="219"/>
    <x v="1"/>
    <n v="50"/>
    <n v="169"/>
  </r>
  <r>
    <n v="3269"/>
    <s v="Diego Fontes"/>
    <s v="Nintendo Switch 2"/>
    <x v="0"/>
    <d v="2024-04-04T00:00:00"/>
    <s v="No"/>
    <n v="84"/>
    <x v="2"/>
    <n v="10"/>
    <n v="74"/>
  </r>
  <r>
    <n v="3270"/>
    <s v="Eunice Lima"/>
    <s v="Nintendo Switch 2"/>
    <x v="1"/>
    <d v="2024-04-05T00:00:00"/>
    <s v="Yes"/>
    <n v="11"/>
    <x v="0"/>
    <n v="1"/>
    <n v="10"/>
  </r>
  <r>
    <n v="3271"/>
    <s v="Fábio Martins"/>
    <s v="Nintendo Switch 2"/>
    <x v="0"/>
    <d v="2024-04-06T00:00:00"/>
    <s v="No"/>
    <n v="30"/>
    <x v="0"/>
    <n v="4"/>
    <n v="26"/>
  </r>
  <r>
    <n v="3272"/>
    <s v="Gisele Araújo"/>
    <s v="Nintendo Switch v2"/>
    <x v="1"/>
    <d v="2024-04-07T00:00:00"/>
    <s v="Yes"/>
    <n v="120"/>
    <x v="1"/>
    <n v="31"/>
    <n v="89"/>
  </r>
  <r>
    <n v="3273"/>
    <s v="Hélio Castro"/>
    <s v="Nintendo Switch v2"/>
    <x v="2"/>
    <d v="2024-04-08T00:00:00"/>
    <s v="No"/>
    <n v="48"/>
    <x v="2"/>
    <n v="11"/>
    <n v="37"/>
  </r>
  <r>
    <n v="3274"/>
    <s v="Ingrid Menezes"/>
    <s v="Nintendo Switch v2"/>
    <x v="0"/>
    <d v="2024-04-09T00:00:00"/>
    <s v="Yes"/>
    <n v="84"/>
    <x v="2"/>
    <n v="15"/>
    <n v="69"/>
  </r>
  <r>
    <n v="3275"/>
    <s v="Jorge Baptista"/>
    <s v="Nintendo Switch 2"/>
    <x v="1"/>
    <d v="2024-04-10T00:00:00"/>
    <s v="No"/>
    <n v="11"/>
    <x v="0"/>
    <n v="2"/>
    <n v="9"/>
  </r>
  <r>
    <n v="3276"/>
    <s v="Kléber Oliveira"/>
    <s v="Nintendo Switch Oled"/>
    <x v="0"/>
    <d v="2024-04-11T00:00:00"/>
    <s v="Yes"/>
    <n v="300"/>
    <x v="1"/>
    <n v="35"/>
    <n v="265"/>
  </r>
  <r>
    <n v="3277"/>
    <s v="Luciana Freitas"/>
    <s v="Nintendo Switch 2"/>
    <x v="1"/>
    <d v="2024-04-12T00:00:00"/>
    <s v="No"/>
    <n v="11"/>
    <x v="0"/>
    <n v="2"/>
    <n v="9"/>
  </r>
  <r>
    <n v="3278"/>
    <s v="Márcia Eller"/>
    <s v="Nintendo Switch v2"/>
    <x v="2"/>
    <d v="2024-04-13T00:00:00"/>
    <s v="Yes"/>
    <n v="48"/>
    <x v="2"/>
    <n v="15"/>
    <n v="33"/>
  </r>
  <r>
    <n v="3279"/>
    <s v="Nilo Peçanha"/>
    <s v="Nintendo Switch Oled"/>
    <x v="0"/>
    <d v="2024-04-14T00:00:00"/>
    <s v="No"/>
    <n v="30"/>
    <x v="0"/>
    <n v="4"/>
    <n v="26"/>
  </r>
  <r>
    <n v="3280"/>
    <s v="Oscar Neves"/>
    <s v="Nintendo Switch Oled"/>
    <x v="1"/>
    <d v="2024-04-15T00:00:00"/>
    <s v="Yes"/>
    <n v="120"/>
    <x v="1"/>
    <n v="31"/>
    <n v="89"/>
  </r>
  <r>
    <n v="3281"/>
    <s v="Patrícia Soares"/>
    <s v="Nintendo Switch 2"/>
    <x v="0"/>
    <d v="2024-04-16T00:00:00"/>
    <s v="No"/>
    <n v="30"/>
    <x v="0"/>
    <n v="0"/>
    <n v="30"/>
  </r>
  <r>
    <n v="3282"/>
    <s v="Quirino Gonçalves"/>
    <s v="Nintendo Switch v2"/>
    <x v="1"/>
    <d v="2024-04-17T00:00:00"/>
    <s v="Yes"/>
    <n v="30"/>
    <x v="2"/>
    <n v="10"/>
    <n v="20"/>
  </r>
  <r>
    <n v="3283"/>
    <s v="Raul Machado"/>
    <s v="Nintendo Switch 2"/>
    <x v="2"/>
    <d v="2024-04-18T00:00:00"/>
    <s v="No"/>
    <n v="18"/>
    <x v="0"/>
    <n v="3"/>
    <n v="15"/>
  </r>
  <r>
    <n v="3284"/>
    <s v="Sônia Lobo"/>
    <s v="Nintendo Switch v2"/>
    <x v="0"/>
    <d v="2024-04-19T00:00:00"/>
    <s v="Yes"/>
    <n v="300"/>
    <x v="1"/>
    <n v="44"/>
    <n v="256"/>
  </r>
  <r>
    <n v="3285"/>
    <s v="Tiago Ramos"/>
    <s v="Nintendo Switch 2"/>
    <x v="1"/>
    <d v="2024-04-20T00:00:00"/>
    <s v="No"/>
    <n v="11"/>
    <x v="0"/>
    <n v="3"/>
    <n v="8"/>
  </r>
  <r>
    <n v="3286"/>
    <s v="Ugo Pires"/>
    <s v="Nintendo Switch Oled"/>
    <x v="0"/>
    <d v="2024-04-21T00:00:00"/>
    <s v="Yes"/>
    <n v="84"/>
    <x v="2"/>
    <n v="15"/>
    <n v="69"/>
  </r>
  <r>
    <n v="3287"/>
    <s v="Valéria Nobre"/>
    <s v="Nintendo Switch 2"/>
    <x v="1"/>
    <d v="2024-04-22T00:00:00"/>
    <s v="No"/>
    <n v="11"/>
    <x v="0"/>
    <n v="3"/>
    <n v="8"/>
  </r>
  <r>
    <n v="3288"/>
    <s v="William Siqueira"/>
    <s v="Nintendo Switch v2"/>
    <x v="2"/>
    <d v="2024-04-23T00:00:00"/>
    <s v="Yes"/>
    <n v="219"/>
    <x v="1"/>
    <n v="34"/>
    <n v="185"/>
  </r>
  <r>
    <n v="3289"/>
    <s v="Xuxa Meneghel"/>
    <s v="Nintendo Switch Oled"/>
    <x v="0"/>
    <d v="2024-04-24T00:00:00"/>
    <s v="No"/>
    <n v="30"/>
    <x v="0"/>
    <n v="1"/>
    <n v="29"/>
  </r>
  <r>
    <n v="3290"/>
    <s v="Yara Figueiredo"/>
    <s v="Nintendo Switch Oled"/>
    <x v="1"/>
    <d v="2024-04-25T00:00:00"/>
    <s v="Yes"/>
    <n v="30"/>
    <x v="2"/>
    <n v="14"/>
    <n v="16"/>
  </r>
  <r>
    <n v="3291"/>
    <s v="Zacarias Alves"/>
    <s v="Nintendo Switch v2"/>
    <x v="0"/>
    <d v="2024-04-26T00:00:00"/>
    <s v="No"/>
    <n v="30"/>
    <x v="0"/>
    <n v="0"/>
    <n v="30"/>
  </r>
  <r>
    <n v="3292"/>
    <s v="Amanda Bynes"/>
    <s v="Nintendo Switch 2"/>
    <x v="1"/>
    <d v="2024-04-27T00:00:00"/>
    <s v="Yes"/>
    <n v="120"/>
    <x v="1"/>
    <n v="37"/>
    <n v="83"/>
  </r>
  <r>
    <n v="3293"/>
    <s v="Bruno Mars"/>
    <s v="Nintendo Switch v1"/>
    <x v="2"/>
    <d v="2024-04-28T00:00:00"/>
    <s v="No"/>
    <n v="18"/>
    <x v="0"/>
    <n v="5"/>
    <n v="13"/>
  </r>
  <r>
    <n v="3294"/>
    <s v="Carla Bruni"/>
    <s v="Nintendo Switch 2"/>
    <x v="0"/>
    <d v="2024-04-29T00:00:00"/>
    <s v="Yes"/>
    <n v="84"/>
    <x v="2"/>
    <n v="11"/>
    <n v="73"/>
  </r>
  <r>
    <n v="3295"/>
    <s v="Diego Maradona"/>
    <s v="Nintendo Switch 2"/>
    <x v="1"/>
    <d v="2024-04-30T00:00:00"/>
    <s v="No"/>
    <n v="11"/>
    <x v="0"/>
    <n v="2"/>
    <n v="9"/>
  </r>
  <r>
    <n v="3296"/>
    <s v="Estela Marques"/>
    <s v="Nintendo Switch v2"/>
    <x v="0"/>
    <d v="2024-05-01T00:00:00"/>
    <s v="No"/>
    <n v="30"/>
    <x v="0"/>
    <n v="4"/>
    <n v="26"/>
  </r>
  <r>
    <n v="3297"/>
    <s v="Fábio Nobre"/>
    <s v="Nintendo Switch v1"/>
    <x v="1"/>
    <d v="2024-05-02T00:00:00"/>
    <s v="Yes"/>
    <n v="30"/>
    <x v="2"/>
    <n v="12"/>
    <n v="18"/>
  </r>
  <r>
    <n v="3298"/>
    <s v="Gabriel Oliveira"/>
    <s v="Nintendo Switch 2"/>
    <x v="2"/>
    <d v="2024-05-03T00:00:00"/>
    <s v="No"/>
    <n v="219"/>
    <x v="1"/>
    <n v="39"/>
    <n v="180"/>
  </r>
  <r>
    <n v="3299"/>
    <s v="Helena Santos"/>
    <s v="Nintendo Switch Oled"/>
    <x v="0"/>
    <d v="2024-05-04T00:00:00"/>
    <s v="Yes"/>
    <n v="84"/>
    <x v="2"/>
    <n v="14"/>
    <n v="70"/>
  </r>
  <r>
    <n v="3300"/>
    <s v="Ivan Carvalho"/>
    <s v="Nintendo Switch 2"/>
    <x v="1"/>
    <d v="2024-05-05T00:00:00"/>
    <s v="No"/>
    <n v="11"/>
    <x v="0"/>
    <n v="2"/>
    <n v="9"/>
  </r>
  <r>
    <n v="3301"/>
    <s v="Júlia Ferreira"/>
    <s v="Nintendo Switch v1"/>
    <x v="0"/>
    <d v="2024-05-06T00:00:00"/>
    <s v="Yes"/>
    <n v="30"/>
    <x v="0"/>
    <n v="4"/>
    <n v="26"/>
  </r>
  <r>
    <n v="3302"/>
    <s v="Karla Alves"/>
    <s v="Nintendo Switch Oled"/>
    <x v="1"/>
    <d v="2024-05-07T00:00:00"/>
    <s v="No"/>
    <n v="120"/>
    <x v="1"/>
    <n v="43"/>
    <n v="77"/>
  </r>
  <r>
    <n v="3303"/>
    <s v="Lucas Mendes"/>
    <s v="Nintendo Switch 2"/>
    <x v="2"/>
    <d v="2024-05-08T00:00:00"/>
    <s v="Yes"/>
    <n v="48"/>
    <x v="2"/>
    <n v="10"/>
    <n v="38"/>
  </r>
  <r>
    <n v="3304"/>
    <s v="Mônica Gomes"/>
    <s v="Nintendo Switch Oled"/>
    <x v="0"/>
    <d v="2024-05-09T00:00:00"/>
    <s v="No"/>
    <n v="84"/>
    <x v="2"/>
    <n v="13"/>
    <n v="71"/>
  </r>
  <r>
    <n v="3305"/>
    <s v="Norberto Queiroz"/>
    <s v="Nintendo Switch v2"/>
    <x v="1"/>
    <d v="2024-05-10T00:00:00"/>
    <s v="Yes"/>
    <n v="11"/>
    <x v="0"/>
    <n v="0"/>
    <n v="11"/>
  </r>
  <r>
    <n v="3306"/>
    <s v="Otávio Barros"/>
    <s v="Nintendo Switch v1"/>
    <x v="0"/>
    <d v="2024-05-11T00:00:00"/>
    <s v="No"/>
    <n v="300"/>
    <x v="1"/>
    <n v="36"/>
    <n v="264"/>
  </r>
  <r>
    <n v="3307"/>
    <s v="Paula Vieira"/>
    <s v="Nintendo Switch 2"/>
    <x v="1"/>
    <d v="2024-05-12T00:00:00"/>
    <s v="Yes"/>
    <n v="11"/>
    <x v="0"/>
    <n v="5"/>
    <n v="6"/>
  </r>
  <r>
    <n v="3308"/>
    <s v="Quentin Ramos"/>
    <s v="Nintendo Switch v1"/>
    <x v="2"/>
    <d v="2024-05-13T00:00:00"/>
    <s v="No"/>
    <n v="48"/>
    <x v="2"/>
    <n v="15"/>
    <n v="33"/>
  </r>
  <r>
    <n v="3309"/>
    <s v="Raquel Novaes"/>
    <s v="Nintendo Switch v1"/>
    <x v="0"/>
    <d v="2024-05-14T00:00:00"/>
    <s v="Yes"/>
    <n v="30"/>
    <x v="0"/>
    <n v="1"/>
    <n v="29"/>
  </r>
  <r>
    <n v="3310"/>
    <s v="Samantha Lopes"/>
    <s v="Nintendo Switch v2"/>
    <x v="1"/>
    <d v="2024-05-15T00:00:00"/>
    <s v="No"/>
    <n v="120"/>
    <x v="1"/>
    <n v="38"/>
    <n v="82"/>
  </r>
  <r>
    <n v="3311"/>
    <s v="Tiago Martins"/>
    <s v="Nintendo Switch Oled"/>
    <x v="0"/>
    <d v="2024-05-16T00:00:00"/>
    <s v="Yes"/>
    <n v="30"/>
    <x v="0"/>
    <n v="5"/>
    <n v="25"/>
  </r>
  <r>
    <n v="3312"/>
    <s v="Ulysses Guimarães"/>
    <s v="Nintendo Switch Oled"/>
    <x v="1"/>
    <d v="2024-05-17T00:00:00"/>
    <s v="No"/>
    <n v="30"/>
    <x v="2"/>
    <n v="11"/>
    <n v="19"/>
  </r>
  <r>
    <n v="3313"/>
    <s v="Vanessa Silva"/>
    <s v="Nintendo Switch v1"/>
    <x v="2"/>
    <d v="2024-05-18T00:00:00"/>
    <s v="Yes"/>
    <n v="18"/>
    <x v="0"/>
    <n v="3"/>
    <n v="15"/>
  </r>
  <r>
    <n v="3314"/>
    <s v="William Carneiro"/>
    <s v="Nintendo Switch 2"/>
    <x v="0"/>
    <d v="2024-05-19T00:00:00"/>
    <s v="No"/>
    <n v="300"/>
    <x v="1"/>
    <n v="35"/>
    <n v="265"/>
  </r>
  <r>
    <n v="3315"/>
    <s v="Ximena Rocha"/>
    <s v="Nintendo Switch 2"/>
    <x v="1"/>
    <d v="2024-05-20T00:00:00"/>
    <s v="Yes"/>
    <n v="11"/>
    <x v="0"/>
    <n v="3"/>
    <n v="8"/>
  </r>
  <r>
    <n v="3316"/>
    <s v="Yasmin Figueiredo"/>
    <s v="Nintendo Switch Oled"/>
    <x v="0"/>
    <d v="2024-05-21T00:00:00"/>
    <s v="No"/>
    <n v="84"/>
    <x v="2"/>
    <n v="11"/>
    <n v="73"/>
  </r>
  <r>
    <n v="3317"/>
    <s v="Zara Cunha"/>
    <s v="Nintendo Switch Oled"/>
    <x v="1"/>
    <d v="2024-05-22T00:00:00"/>
    <s v="Yes"/>
    <n v="11"/>
    <x v="0"/>
    <n v="1"/>
    <n v="10"/>
  </r>
  <r>
    <n v="3318"/>
    <s v="Alan Teixeira"/>
    <s v="Nintendo Switch v1"/>
    <x v="2"/>
    <d v="2024-05-23T00:00:00"/>
    <s v="No"/>
    <n v="219"/>
    <x v="1"/>
    <n v="37"/>
    <n v="182"/>
  </r>
  <r>
    <n v="3319"/>
    <s v="Bárbara Oliveira"/>
    <s v="Nintendo Switch v1"/>
    <x v="0"/>
    <d v="2024-05-24T00:00:00"/>
    <s v="Yes"/>
    <n v="30"/>
    <x v="0"/>
    <n v="2"/>
    <n v="28"/>
  </r>
  <r>
    <n v="3320"/>
    <s v="Carlos Junqueira"/>
    <s v="Nintendo Switch 2"/>
    <x v="1"/>
    <d v="2024-05-25T00:00:00"/>
    <s v="No"/>
    <n v="30"/>
    <x v="2"/>
    <n v="10"/>
    <n v="20"/>
  </r>
  <r>
    <n v="3321"/>
    <s v="Daniela Moura"/>
    <s v="Nintendo Switch v1"/>
    <x v="0"/>
    <d v="2024-05-26T00:00:00"/>
    <s v="Yes"/>
    <n v="30"/>
    <x v="0"/>
    <n v="5"/>
    <n v="25"/>
  </r>
  <r>
    <n v="3322"/>
    <s v="Eduardo Lima"/>
    <s v="Nintendo Switch 2"/>
    <x v="1"/>
    <d v="2024-05-27T00:00:00"/>
    <s v="No"/>
    <n v="120"/>
    <x v="1"/>
    <n v="48"/>
    <n v="72"/>
  </r>
  <r>
    <n v="3323"/>
    <s v="Fabiana Araújo"/>
    <s v="Nintendo Switch v2"/>
    <x v="2"/>
    <d v="2024-05-28T00:00:00"/>
    <s v="Yes"/>
    <n v="18"/>
    <x v="0"/>
    <n v="2"/>
    <n v="16"/>
  </r>
  <r>
    <n v="3324"/>
    <s v="Geraldo Ribeiro"/>
    <s v="Nintendo Switch 2"/>
    <x v="0"/>
    <d v="2024-05-29T00:00:00"/>
    <s v="No"/>
    <n v="84"/>
    <x v="2"/>
    <n v="11"/>
    <n v="73"/>
  </r>
  <r>
    <n v="3325"/>
    <s v="Héctor Vargas"/>
    <s v="Nintendo Switch Oled"/>
    <x v="1"/>
    <d v="2024-05-30T00:00:00"/>
    <s v="Yes"/>
    <n v="30"/>
    <x v="2"/>
    <n v="10"/>
    <n v="20"/>
  </r>
  <r>
    <n v="3326"/>
    <s v="Isabela Fonseca"/>
    <s v="Nintendo Switch v2"/>
    <x v="0"/>
    <d v="2024-05-31T00:00:00"/>
    <s v="No"/>
    <n v="300"/>
    <x v="1"/>
    <n v="30"/>
    <n v="270"/>
  </r>
  <r>
    <n v="3327"/>
    <s v="João Pedro Almeida"/>
    <s v="Nintendo Switch Oled"/>
    <x v="1"/>
    <d v="2024-06-01T00:00:00"/>
    <s v="Yes"/>
    <n v="11"/>
    <x v="0"/>
    <n v="5"/>
    <n v="6"/>
  </r>
  <r>
    <n v="3328"/>
    <s v="Klara Costa"/>
    <s v="Nintendo Switch 2"/>
    <x v="2"/>
    <d v="2024-06-02T00:00:00"/>
    <s v="No"/>
    <n v="219"/>
    <x v="1"/>
    <n v="46"/>
    <n v="173"/>
  </r>
  <r>
    <n v="3329"/>
    <s v="Luciana Mendes"/>
    <s v="Nintendo Switch v2"/>
    <x v="0"/>
    <d v="2024-06-03T00:00:00"/>
    <s v="Yes"/>
    <n v="84"/>
    <x v="2"/>
    <n v="12"/>
    <n v="72"/>
  </r>
  <r>
    <n v="3330"/>
    <s v="Marcelo Gouveia"/>
    <s v="Nintendo Switch v1"/>
    <x v="1"/>
    <d v="2024-06-04T00:00:00"/>
    <s v="No"/>
    <n v="11"/>
    <x v="0"/>
    <n v="4"/>
    <n v="7"/>
  </r>
  <r>
    <n v="3331"/>
    <s v="Nívea Borges"/>
    <s v="Nintendo Switch 2"/>
    <x v="0"/>
    <d v="2024-06-05T00:00:00"/>
    <s v="Yes"/>
    <n v="30"/>
    <x v="0"/>
    <n v="2"/>
    <n v="28"/>
  </r>
  <r>
    <n v="3332"/>
    <s v="Oscar Nogueira"/>
    <s v="Nintendo Switch v1"/>
    <x v="1"/>
    <d v="2024-06-06T00:00:00"/>
    <s v="No"/>
    <n v="120"/>
    <x v="1"/>
    <n v="41"/>
    <n v="79"/>
  </r>
  <r>
    <n v="3333"/>
    <s v="Patrícia Alves"/>
    <s v="Nintendo Switch v1"/>
    <x v="2"/>
    <d v="2024-06-07T00:00:00"/>
    <s v="Yes"/>
    <n v="48"/>
    <x v="2"/>
    <n v="13"/>
    <n v="35"/>
  </r>
  <r>
    <n v="3334"/>
    <s v="Rafaela Silva"/>
    <s v="Nintendo Switch Oled"/>
    <x v="0"/>
    <d v="2024-06-08T00:00:00"/>
    <s v="No"/>
    <n v="84"/>
    <x v="2"/>
    <n v="12"/>
    <n v="72"/>
  </r>
  <r>
    <n v="3335"/>
    <s v="Samantha Moraes"/>
    <s v="Nintendo Switch Oled"/>
    <x v="1"/>
    <d v="2024-06-09T00:00:00"/>
    <s v="Yes"/>
    <n v="11"/>
    <x v="0"/>
    <n v="2"/>
    <n v="9"/>
  </r>
  <r>
    <n v="3336"/>
    <s v="Tatiana Rocha"/>
    <s v="Nintendo Switch Oled"/>
    <x v="0"/>
    <d v="2024-06-10T00:00:00"/>
    <s v="Yes"/>
    <n v="30"/>
    <x v="0"/>
    <n v="0"/>
    <n v="30"/>
  </r>
  <r>
    <n v="3337"/>
    <s v="Ulisses Tavares"/>
    <s v="Nintendo Switch 2"/>
    <x v="1"/>
    <d v="2024-06-11T00:00:00"/>
    <s v="No"/>
    <n v="30"/>
    <x v="2"/>
    <n v="14"/>
    <n v="16"/>
  </r>
  <r>
    <n v="3338"/>
    <s v="Víctor Lemos"/>
    <s v="Nintendo Switch v1"/>
    <x v="2"/>
    <d v="2024-06-12T00:00:00"/>
    <s v="Yes"/>
    <n v="219"/>
    <x v="1"/>
    <n v="36"/>
    <n v="183"/>
  </r>
  <r>
    <n v="3339"/>
    <s v="Wilma Barros"/>
    <s v="Nintendo Switch v2"/>
    <x v="0"/>
    <d v="2024-06-13T00:00:00"/>
    <s v="No"/>
    <n v="84"/>
    <x v="2"/>
    <n v="13"/>
    <n v="71"/>
  </r>
  <r>
    <n v="3340"/>
    <s v="Xavier Nascimento"/>
    <s v="Nintendo Switch Oled"/>
    <x v="1"/>
    <d v="2024-06-14T00:00:00"/>
    <s v="Yes"/>
    <n v="11"/>
    <x v="0"/>
    <n v="4"/>
    <n v="7"/>
  </r>
  <r>
    <n v="3341"/>
    <s v="Yago Pereira"/>
    <s v="Nintendo Switch Oled"/>
    <x v="0"/>
    <d v="2024-06-15T00:00:00"/>
    <s v="No"/>
    <n v="30"/>
    <x v="0"/>
    <n v="4"/>
    <n v="26"/>
  </r>
  <r>
    <n v="3342"/>
    <s v="Zilda Ferreira"/>
    <s v="Nintendo Switch v1"/>
    <x v="1"/>
    <d v="2024-06-16T00:00:00"/>
    <s v="Yes"/>
    <n v="120"/>
    <x v="1"/>
    <n v="36"/>
    <n v="84"/>
  </r>
  <r>
    <n v="3343"/>
    <s v="Amanda Lopes"/>
    <s v="Nintendo Switch v1"/>
    <x v="2"/>
    <d v="2024-06-17T00:00:00"/>
    <s v="No"/>
    <n v="48"/>
    <x v="2"/>
    <n v="14"/>
    <n v="34"/>
  </r>
  <r>
    <n v="3344"/>
    <s v="Bruno Miranda"/>
    <s v="Nintendo Switch v1"/>
    <x v="0"/>
    <d v="2024-06-18T00:00:00"/>
    <s v="Yes"/>
    <n v="84"/>
    <x v="2"/>
    <n v="15"/>
    <n v="69"/>
  </r>
  <r>
    <n v="3345"/>
    <s v="Célia Torres"/>
    <s v="Nintendo Switch v1"/>
    <x v="1"/>
    <d v="2024-06-19T00:00:00"/>
    <s v="No"/>
    <n v="11"/>
    <x v="0"/>
    <n v="2"/>
    <n v="9"/>
  </r>
  <r>
    <n v="3346"/>
    <s v="Diogo Souza"/>
    <s v="Nintendo Switch v2"/>
    <x v="0"/>
    <d v="2024-06-20T00:00:00"/>
    <s v="Yes"/>
    <n v="300"/>
    <x v="1"/>
    <n v="33"/>
    <n v="267"/>
  </r>
  <r>
    <n v="3347"/>
    <s v="Elisa Castro"/>
    <s v="Nintendo Switch v1"/>
    <x v="1"/>
    <d v="2024-06-21T00:00:00"/>
    <s v="No"/>
    <n v="11"/>
    <x v="0"/>
    <n v="1"/>
    <n v="10"/>
  </r>
  <r>
    <n v="3348"/>
    <s v="Fátima Lima"/>
    <s v="Nintendo Switch v1"/>
    <x v="2"/>
    <d v="2024-06-22T00:00:00"/>
    <s v="Yes"/>
    <n v="48"/>
    <x v="2"/>
    <n v="10"/>
    <n v="38"/>
  </r>
  <r>
    <n v="3349"/>
    <s v="Geraldo Ribeiro"/>
    <s v="Nintendo Switch v1"/>
    <x v="0"/>
    <d v="2024-06-23T00:00:00"/>
    <s v="No"/>
    <n v="30"/>
    <x v="0"/>
    <n v="0"/>
    <n v="30"/>
  </r>
  <r>
    <n v="3350"/>
    <s v="Hélio Martins"/>
    <s v="Nintendo Switch v1"/>
    <x v="1"/>
    <d v="2024-06-24T00:00:00"/>
    <s v="Yes"/>
    <n v="120"/>
    <x v="1"/>
    <n v="39"/>
    <n v="81"/>
  </r>
  <r>
    <n v="3351"/>
    <s v="Íris Santos"/>
    <s v="Nintendo Switch 2"/>
    <x v="0"/>
    <d v="2024-06-25T00:00:00"/>
    <s v="No"/>
    <n v="30"/>
    <x v="0"/>
    <n v="0"/>
    <n v="30"/>
  </r>
  <r>
    <n v="3352"/>
    <s v="João Marcelo"/>
    <s v="Nintendo Switch 2"/>
    <x v="1"/>
    <d v="2024-06-26T00:00:00"/>
    <s v="Yes"/>
    <n v="30"/>
    <x v="2"/>
    <n v="14"/>
    <n v="16"/>
  </r>
  <r>
    <n v="3353"/>
    <s v="Larissa Gomes"/>
    <s v="Nintendo Switch v1"/>
    <x v="2"/>
    <d v="2024-06-27T00:00:00"/>
    <s v="No"/>
    <n v="18"/>
    <x v="0"/>
    <n v="0"/>
    <n v="18"/>
  </r>
  <r>
    <n v="3354"/>
    <s v="Márcio Silva"/>
    <s v="Nintendo Switch 2"/>
    <x v="0"/>
    <d v="2024-06-28T00:00:00"/>
    <s v="Yes"/>
    <n v="300"/>
    <x v="1"/>
    <n v="50"/>
    <n v="250"/>
  </r>
  <r>
    <n v="3355"/>
    <s v="Nadia Costa"/>
    <s v="Nintendo Switch Oled"/>
    <x v="1"/>
    <d v="2024-06-29T00:00:00"/>
    <s v="No"/>
    <n v="11"/>
    <x v="0"/>
    <n v="4"/>
    <n v="7"/>
  </r>
  <r>
    <n v="3356"/>
    <s v="Oscar Almeida"/>
    <s v="Nintendo Switch 2"/>
    <x v="0"/>
    <d v="2024-06-30T00:00:00"/>
    <s v="Yes"/>
    <n v="84"/>
    <x v="2"/>
    <n v="12"/>
    <n v="72"/>
  </r>
  <r>
    <n v="3357"/>
    <s v="Patricia Soares"/>
    <s v="Nintendo Switch v2"/>
    <x v="1"/>
    <d v="2024-07-01T00:00:00"/>
    <s v="No"/>
    <n v="11"/>
    <x v="0"/>
    <n v="0"/>
    <n v="11"/>
  </r>
  <r>
    <n v="3358"/>
    <s v="Quênia Barros"/>
    <s v="Nintendo Switch v1"/>
    <x v="2"/>
    <d v="2024-07-02T00:00:00"/>
    <s v="Yes"/>
    <n v="219"/>
    <x v="1"/>
    <n v="48"/>
    <n v="171"/>
  </r>
  <r>
    <n v="3359"/>
    <s v="Rafael Torres"/>
    <s v="Nintendo Switch v1"/>
    <x v="0"/>
    <d v="2024-07-03T00:00:00"/>
    <s v="No"/>
    <n v="30"/>
    <x v="0"/>
    <n v="0"/>
    <n v="30"/>
  </r>
  <r>
    <n v="3360"/>
    <s v="Silvia Nascimento"/>
    <s v="Nintendo Switch v1"/>
    <x v="1"/>
    <d v="2024-07-04T00:00:00"/>
    <s v="Yes"/>
    <n v="30"/>
    <x v="2"/>
    <n v="11"/>
    <n v="19"/>
  </r>
  <r>
    <n v="3361"/>
    <s v="Tiago Mendes"/>
    <s v="Nintendo Switch 2"/>
    <x v="0"/>
    <d v="2024-07-05T00:00:00"/>
    <s v="No"/>
    <n v="30"/>
    <x v="0"/>
    <n v="1"/>
    <n v="29"/>
  </r>
  <r>
    <n v="3362"/>
    <s v="Ursula Silva"/>
    <s v="Nintendo Switch 2"/>
    <x v="1"/>
    <d v="2024-07-06T00:00:00"/>
    <s v="Yes"/>
    <n v="120"/>
    <x v="1"/>
    <n v="38"/>
    <n v="82"/>
  </r>
  <r>
    <n v="3363"/>
    <s v="Vanessa Moraes"/>
    <s v="Nintendo Switch v2"/>
    <x v="2"/>
    <d v="2024-07-07T00:00:00"/>
    <s v="No"/>
    <n v="18"/>
    <x v="0"/>
    <n v="2"/>
    <n v="16"/>
  </r>
  <r>
    <n v="3364"/>
    <s v="Waldir Junior"/>
    <s v="Nintendo Switch 2"/>
    <x v="0"/>
    <d v="2024-07-08T00:00:00"/>
    <s v="Yes"/>
    <n v="84"/>
    <x v="2"/>
    <n v="11"/>
    <n v="73"/>
  </r>
  <r>
    <n v="3365"/>
    <s v="Xavier Lopes"/>
    <s v="Nintendo Switch 2"/>
    <x v="1"/>
    <d v="2024-07-09T00:00:00"/>
    <s v="No"/>
    <n v="11"/>
    <x v="0"/>
    <n v="5"/>
    <n v="6"/>
  </r>
  <r>
    <n v="3366"/>
    <s v="Yolanda Freitas"/>
    <s v="Nintendo Switch v2"/>
    <x v="0"/>
    <d v="2024-07-10T00:00:00"/>
    <s v="Yes"/>
    <n v="30"/>
    <x v="0"/>
    <n v="0"/>
    <n v="30"/>
  </r>
  <r>
    <n v="3367"/>
    <s v="Zacarias Nunes"/>
    <s v="Nintendo Switch Oled"/>
    <x v="1"/>
    <d v="2024-07-11T00:00:00"/>
    <s v="No"/>
    <n v="30"/>
    <x v="2"/>
    <n v="10"/>
    <n v="20"/>
  </r>
  <r>
    <n v="3368"/>
    <s v="Ana Clara Barreto"/>
    <s v="Nintendo Switch Oled"/>
    <x v="2"/>
    <d v="2024-07-12T00:00:00"/>
    <s v="Yes"/>
    <n v="219"/>
    <x v="1"/>
    <n v="41"/>
    <n v="178"/>
  </r>
  <r>
    <n v="3369"/>
    <s v="Bruno Henrique"/>
    <s v="Nintendo Switch Oled"/>
    <x v="0"/>
    <d v="2024-07-13T00:00:00"/>
    <s v="No"/>
    <n v="84"/>
    <x v="2"/>
    <n v="10"/>
    <n v="74"/>
  </r>
  <r>
    <n v="3370"/>
    <s v="Carlos Eduardo"/>
    <s v="Nintendo Switch Oled"/>
    <x v="1"/>
    <d v="2024-07-14T00:00:00"/>
    <s v="Yes"/>
    <n v="11"/>
    <x v="0"/>
    <n v="5"/>
    <n v="6"/>
  </r>
  <r>
    <n v="3371"/>
    <s v="Débora Lima"/>
    <s v="Nintendo Switch 2"/>
    <x v="0"/>
    <d v="2024-07-15T00:00:00"/>
    <s v="No"/>
    <n v="30"/>
    <x v="0"/>
    <n v="0"/>
    <n v="30"/>
  </r>
  <r>
    <n v="3372"/>
    <s v="Elisa Neves"/>
    <s v="Nintendo Switch 2"/>
    <x v="1"/>
    <d v="2024-07-16T00:00:00"/>
    <s v="Yes"/>
    <n v="120"/>
    <x v="1"/>
    <n v="49"/>
    <n v="71"/>
  </r>
  <r>
    <n v="3373"/>
    <s v="Fabiano Gomes"/>
    <s v="Nintendo Switch v2"/>
    <x v="2"/>
    <d v="2024-07-17T00:00:00"/>
    <s v="No"/>
    <n v="48"/>
    <x v="2"/>
    <n v="10"/>
    <n v="38"/>
  </r>
  <r>
    <n v="3374"/>
    <s v="Gisele Oliveira"/>
    <s v="Nintendo Switch v1"/>
    <x v="0"/>
    <d v="2024-07-18T00:00:00"/>
    <s v="Yes"/>
    <n v="84"/>
    <x v="2"/>
    <n v="11"/>
    <n v="73"/>
  </r>
  <r>
    <n v="3375"/>
    <s v="Héctor Silva"/>
    <s v="Nintendo Switch v1"/>
    <x v="1"/>
    <d v="2024-07-19T00:00:00"/>
    <s v="No"/>
    <n v="11"/>
    <x v="0"/>
    <n v="2"/>
    <n v="9"/>
  </r>
  <r>
    <n v="3376"/>
    <s v="Igor Martins"/>
    <s v="Nintendo Switch v1"/>
    <x v="0"/>
    <d v="2024-07-20T00:00:00"/>
    <s v="Yes"/>
    <n v="300"/>
    <x v="1"/>
    <n v="49"/>
    <n v="251"/>
  </r>
  <r>
    <n v="3377"/>
    <s v="Joana Figueiredo"/>
    <s v="Nintendo Switch v1"/>
    <x v="1"/>
    <d v="2024-07-21T00:00:00"/>
    <s v="No"/>
    <n v="11"/>
    <x v="0"/>
    <n v="2"/>
    <n v="9"/>
  </r>
  <r>
    <n v="3378"/>
    <s v="Kleber Machado"/>
    <s v="Nintendo Switch v2"/>
    <x v="2"/>
    <d v="2024-07-22T00:00:00"/>
    <s v="Yes"/>
    <n v="48"/>
    <x v="2"/>
    <n v="13"/>
    <n v="35"/>
  </r>
  <r>
    <n v="3379"/>
    <s v="Luciana Santos"/>
    <s v="Nintendo Switch v2"/>
    <x v="0"/>
    <d v="2024-07-23T00:00:00"/>
    <s v="No"/>
    <n v="30"/>
    <x v="0"/>
    <n v="0"/>
    <n v="30"/>
  </r>
  <r>
    <n v="3380"/>
    <s v="Marcos Teixeira"/>
    <s v="Nintendo Switch v1"/>
    <x v="1"/>
    <d v="2024-07-24T00:00:00"/>
    <s v="Yes"/>
    <n v="120"/>
    <x v="1"/>
    <n v="46"/>
    <n v="74"/>
  </r>
  <r>
    <n v="3381"/>
    <s v="Natalia Costa"/>
    <s v="Nintendo Switch v2"/>
    <x v="0"/>
    <d v="2024-07-25T00:00:00"/>
    <s v="No"/>
    <n v="30"/>
    <x v="0"/>
    <n v="3"/>
    <n v="27"/>
  </r>
  <r>
    <n v="3382"/>
    <s v="Oscar Ribeiro"/>
    <s v="Nintendo Switch v1"/>
    <x v="1"/>
    <d v="2024-07-26T00:00:00"/>
    <s v="Yes"/>
    <n v="30"/>
    <x v="2"/>
    <n v="14"/>
    <n v="16"/>
  </r>
  <r>
    <n v="3383"/>
    <s v="Patricia Almeida"/>
    <s v="Nintendo Switch v2"/>
    <x v="2"/>
    <d v="2024-07-27T00:00:00"/>
    <s v="No"/>
    <n v="18"/>
    <x v="0"/>
    <n v="4"/>
    <n v="14"/>
  </r>
  <r>
    <n v="3384"/>
    <s v="Quirino Junior"/>
    <s v="Nintendo Switch Oled"/>
    <x v="0"/>
    <d v="2024-07-28T00:00:00"/>
    <s v="Yes"/>
    <n v="300"/>
    <x v="1"/>
    <n v="47"/>
    <n v="253"/>
  </r>
  <r>
    <n v="3385"/>
    <s v="Renata Machado"/>
    <s v="Nintendo Switch 2"/>
    <x v="1"/>
    <d v="2024-07-29T00:00:00"/>
    <s v="No"/>
    <n v="11"/>
    <x v="0"/>
    <n v="3"/>
    <n v="8"/>
  </r>
  <r>
    <n v="3386"/>
    <s v="Sônia Alves"/>
    <s v="Nintendo Switch Oled"/>
    <x v="0"/>
    <d v="2024-07-30T00:00:00"/>
    <s v="Yes"/>
    <n v="84"/>
    <x v="2"/>
    <n v="11"/>
    <n v="73"/>
  </r>
  <r>
    <n v="3387"/>
    <s v="Tiago Nunes"/>
    <s v="Nintendo Switch v2"/>
    <x v="1"/>
    <d v="2024-07-31T00:00:00"/>
    <s v="No"/>
    <n v="11"/>
    <x v="0"/>
    <n v="2"/>
    <n v="9"/>
  </r>
  <r>
    <n v="3388"/>
    <s v="Ulysses Pereira"/>
    <s v="Nintendo Switch v1"/>
    <x v="2"/>
    <d v="2024-08-01T00:00:00"/>
    <s v="Yes"/>
    <n v="219"/>
    <x v="1"/>
    <n v="37"/>
    <n v="182"/>
  </r>
  <r>
    <n v="3389"/>
    <s v="Vanessa Lima"/>
    <s v="Nintendo Switch v1"/>
    <x v="0"/>
    <d v="2024-08-02T00:00:00"/>
    <s v="No"/>
    <n v="30"/>
    <x v="0"/>
    <n v="2"/>
    <n v="28"/>
  </r>
  <r>
    <n v="3390"/>
    <s v="Wagner Santos"/>
    <s v="Nintendo Switch Oled"/>
    <x v="1"/>
    <d v="2024-08-03T00:00:00"/>
    <s v="Yes"/>
    <n v="30"/>
    <x v="2"/>
    <n v="10"/>
    <n v="20"/>
  </r>
  <r>
    <n v="3391"/>
    <s v="Xuxa Meneghel"/>
    <s v="Nintendo Switch v1"/>
    <x v="0"/>
    <d v="2024-08-04T00:00:00"/>
    <s v="No"/>
    <n v="30"/>
    <x v="0"/>
    <n v="4"/>
    <n v="26"/>
  </r>
  <r>
    <n v="3392"/>
    <s v="Yasmin Silva"/>
    <s v="Nintendo Switch v1"/>
    <x v="1"/>
    <d v="2024-08-05T00:00:00"/>
    <s v="Yes"/>
    <n v="120"/>
    <x v="1"/>
    <n v="37"/>
    <n v="83"/>
  </r>
  <r>
    <n v="3393"/>
    <s v="Zacarias de Souza"/>
    <s v="Nintendo Switch v2"/>
    <x v="2"/>
    <d v="2024-08-06T00:00:00"/>
    <s v="No"/>
    <n v="18"/>
    <x v="0"/>
    <n v="5"/>
    <n v="13"/>
  </r>
  <r>
    <n v="3394"/>
    <s v="André Lima"/>
    <s v="Nintendo Switch Oled"/>
    <x v="0"/>
    <d v="2024-08-07T00:00:00"/>
    <s v="Yes"/>
    <n v="84"/>
    <x v="2"/>
    <n v="11"/>
    <n v="73"/>
  </r>
  <r>
    <n v="3395"/>
    <s v="Bianca Freitas"/>
    <s v="Nintendo Switch Oled"/>
    <x v="1"/>
    <d v="2024-08-08T00:00:00"/>
    <s v="No"/>
    <n v="11"/>
    <x v="0"/>
    <n v="1"/>
    <n v="10"/>
  </r>
  <r>
    <n v="3396"/>
    <s v="Caio Mendes"/>
    <s v="Nintendo Switch v1"/>
    <x v="0"/>
    <d v="2024-08-09T00:00:00"/>
    <s v="Yes"/>
    <n v="300"/>
    <x v="1"/>
    <n v="33"/>
    <n v="267"/>
  </r>
  <r>
    <n v="3397"/>
    <s v="Daniela Moura"/>
    <s v="Nintendo Switch 2"/>
    <x v="1"/>
    <d v="2024-08-10T00:00:00"/>
    <s v="No"/>
    <n v="11"/>
    <x v="0"/>
    <n v="1"/>
    <n v="10"/>
  </r>
  <r>
    <n v="3398"/>
    <s v="Eduardo Costa"/>
    <s v="Nintendo Switch v1"/>
    <x v="2"/>
    <d v="2024-08-11T00:00:00"/>
    <s v="Yes"/>
    <n v="48"/>
    <x v="2"/>
    <n v="14"/>
    <n v="34"/>
  </r>
  <r>
    <n v="3399"/>
    <s v="Fernanda Gomes"/>
    <s v="Nintendo Switch v2"/>
    <x v="0"/>
    <d v="2024-08-12T00:00:00"/>
    <s v="No"/>
    <n v="30"/>
    <x v="0"/>
    <n v="5"/>
    <n v="25"/>
  </r>
  <r>
    <n v="3400"/>
    <s v="Guilherme Souza"/>
    <s v="Nintendo Switch Oled"/>
    <x v="1"/>
    <d v="2024-08-13T00:00:00"/>
    <s v="Yes"/>
    <n v="120"/>
    <x v="1"/>
    <n v="30"/>
    <n v="90"/>
  </r>
  <r>
    <n v="3401"/>
    <s v="Helena Ribeiro"/>
    <s v="Nintendo Switch v1"/>
    <x v="0"/>
    <d v="2024-08-14T00:00:00"/>
    <s v="No"/>
    <n v="30"/>
    <x v="0"/>
    <n v="3"/>
    <n v="27"/>
  </r>
  <r>
    <n v="3402"/>
    <s v="Igor Santos"/>
    <s v="Nintendo Switch Oled"/>
    <x v="1"/>
    <d v="2024-08-15T00:00:00"/>
    <s v="Yes"/>
    <n v="30"/>
    <x v="2"/>
    <n v="13"/>
    <n v="17"/>
  </r>
  <r>
    <n v="3403"/>
    <s v="João Carvalho"/>
    <s v="Nintendo Switch v1"/>
    <x v="2"/>
    <d v="2024-08-16T00:00:00"/>
    <s v="No"/>
    <n v="18"/>
    <x v="0"/>
    <n v="1"/>
    <n v="17"/>
  </r>
  <r>
    <n v="3404"/>
    <s v="Klara Fagundes"/>
    <s v="Nintendo Switch v1"/>
    <x v="0"/>
    <d v="2024-08-17T00:00:00"/>
    <s v="Yes"/>
    <n v="300"/>
    <x v="1"/>
    <n v="36"/>
    <n v="264"/>
  </r>
  <r>
    <n v="3405"/>
    <s v="Lúcia Mendonça"/>
    <s v="Nintendo Switch v1"/>
    <x v="1"/>
    <d v="2024-08-18T00:00:00"/>
    <s v="No"/>
    <n v="11"/>
    <x v="0"/>
    <n v="3"/>
    <n v="8"/>
  </r>
  <r>
    <n v="3406"/>
    <s v="Marcelo Novaes"/>
    <s v="Nintendo Switch v1"/>
    <x v="0"/>
    <d v="2024-08-19T00:00:00"/>
    <s v="Yes"/>
    <n v="30"/>
    <x v="0"/>
    <n v="5"/>
    <n v="25"/>
  </r>
  <r>
    <n v="3407"/>
    <s v="Nina Pacheco"/>
    <s v="Nintendo Switch 2"/>
    <x v="1"/>
    <d v="2024-08-20T00:00:00"/>
    <s v="No"/>
    <n v="30"/>
    <x v="2"/>
    <n v="14"/>
    <n v="16"/>
  </r>
  <r>
    <n v="3408"/>
    <s v="Olívia Rios"/>
    <s v="Nintendo Switch 2"/>
    <x v="2"/>
    <d v="2024-08-21T00:00:00"/>
    <s v="Yes"/>
    <n v="219"/>
    <x v="1"/>
    <n v="38"/>
    <n v="181"/>
  </r>
  <r>
    <n v="3409"/>
    <s v="Paulo Quintana"/>
    <s v="Nintendo Switch v1"/>
    <x v="0"/>
    <d v="2024-08-22T00:00:00"/>
    <s v="No"/>
    <n v="84"/>
    <x v="2"/>
    <n v="14"/>
    <n v="70"/>
  </r>
  <r>
    <n v="3410"/>
    <s v="Raquel Domingos"/>
    <s v="Nintendo Switch v1"/>
    <x v="1"/>
    <d v="2024-08-23T00:00:00"/>
    <s v="Yes"/>
    <n v="11"/>
    <x v="0"/>
    <n v="2"/>
    <n v="9"/>
  </r>
  <r>
    <n v="3411"/>
    <s v="Samuel Viana"/>
    <s v="Nintendo Switch v1"/>
    <x v="0"/>
    <d v="2024-08-24T00:00:00"/>
    <s v="No"/>
    <n v="30"/>
    <x v="0"/>
    <n v="3"/>
    <n v="27"/>
  </r>
  <r>
    <n v="3412"/>
    <s v="Tatiane Rocha"/>
    <s v="Nintendo Switch v2"/>
    <x v="1"/>
    <d v="2024-08-25T00:00:00"/>
    <s v="Yes"/>
    <n v="120"/>
    <x v="1"/>
    <n v="41"/>
    <n v="79"/>
  </r>
  <r>
    <n v="3413"/>
    <s v="Ulysses Farias"/>
    <s v="Nintendo Switch v2"/>
    <x v="2"/>
    <d v="2024-08-26T00:00:00"/>
    <s v="No"/>
    <n v="48"/>
    <x v="2"/>
    <n v="10"/>
    <n v="38"/>
  </r>
  <r>
    <n v="3414"/>
    <s v="Vanessa Moreira"/>
    <s v="Nintendo Switch Oled"/>
    <x v="0"/>
    <d v="2024-08-27T00:00:00"/>
    <s v="Yes"/>
    <n v="84"/>
    <x v="2"/>
    <n v="10"/>
    <n v="74"/>
  </r>
  <r>
    <n v="3415"/>
    <s v="William Carvalho"/>
    <s v="Nintendo Switch v1"/>
    <x v="1"/>
    <d v="2024-08-28T00:00:00"/>
    <s v="No"/>
    <n v="11"/>
    <x v="0"/>
    <n v="4"/>
    <n v="7"/>
  </r>
  <r>
    <n v="3416"/>
    <s v="Ximena Barros"/>
    <s v="Nintendo Switch v1"/>
    <x v="0"/>
    <d v="2024-08-29T00:00:00"/>
    <s v="Yes"/>
    <n v="300"/>
    <x v="1"/>
    <n v="47"/>
    <n v="253"/>
  </r>
  <r>
    <n v="3417"/>
    <s v="Yara Machado"/>
    <s v="Nintendo Switch v1"/>
    <x v="1"/>
    <d v="2024-08-30T00:00:00"/>
    <s v="No"/>
    <n v="11"/>
    <x v="0"/>
    <n v="2"/>
    <n v="9"/>
  </r>
  <r>
    <n v="3418"/>
    <s v="Zacarias Costa"/>
    <s v="Nintendo Switch Oled"/>
    <x v="2"/>
    <d v="2024-08-31T00:00:00"/>
    <s v="Yes"/>
    <n v="48"/>
    <x v="2"/>
    <n v="12"/>
    <n v="36"/>
  </r>
  <r>
    <n v="3419"/>
    <s v="André Lopes"/>
    <s v="Nintendo Switch 2"/>
    <x v="0"/>
    <d v="2024-09-01T00:00:00"/>
    <s v="No"/>
    <n v="30"/>
    <x v="0"/>
    <n v="5"/>
    <n v="25"/>
  </r>
  <r>
    <n v="3420"/>
    <s v="Beatriz Souza"/>
    <s v="Nintendo Switch 2"/>
    <x v="1"/>
    <d v="2024-09-02T00:00:00"/>
    <s v="Yes"/>
    <n v="120"/>
    <x v="1"/>
    <n v="44"/>
    <n v="76"/>
  </r>
  <r>
    <n v="3421"/>
    <s v="Caio Pereira"/>
    <s v="Nintendo Switch v2"/>
    <x v="0"/>
    <d v="2024-09-03T00:00:00"/>
    <s v="No"/>
    <n v="30"/>
    <x v="0"/>
    <n v="4"/>
    <n v="26"/>
  </r>
  <r>
    <n v="3422"/>
    <s v="Daniela Araújo"/>
    <s v="Nintendo Switch v1"/>
    <x v="1"/>
    <d v="2024-09-04T00:00:00"/>
    <s v="Yes"/>
    <n v="30"/>
    <x v="2"/>
    <n v="13"/>
    <n v="17"/>
  </r>
  <r>
    <n v="3423"/>
    <s v="Eduardo Santos"/>
    <s v="Nintendo Switch v1"/>
    <x v="2"/>
    <d v="2024-09-05T00:00:00"/>
    <s v="No"/>
    <n v="18"/>
    <x v="0"/>
    <n v="2"/>
    <n v="16"/>
  </r>
  <r>
    <n v="3424"/>
    <s v="Fernanda Lima"/>
    <s v="Nintendo Switch Oled"/>
    <x v="0"/>
    <d v="2024-09-06T00:00:00"/>
    <s v="Yes"/>
    <n v="300"/>
    <x v="1"/>
    <n v="42"/>
    <n v="258"/>
  </r>
  <r>
    <n v="3425"/>
    <s v="Gabriel Teixeira"/>
    <s v="Nintendo Switch v1"/>
    <x v="1"/>
    <d v="2024-09-07T00:00:00"/>
    <s v="No"/>
    <n v="11"/>
    <x v="0"/>
    <n v="3"/>
    <n v="8"/>
  </r>
  <r>
    <n v="3426"/>
    <s v="Helena Ribeiro"/>
    <s v="Nintendo Switch 2"/>
    <x v="0"/>
    <d v="2024-09-08T00:00:00"/>
    <s v="Yes"/>
    <n v="84"/>
    <x v="2"/>
    <n v="12"/>
    <n v="72"/>
  </r>
  <r>
    <n v="3427"/>
    <s v="Igor Mendes"/>
    <s v="Nintendo Switch Oled"/>
    <x v="1"/>
    <d v="2024-09-09T00:00:00"/>
    <s v="No"/>
    <n v="11"/>
    <x v="0"/>
    <n v="0"/>
    <n v="11"/>
  </r>
  <r>
    <n v="3428"/>
    <s v="Joana Silveira"/>
    <s v="Nintendo Switch 2"/>
    <x v="2"/>
    <d v="2024-09-10T00:00:00"/>
    <s v="Yes"/>
    <n v="219"/>
    <x v="1"/>
    <n v="34"/>
    <n v="185"/>
  </r>
  <r>
    <n v="3429"/>
    <s v="Lucas Martins"/>
    <s v="Nintendo Switch Oled"/>
    <x v="0"/>
    <d v="2024-09-11T00:00:00"/>
    <s v="No"/>
    <n v="30"/>
    <x v="0"/>
    <n v="4"/>
    <n v="26"/>
  </r>
  <r>
    <n v="3430"/>
    <s v="Marcela Gouveia"/>
    <s v="Nintendo Switch v2"/>
    <x v="1"/>
    <d v="2024-09-12T00:00:00"/>
    <s v="Yes"/>
    <n v="30"/>
    <x v="2"/>
    <n v="12"/>
    <n v="18"/>
  </r>
  <r>
    <n v="3431"/>
    <s v="Nicolas Borges"/>
    <s v="Nintendo Switch Oled"/>
    <x v="0"/>
    <d v="2024-09-13T00:00:00"/>
    <s v="No"/>
    <n v="30"/>
    <x v="0"/>
    <n v="1"/>
    <n v="29"/>
  </r>
  <r>
    <n v="3432"/>
    <s v="Olivia Freitas"/>
    <s v="Nintendo Switch v1"/>
    <x v="1"/>
    <d v="2024-09-14T00:00:00"/>
    <s v="Yes"/>
    <n v="120"/>
    <x v="1"/>
    <n v="42"/>
    <n v="78"/>
  </r>
  <r>
    <n v="3433"/>
    <s v="Paulo Nogueira"/>
    <s v="Nintendo Switch v1"/>
    <x v="2"/>
    <d v="2024-09-15T00:00:00"/>
    <s v="No"/>
    <n v="18"/>
    <x v="0"/>
    <n v="3"/>
    <n v="15"/>
  </r>
  <r>
    <n v="3434"/>
    <s v="Raquel Andrade"/>
    <s v="Nintendo Switch v1"/>
    <x v="0"/>
    <d v="2024-09-16T00:00:00"/>
    <s v="Yes"/>
    <n v="84"/>
    <x v="2"/>
    <n v="13"/>
    <n v="71"/>
  </r>
  <r>
    <n v="3435"/>
    <s v="Sônia Carvalho"/>
    <s v="Nintendo Switch Oled"/>
    <x v="1"/>
    <d v="2024-09-17T00:00:00"/>
    <s v="No"/>
    <n v="11"/>
    <x v="0"/>
    <n v="0"/>
    <n v="11"/>
  </r>
  <r>
    <n v="3436"/>
    <s v="Tiago Rodrigues"/>
    <s v="Nintendo Switch Oled"/>
    <x v="0"/>
    <d v="2024-09-18T00:00:00"/>
    <s v="Yes"/>
    <n v="30"/>
    <x v="0"/>
    <n v="3"/>
    <n v="27"/>
  </r>
  <r>
    <n v="3437"/>
    <s v="Ursula Monteiro"/>
    <s v="Nintendo Switch 2"/>
    <x v="1"/>
    <d v="2024-09-19T00:00:00"/>
    <s v="No"/>
    <n v="30"/>
    <x v="2"/>
    <n v="10"/>
    <n v="20"/>
  </r>
  <r>
    <n v="3438"/>
    <s v="Vanessa Pereira"/>
    <s v="Nintendo Switch v2"/>
    <x v="2"/>
    <d v="2024-09-20T00:00:00"/>
    <s v="Yes"/>
    <n v="219"/>
    <x v="1"/>
    <n v="46"/>
    <n v="173"/>
  </r>
  <r>
    <n v="3439"/>
    <s v="Walter Silva"/>
    <s v="Nintendo Switch v1"/>
    <x v="0"/>
    <d v="2024-09-21T00:00:00"/>
    <s v="No"/>
    <n v="84"/>
    <x v="2"/>
    <n v="13"/>
    <n v="71"/>
  </r>
  <r>
    <n v="3440"/>
    <s v="Xavier Almeida"/>
    <s v="Nintendo Switch v2"/>
    <x v="1"/>
    <d v="2024-09-22T00:00:00"/>
    <s v="Yes"/>
    <n v="11"/>
    <x v="0"/>
    <n v="3"/>
    <n v="8"/>
  </r>
  <r>
    <n v="3441"/>
    <s v="Yasmine Correia"/>
    <s v="Nintendo Switch v1"/>
    <x v="0"/>
    <d v="2024-09-23T00:00:00"/>
    <s v="No"/>
    <n v="30"/>
    <x v="0"/>
    <n v="4"/>
    <n v="26"/>
  </r>
  <r>
    <n v="3442"/>
    <s v="Zacarias Almeida"/>
    <s v="Nintendo Switch Oled"/>
    <x v="1"/>
    <d v="2024-09-24T00:00:00"/>
    <s v="Yes"/>
    <n v="120"/>
    <x v="1"/>
    <n v="41"/>
    <n v="79"/>
  </r>
  <r>
    <n v="3443"/>
    <s v="Amanda Costa"/>
    <s v="Nintendo Switch 2"/>
    <x v="2"/>
    <d v="2024-09-25T00:00:00"/>
    <s v="No"/>
    <n v="48"/>
    <x v="2"/>
    <n v="12"/>
    <n v="36"/>
  </r>
  <r>
    <n v="3444"/>
    <s v="Bruno Ferreira"/>
    <s v="Nintendo Switch 2"/>
    <x v="0"/>
    <d v="2024-09-26T00:00:00"/>
    <s v="Yes"/>
    <n v="84"/>
    <x v="2"/>
    <n v="10"/>
    <n v="74"/>
  </r>
  <r>
    <n v="3445"/>
    <s v="Carla Dias"/>
    <s v="Nintendo Switch v2"/>
    <x v="1"/>
    <d v="2024-09-27T00:00:00"/>
    <s v="No"/>
    <n v="11"/>
    <x v="0"/>
    <n v="1"/>
    <n v="10"/>
  </r>
  <r>
    <n v="3446"/>
    <s v="Diogo Martins"/>
    <s v="Nintendo Switch 2"/>
    <x v="0"/>
    <d v="2024-09-28T00:00:00"/>
    <s v="Yes"/>
    <n v="300"/>
    <x v="1"/>
    <n v="37"/>
    <n v="263"/>
  </r>
  <r>
    <n v="3447"/>
    <s v="Elisa Campos"/>
    <s v="Nintendo Switch 2"/>
    <x v="1"/>
    <d v="2024-09-29T00:00:00"/>
    <s v="No"/>
    <n v="11"/>
    <x v="0"/>
    <n v="0"/>
    <n v="11"/>
  </r>
  <r>
    <n v="3448"/>
    <s v="Fabiana Lima"/>
    <s v="Nintendo Switch Oled"/>
    <x v="2"/>
    <d v="2024-09-30T00:00:00"/>
    <s v="Yes"/>
    <n v="48"/>
    <x v="2"/>
    <n v="15"/>
    <n v="33"/>
  </r>
  <r>
    <n v="3449"/>
    <s v="Gabriel Santos"/>
    <s v="Nintendo Switch v1"/>
    <x v="0"/>
    <d v="2024-10-01T00:00:00"/>
    <s v="No"/>
    <n v="30"/>
    <x v="0"/>
    <n v="2"/>
    <n v="28"/>
  </r>
  <r>
    <n v="3450"/>
    <s v="Helena Ferreira"/>
    <s v="Nintendo Switch Oled"/>
    <x v="1"/>
    <d v="2024-10-02T00:00:00"/>
    <s v="Yes"/>
    <n v="120"/>
    <x v="1"/>
    <n v="50"/>
    <n v="70"/>
  </r>
  <r>
    <n v="3451"/>
    <s v="Ígor Nunes"/>
    <s v="Nintendo Switch Oled"/>
    <x v="0"/>
    <d v="2024-10-03T00:00:00"/>
    <s v="No"/>
    <n v="30"/>
    <x v="0"/>
    <n v="3"/>
    <n v="27"/>
  </r>
  <r>
    <n v="3452"/>
    <s v="Joana Silveira"/>
    <s v="Nintendo Switch Oled"/>
    <x v="1"/>
    <d v="2024-10-04T00:00:00"/>
    <s v="Yes"/>
    <n v="30"/>
    <x v="2"/>
    <n v="10"/>
    <n v="20"/>
  </r>
  <r>
    <n v="3453"/>
    <s v="Kléber Oliveira"/>
    <s v="Nintendo Switch 2"/>
    <x v="2"/>
    <d v="2024-10-05T00:00:00"/>
    <s v="No"/>
    <n v="18"/>
    <x v="0"/>
    <n v="2"/>
    <n v="16"/>
  </r>
  <r>
    <n v="3454"/>
    <s v="Luciana Morais"/>
    <s v="Nintendo Switch Oled"/>
    <x v="0"/>
    <d v="2024-10-06T00:00:00"/>
    <s v="Yes"/>
    <n v="300"/>
    <x v="1"/>
    <n v="42"/>
    <n v="258"/>
  </r>
  <r>
    <n v="3455"/>
    <s v="Marcos Vinícius"/>
    <s v="Nintendo Switch v2"/>
    <x v="1"/>
    <d v="2024-10-07T00:00:00"/>
    <s v="No"/>
    <n v="11"/>
    <x v="0"/>
    <n v="3"/>
    <n v="8"/>
  </r>
  <r>
    <n v="3456"/>
    <s v="Natália Barros"/>
    <s v="Nintendo Switch v2"/>
    <x v="0"/>
    <d v="2024-10-08T00:00:00"/>
    <s v="Yes"/>
    <n v="84"/>
    <x v="2"/>
    <n v="11"/>
    <n v="73"/>
  </r>
  <r>
    <n v="3457"/>
    <s v="Oscar Sampaio"/>
    <s v="Nintendo Switch v1"/>
    <x v="1"/>
    <d v="2024-10-09T00:00:00"/>
    <s v="No"/>
    <n v="11"/>
    <x v="0"/>
    <n v="2"/>
    <n v="9"/>
  </r>
  <r>
    <n v="3458"/>
    <s v="Patrícia Leite"/>
    <s v="Nintendo Switch Oled"/>
    <x v="2"/>
    <d v="2024-10-10T00:00:00"/>
    <s v="Yes"/>
    <n v="219"/>
    <x v="1"/>
    <n v="32"/>
    <n v="187"/>
  </r>
  <r>
    <n v="3459"/>
    <s v="Quênia Rocha"/>
    <s v="Nintendo Switch Oled"/>
    <x v="0"/>
    <d v="2024-10-11T00:00:00"/>
    <s v="No"/>
    <n v="30"/>
    <x v="0"/>
    <n v="4"/>
    <n v="26"/>
  </r>
  <r>
    <n v="3460"/>
    <s v="Rafael Torres"/>
    <s v="Nintendo Switch 2"/>
    <x v="1"/>
    <d v="2024-10-12T00:00:00"/>
    <s v="Yes"/>
    <n v="30"/>
    <x v="2"/>
    <n v="10"/>
    <n v="20"/>
  </r>
  <r>
    <n v="3461"/>
    <s v="Sandra Gouveia"/>
    <s v="Nintendo Switch v2"/>
    <x v="0"/>
    <d v="2024-10-13T00:00:00"/>
    <s v="No"/>
    <n v="30"/>
    <x v="0"/>
    <n v="4"/>
    <n v="26"/>
  </r>
  <r>
    <n v="3462"/>
    <s v="Tiago Lacerda"/>
    <s v="Nintendo Switch Oled"/>
    <x v="1"/>
    <d v="2024-10-14T00:00:00"/>
    <s v="Yes"/>
    <n v="120"/>
    <x v="1"/>
    <n v="31"/>
    <n v="89"/>
  </r>
  <r>
    <n v="3463"/>
    <s v="Ursula Fonseca"/>
    <s v="Nintendo Switch Oled"/>
    <x v="2"/>
    <d v="2024-10-15T00:00:00"/>
    <s v="No"/>
    <n v="18"/>
    <x v="0"/>
    <n v="1"/>
    <n v="17"/>
  </r>
  <r>
    <n v="3464"/>
    <s v="Vanessa Andrade"/>
    <s v="Nintendo Switch v2"/>
    <x v="0"/>
    <d v="2024-10-16T00:00:00"/>
    <s v="Yes"/>
    <n v="84"/>
    <x v="2"/>
    <n v="11"/>
    <n v="73"/>
  </r>
  <r>
    <n v="3465"/>
    <s v="William Castro"/>
    <s v="Nintendo Switch Oled"/>
    <x v="1"/>
    <d v="2024-10-17T00:00:00"/>
    <s v="No"/>
    <n v="11"/>
    <x v="0"/>
    <n v="2"/>
    <n v="9"/>
  </r>
  <r>
    <n v="3466"/>
    <s v="Xavier Monteiro"/>
    <s v="Nintendo Switch Oled"/>
    <x v="0"/>
    <d v="2024-10-18T00:00:00"/>
    <s v="Yes"/>
    <n v="300"/>
    <x v="1"/>
    <n v="38"/>
    <n v="262"/>
  </r>
  <r>
    <n v="3467"/>
    <s v="Yasmin Figueira"/>
    <s v="Nintendo Switch Oled"/>
    <x v="1"/>
    <d v="2024-10-19T00:00:00"/>
    <s v="No"/>
    <n v="11"/>
    <x v="0"/>
    <n v="1"/>
    <n v="10"/>
  </r>
  <r>
    <n v="3468"/>
    <s v="Zacarias Mendonça"/>
    <s v="Nintendo Switch Oled"/>
    <x v="2"/>
    <d v="2024-10-20T00:00:00"/>
    <s v="Yes"/>
    <n v="48"/>
    <x v="2"/>
    <n v="10"/>
    <n v="38"/>
  </r>
  <r>
    <n v="3469"/>
    <s v="Amanda Menezes"/>
    <s v="Nintendo Switch v2"/>
    <x v="0"/>
    <d v="2024-10-21T00:00:00"/>
    <s v="No"/>
    <n v="30"/>
    <x v="0"/>
    <n v="3"/>
    <n v="27"/>
  </r>
  <r>
    <n v="3470"/>
    <s v="Bruno Santos"/>
    <s v="Nintendo Switch v1"/>
    <x v="1"/>
    <d v="2024-10-22T00:00:00"/>
    <s v="Yes"/>
    <n v="120"/>
    <x v="1"/>
    <n v="31"/>
    <n v="89"/>
  </r>
  <r>
    <n v="3471"/>
    <s v="Carla Ferreira"/>
    <s v="Nintendo Switch 2"/>
    <x v="0"/>
    <d v="2024-10-23T00:00:00"/>
    <s v="No"/>
    <n v="30"/>
    <x v="0"/>
    <n v="4"/>
    <n v="26"/>
  </r>
  <r>
    <n v="3472"/>
    <s v="Diogo Alves"/>
    <s v="Nintendo Switch v1"/>
    <x v="1"/>
    <d v="2024-10-24T00:00:00"/>
    <s v="Yes"/>
    <n v="30"/>
    <x v="2"/>
    <n v="14"/>
    <n v="16"/>
  </r>
  <r>
    <n v="3473"/>
    <s v="Elisa Neves"/>
    <s v="Nintendo Switch 2"/>
    <x v="2"/>
    <d v="2024-10-25T00:00:00"/>
    <s v="No"/>
    <n v="18"/>
    <x v="0"/>
    <n v="5"/>
    <n v="13"/>
  </r>
  <r>
    <n v="3474"/>
    <s v="Fabiano Pires"/>
    <s v="Nintendo Switch 2"/>
    <x v="0"/>
    <d v="2024-10-26T00:00:00"/>
    <s v="Yes"/>
    <n v="300"/>
    <x v="1"/>
    <n v="30"/>
    <n v="270"/>
  </r>
  <r>
    <n v="3475"/>
    <s v="Giovana Ribeiro"/>
    <s v="Nintendo Switch v2"/>
    <x v="1"/>
    <d v="2024-10-27T00:00:00"/>
    <s v="No"/>
    <n v="11"/>
    <x v="0"/>
    <n v="0"/>
    <n v="11"/>
  </r>
  <r>
    <n v="3476"/>
    <s v="Hélio Costa"/>
    <s v="Nintendo Switch 2"/>
    <x v="0"/>
    <d v="2024-10-28T00:00:00"/>
    <s v="Yes"/>
    <n v="84"/>
    <x v="2"/>
    <n v="12"/>
    <n v="72"/>
  </r>
  <r>
    <n v="3477"/>
    <s v="Íris Loureiro"/>
    <s v="Nintendo Switch v1"/>
    <x v="1"/>
    <d v="2024-10-29T00:00:00"/>
    <s v="No"/>
    <n v="11"/>
    <x v="0"/>
    <n v="5"/>
    <n v="6"/>
  </r>
  <r>
    <n v="3478"/>
    <s v="João Pereira"/>
    <s v="Nintendo Switch v1"/>
    <x v="2"/>
    <d v="2024-10-30T00:00:00"/>
    <s v="Yes"/>
    <n v="219"/>
    <x v="1"/>
    <n v="50"/>
    <n v="169"/>
  </r>
  <r>
    <n v="3479"/>
    <s v="Klara Silva"/>
    <s v="Nintendo Switch Oled"/>
    <x v="0"/>
    <d v="2024-10-31T00:00:00"/>
    <s v="No"/>
    <n v="30"/>
    <x v="0"/>
    <n v="0"/>
    <n v="30"/>
  </r>
  <r>
    <n v="3480"/>
    <s v="Luciana Barros"/>
    <s v="Nintendo Switch 2"/>
    <x v="1"/>
    <d v="2024-11-01T00:00:00"/>
    <s v="Yes"/>
    <n v="30"/>
    <x v="2"/>
    <n v="11"/>
    <n v="19"/>
  </r>
  <r>
    <n v="3481"/>
    <s v="Marcos Gomes"/>
    <s v="Nintendo Switch v2"/>
    <x v="0"/>
    <d v="2024-11-02T00:00:00"/>
    <s v="No"/>
    <n v="30"/>
    <x v="0"/>
    <n v="2"/>
    <n v="28"/>
  </r>
  <r>
    <n v="3482"/>
    <s v="Natália Soares"/>
    <s v="Nintendo Switch v2"/>
    <x v="1"/>
    <d v="2024-11-03T00:00:00"/>
    <s v="Yes"/>
    <n v="120"/>
    <x v="1"/>
    <n v="45"/>
    <n v="75"/>
  </r>
  <r>
    <n v="3483"/>
    <s v="Oscar Machado"/>
    <s v="Nintendo Switch v2"/>
    <x v="2"/>
    <d v="2024-11-04T00:00:00"/>
    <s v="No"/>
    <n v="18"/>
    <x v="0"/>
    <n v="2"/>
    <n v="16"/>
  </r>
  <r>
    <n v="3484"/>
    <s v="Patrícia Lima"/>
    <s v="Nintendo Switch v2"/>
    <x v="0"/>
    <d v="2024-11-05T00:00:00"/>
    <s v="Yes"/>
    <n v="84"/>
    <x v="2"/>
    <n v="14"/>
    <n v="70"/>
  </r>
  <r>
    <n v="3485"/>
    <s v="Quirino Neto"/>
    <s v="Nintendo Switch v2"/>
    <x v="1"/>
    <d v="2024-11-06T00:00:00"/>
    <s v="No"/>
    <n v="11"/>
    <x v="0"/>
    <n v="5"/>
    <n v="6"/>
  </r>
  <r>
    <n v="3486"/>
    <s v="Rafaela Souza"/>
    <s v="Nintendo Switch v2"/>
    <x v="0"/>
    <d v="2024-11-07T00:00:00"/>
    <s v="Yes"/>
    <n v="30"/>
    <x v="0"/>
    <n v="2"/>
    <n v="28"/>
  </r>
  <r>
    <n v="3487"/>
    <s v="Sandro Almeida"/>
    <s v="Nintendo Switch 2"/>
    <x v="1"/>
    <d v="2024-11-08T00:00:00"/>
    <s v="No"/>
    <n v="30"/>
    <x v="2"/>
    <n v="10"/>
    <n v="20"/>
  </r>
  <r>
    <n v="3488"/>
    <s v="Tânia Ribeiro"/>
    <s v="Nintendo Switch 2"/>
    <x v="2"/>
    <d v="2024-11-09T00:00:00"/>
    <s v="Yes"/>
    <n v="219"/>
    <x v="1"/>
    <n v="34"/>
    <n v="185"/>
  </r>
  <r>
    <n v="3489"/>
    <s v="Ugo Dias"/>
    <s v="Nintendo Switch v2"/>
    <x v="0"/>
    <d v="2024-11-10T00:00:00"/>
    <s v="No"/>
    <n v="84"/>
    <x v="2"/>
    <n v="13"/>
    <n v="71"/>
  </r>
  <r>
    <n v="3490"/>
    <s v="Valéria Lima"/>
    <s v="Nintendo Switch v2"/>
    <x v="1"/>
    <d v="2024-11-11T00:00:00"/>
    <s v="Yes"/>
    <n v="11"/>
    <x v="0"/>
    <n v="5"/>
    <n v="6"/>
  </r>
  <r>
    <n v="3491"/>
    <s v="William Fernandes"/>
    <s v="Nintendo Switch Oled"/>
    <x v="0"/>
    <d v="2024-11-12T00:00:00"/>
    <s v="No"/>
    <n v="30"/>
    <x v="0"/>
    <n v="3"/>
    <n v="27"/>
  </r>
  <r>
    <n v="3492"/>
    <s v="Xuxa Mendes"/>
    <s v="Nintendo Switch v2"/>
    <x v="1"/>
    <d v="2024-11-13T00:00:00"/>
    <s v="Yes"/>
    <n v="120"/>
    <x v="1"/>
    <n v="33"/>
    <n v="87"/>
  </r>
  <r>
    <n v="3493"/>
    <s v="Ygor Farias"/>
    <s v="Nintendo Switch v2"/>
    <x v="2"/>
    <d v="2024-11-14T00:00:00"/>
    <s v="No"/>
    <n v="48"/>
    <x v="2"/>
    <n v="10"/>
    <n v="38"/>
  </r>
  <r>
    <n v="3494"/>
    <s v="Zilda Barros"/>
    <s v="Nintendo Switch 2"/>
    <x v="0"/>
    <d v="2024-11-15T00:00:00"/>
    <s v="Yes"/>
    <n v="84"/>
    <x v="2"/>
    <n v="10"/>
    <n v="74"/>
  </r>
  <r>
    <n v="3495"/>
    <s v="Amanda Santos"/>
    <s v="Nintendo Switch Oled"/>
    <x v="1"/>
    <d v="2024-11-16T00:00:00"/>
    <s v="No"/>
    <n v="11"/>
    <x v="0"/>
    <n v="5"/>
    <n v="6"/>
  </r>
  <r>
    <n v="3496"/>
    <s v="Bruno Costa"/>
    <s v="Nintendo Switch 2"/>
    <x v="0"/>
    <d v="2024-11-17T00:00:00"/>
    <s v="Yes"/>
    <n v="300"/>
    <x v="1"/>
    <n v="39"/>
    <n v="261"/>
  </r>
  <r>
    <n v="3497"/>
    <s v="Carla Rodrigues"/>
    <s v="Nintendo Switch 2"/>
    <x v="1"/>
    <d v="2024-11-18T00:00:00"/>
    <s v="No"/>
    <n v="11"/>
    <x v="0"/>
    <n v="2"/>
    <n v="9"/>
  </r>
  <r>
    <n v="3498"/>
    <s v="Diogo Pereira"/>
    <s v="Nintendo Switch 2"/>
    <x v="2"/>
    <d v="2024-11-19T00:00:00"/>
    <s v="Yes"/>
    <n v="48"/>
    <x v="2"/>
    <n v="12"/>
    <n v="36"/>
  </r>
  <r>
    <n v="3499"/>
    <s v="Elisa Correia"/>
    <s v="Nintendo Switch v2"/>
    <x v="0"/>
    <d v="2024-11-20T00:00:00"/>
    <s v="No"/>
    <n v="30"/>
    <x v="0"/>
    <n v="1"/>
    <n v="29"/>
  </r>
  <r>
    <n v="3500"/>
    <s v="Fábio Lourenço"/>
    <s v="Nintendo Switch 2"/>
    <x v="1"/>
    <d v="2024-11-21T00:00:00"/>
    <s v="Yes"/>
    <n v="120"/>
    <x v="1"/>
    <n v="43"/>
    <n v="77"/>
  </r>
  <r>
    <n v="3501"/>
    <s v="Gabriela Neves"/>
    <s v="Nintendo Switch 2"/>
    <x v="0"/>
    <d v="2024-11-22T00:00:00"/>
    <s v="No"/>
    <n v="30"/>
    <x v="0"/>
    <n v="0"/>
    <n v="30"/>
  </r>
  <r>
    <n v="3502"/>
    <s v="Henrique Gonçalves"/>
    <s v="Nintendo Switch Oled"/>
    <x v="1"/>
    <d v="2024-11-23T00:00:00"/>
    <s v="Yes"/>
    <n v="30"/>
    <x v="2"/>
    <n v="15"/>
    <n v="15"/>
  </r>
  <r>
    <n v="3503"/>
    <s v="Íris Santos"/>
    <s v="Nintendo Switch v2"/>
    <x v="2"/>
    <d v="2024-11-24T00:00:00"/>
    <s v="No"/>
    <n v="18"/>
    <x v="0"/>
    <n v="1"/>
    <n v="17"/>
  </r>
  <r>
    <n v="3504"/>
    <s v="João Marcelo Alves"/>
    <s v="Nintendo Switch Oled"/>
    <x v="0"/>
    <d v="2024-11-25T00:00:00"/>
    <s v="Yes"/>
    <n v="300"/>
    <x v="1"/>
    <n v="42"/>
    <n v="258"/>
  </r>
  <r>
    <n v="3505"/>
    <s v="Klara Fonseca"/>
    <s v="Nintendo Switch Oled"/>
    <x v="1"/>
    <d v="2024-11-26T00:00:00"/>
    <s v="No"/>
    <n v="11"/>
    <x v="0"/>
    <n v="2"/>
    <n v="9"/>
  </r>
  <r>
    <n v="3506"/>
    <s v="Lucas Mendonça"/>
    <s v="Nintendo Switch Oled"/>
    <x v="0"/>
    <d v="2024-11-27T00:00:00"/>
    <s v="Yes"/>
    <n v="84"/>
    <x v="2"/>
    <n v="10"/>
    <n v="74"/>
  </r>
  <r>
    <n v="3507"/>
    <s v="Marcela Torres"/>
    <s v="Nintendo Switch Oled"/>
    <x v="1"/>
    <d v="2024-11-28T00:00:00"/>
    <s v="No"/>
    <n v="11"/>
    <x v="0"/>
    <n v="0"/>
    <n v="11"/>
  </r>
  <r>
    <n v="3508"/>
    <s v="Natália Castro"/>
    <s v="Nintendo Switch 2"/>
    <x v="2"/>
    <d v="2024-11-29T00:00:00"/>
    <s v="Yes"/>
    <n v="219"/>
    <x v="1"/>
    <n v="37"/>
    <n v="182"/>
  </r>
  <r>
    <n v="3509"/>
    <s v="Oscar Martins"/>
    <s v="Nintendo Switch v1"/>
    <x v="0"/>
    <d v="2024-11-30T00:00:00"/>
    <s v="No"/>
    <n v="30"/>
    <x v="0"/>
    <n v="0"/>
    <n v="30"/>
  </r>
  <r>
    <n v="3510"/>
    <s v="Patrícia Oliveira"/>
    <s v="Nintendo Switch 2"/>
    <x v="1"/>
    <d v="2024-12-01T00:00:00"/>
    <s v="Yes"/>
    <n v="30"/>
    <x v="2"/>
    <n v="11"/>
    <n v="19"/>
  </r>
  <r>
    <n v="3511"/>
    <s v="Quentin Nogueira"/>
    <s v="Nintendo Switch v2"/>
    <x v="0"/>
    <d v="2024-12-02T00:00:00"/>
    <s v="No"/>
    <n v="30"/>
    <x v="0"/>
    <n v="0"/>
    <n v="30"/>
  </r>
  <r>
    <n v="3512"/>
    <s v="Raquel Silva"/>
    <s v="Nintendo Switch 2"/>
    <x v="1"/>
    <d v="2024-12-03T00:00:00"/>
    <s v="Yes"/>
    <n v="120"/>
    <x v="1"/>
    <n v="30"/>
    <n v="90"/>
  </r>
  <r>
    <n v="3513"/>
    <s v="Sandro Gomes"/>
    <s v="Nintendo Switch v2"/>
    <x v="2"/>
    <d v="2024-12-04T00:00:00"/>
    <s v="No"/>
    <n v="18"/>
    <x v="0"/>
    <n v="3"/>
    <n v="15"/>
  </r>
  <r>
    <n v="3514"/>
    <s v="Tânia Machado"/>
    <s v="Nintendo Switch v1"/>
    <x v="0"/>
    <d v="2024-12-05T00:00:00"/>
    <s v="Yes"/>
    <n v="84"/>
    <x v="2"/>
    <n v="13"/>
    <n v="71"/>
  </r>
  <r>
    <n v="3515"/>
    <s v="Ursula Silva"/>
    <s v="Nintendo Switch Oled"/>
    <x v="1"/>
    <d v="2024-12-06T00:00:00"/>
    <s v="No"/>
    <n v="11"/>
    <x v="0"/>
    <n v="0"/>
    <n v="11"/>
  </r>
  <r>
    <n v="3516"/>
    <s v="Vanessa Moraes"/>
    <s v="Nintendo Switch Oled"/>
    <x v="0"/>
    <d v="2024-12-07T00:00:00"/>
    <s v="Yes"/>
    <n v="300"/>
    <x v="1"/>
    <n v="37"/>
    <n v="263"/>
  </r>
  <r>
    <n v="3517"/>
    <s v="William Carvalho"/>
    <s v="Nintendo Switch 2"/>
    <x v="1"/>
    <d v="2024-12-08T00:00:00"/>
    <s v="No"/>
    <n v="11"/>
    <x v="0"/>
    <n v="5"/>
    <n v="6"/>
  </r>
  <r>
    <n v="3518"/>
    <s v="Xavier Reis"/>
    <s v="Nintendo Switch 2"/>
    <x v="2"/>
    <d v="2024-12-09T00:00:00"/>
    <s v="Yes"/>
    <n v="48"/>
    <x v="2"/>
    <n v="10"/>
    <n v="38"/>
  </r>
  <r>
    <n v="3519"/>
    <s v="Yasmin Rocha"/>
    <s v="Nintendo Switch 2"/>
    <x v="0"/>
    <d v="2024-12-10T00:00:00"/>
    <s v="No"/>
    <n v="30"/>
    <x v="0"/>
    <n v="5"/>
    <n v="25"/>
  </r>
  <r>
    <n v="3520"/>
    <s v="Zacarias Duarte"/>
    <s v="Nintendo Switch v1"/>
    <x v="1"/>
    <d v="2024-12-11T00:00:00"/>
    <s v="Yes"/>
    <n v="120"/>
    <x v="1"/>
    <n v="38"/>
    <n v="82"/>
  </r>
  <r>
    <n v="3521"/>
    <s v="Amanda Freitas"/>
    <s v="Nintendo Switch v2"/>
    <x v="0"/>
    <d v="2024-12-12T00:00:00"/>
    <s v="No"/>
    <n v="30"/>
    <x v="0"/>
    <n v="5"/>
    <n v="25"/>
  </r>
  <r>
    <n v="3522"/>
    <s v="Bruno Almeida"/>
    <s v="Nintendo Switch v1"/>
    <x v="1"/>
    <d v="2024-12-13T00:00:00"/>
    <s v="Yes"/>
    <n v="30"/>
    <x v="2"/>
    <n v="14"/>
    <n v="16"/>
  </r>
  <r>
    <n v="3523"/>
    <s v="Carla Siqueira"/>
    <s v="Nintendo Switch v2"/>
    <x v="2"/>
    <d v="2024-12-14T00:00:00"/>
    <s v="No"/>
    <n v="18"/>
    <x v="0"/>
    <n v="4"/>
    <n v="14"/>
  </r>
  <r>
    <n v="3524"/>
    <s v="Diogo Ramos"/>
    <s v="Nintendo Switch 2"/>
    <x v="0"/>
    <d v="2024-12-15T00:00:00"/>
    <s v="Yes"/>
    <n v="300"/>
    <x v="1"/>
    <n v="34"/>
    <n v="266"/>
  </r>
  <r>
    <n v="3525"/>
    <s v="Elisa Magalhães"/>
    <s v="Nintendo Switch 2"/>
    <x v="1"/>
    <d v="2024-12-16T00:00:00"/>
    <s v="No"/>
    <n v="11"/>
    <x v="0"/>
    <n v="3"/>
    <n v="8"/>
  </r>
  <r>
    <m/>
    <m/>
    <m/>
    <x v="3"/>
    <m/>
    <m/>
    <m/>
    <x v="3"/>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s v="João Silva"/>
    <x v="0"/>
    <x v="0"/>
    <d v="2024-01-01T00:00:00"/>
    <s v="Yes"/>
    <n v="30"/>
    <s v="Monthly"/>
    <n v="2"/>
    <n v="28"/>
  </r>
  <r>
    <n v="3232"/>
    <s v="Maria Oliveira"/>
    <x v="1"/>
    <x v="1"/>
    <d v="2024-01-15T00:00:00"/>
    <s v="No"/>
    <n v="120"/>
    <s v="Annual"/>
    <n v="49"/>
    <n v="71"/>
  </r>
  <r>
    <n v="3233"/>
    <s v="Lucas Fernandes"/>
    <x v="1"/>
    <x v="2"/>
    <d v="2024-02-10T00:00:00"/>
    <s v="Yes"/>
    <n v="48"/>
    <s v="Quarterly"/>
    <n v="15"/>
    <n v="33"/>
  </r>
  <r>
    <n v="3234"/>
    <s v="Ana Souza"/>
    <x v="2"/>
    <x v="0"/>
    <d v="2024-02-20T00:00:00"/>
    <s v="No"/>
    <n v="30"/>
    <s v="Monthly"/>
    <n v="5"/>
    <n v="25"/>
  </r>
  <r>
    <n v="3235"/>
    <s v="Pedro Gonçalves"/>
    <x v="3"/>
    <x v="1"/>
    <d v="2024-03-05T00:00:00"/>
    <s v="Yes"/>
    <n v="11"/>
    <s v="Monthly"/>
    <n v="2"/>
    <n v="9"/>
  </r>
  <r>
    <n v="3236"/>
    <s v="Felipe Costa"/>
    <x v="2"/>
    <x v="0"/>
    <d v="2024-03-02T00:00:00"/>
    <s v="No"/>
    <n v="30"/>
    <s v="Monthly"/>
    <n v="2"/>
    <n v="28"/>
  </r>
  <r>
    <n v="3237"/>
    <s v="Camila Ribeiro"/>
    <x v="0"/>
    <x v="1"/>
    <d v="2024-03-03T00:00:00"/>
    <s v="Yes"/>
    <n v="30"/>
    <s v="Quarterly"/>
    <n v="13"/>
    <n v="17"/>
  </r>
  <r>
    <n v="3238"/>
    <s v="André Mendes"/>
    <x v="3"/>
    <x v="2"/>
    <d v="2024-03-04T00:00:00"/>
    <s v="Yes"/>
    <n v="219"/>
    <s v="Annual"/>
    <n v="39"/>
    <n v="180"/>
  </r>
  <r>
    <n v="3239"/>
    <s v="Sofia Almeida"/>
    <x v="2"/>
    <x v="0"/>
    <d v="2024-03-05T00:00:00"/>
    <s v="No"/>
    <n v="30"/>
    <s v="Monthly"/>
    <n v="1"/>
    <n v="29"/>
  </r>
  <r>
    <n v="3240"/>
    <s v="Bruno Martins"/>
    <x v="2"/>
    <x v="1"/>
    <d v="2024-03-06T00:00:00"/>
    <s v="Yes"/>
    <n v="30"/>
    <s v="Quarterly"/>
    <n v="12"/>
    <n v="18"/>
  </r>
  <r>
    <n v="3241"/>
    <s v="Rita Castro"/>
    <x v="0"/>
    <x v="0"/>
    <d v="2024-03-07T00:00:00"/>
    <s v="No"/>
    <n v="30"/>
    <s v="Monthly"/>
    <n v="5"/>
    <n v="25"/>
  </r>
  <r>
    <n v="3242"/>
    <s v="Marco Túlio"/>
    <x v="3"/>
    <x v="1"/>
    <d v="2024-03-08T00:00:00"/>
    <s v="Yes"/>
    <n v="120"/>
    <s v="Annual"/>
    <n v="50"/>
    <n v="70"/>
  </r>
  <r>
    <n v="3243"/>
    <s v="Lívia Silveira"/>
    <x v="1"/>
    <x v="2"/>
    <d v="2024-03-09T00:00:00"/>
    <s v="No"/>
    <n v="18"/>
    <s v="Monthly"/>
    <n v="2"/>
    <n v="16"/>
  </r>
  <r>
    <n v="3244"/>
    <s v="Diogo Sousa"/>
    <x v="1"/>
    <x v="0"/>
    <d v="2024-03-10T00:00:00"/>
    <s v="Yes"/>
    <n v="84"/>
    <s v="Quarterly"/>
    <n v="11"/>
    <n v="73"/>
  </r>
  <r>
    <n v="3245"/>
    <s v="Fernanda Lima"/>
    <x v="0"/>
    <x v="1"/>
    <d v="2024-03-11T00:00:00"/>
    <s v="No"/>
    <n v="11"/>
    <s v="Monthly"/>
    <n v="3"/>
    <n v="8"/>
  </r>
  <r>
    <n v="3246"/>
    <s v="Caio Pereira"/>
    <x v="1"/>
    <x v="0"/>
    <d v="2024-03-12T00:00:00"/>
    <s v="Yes"/>
    <n v="300"/>
    <s v="Annual"/>
    <n v="44"/>
    <n v="256"/>
  </r>
  <r>
    <n v="3247"/>
    <s v="Beatriz Gomes"/>
    <x v="2"/>
    <x v="1"/>
    <d v="2024-03-13T00:00:00"/>
    <s v="No"/>
    <n v="11"/>
    <s v="Monthly"/>
    <n v="2"/>
    <n v="9"/>
  </r>
  <r>
    <n v="3248"/>
    <s v="Cesar Oliveira"/>
    <x v="1"/>
    <x v="2"/>
    <d v="2024-03-14T00:00:00"/>
    <s v="Yes"/>
    <n v="48"/>
    <s v="Quarterly"/>
    <n v="14"/>
    <n v="34"/>
  </r>
  <r>
    <n v="3249"/>
    <s v="Débora Machado"/>
    <x v="3"/>
    <x v="0"/>
    <d v="2024-03-15T00:00:00"/>
    <s v="No"/>
    <n v="30"/>
    <s v="Monthly"/>
    <n v="5"/>
    <n v="25"/>
  </r>
  <r>
    <n v="3250"/>
    <s v="Eduardo Vargas"/>
    <x v="3"/>
    <x v="1"/>
    <d v="2024-03-16T00:00:00"/>
    <s v="Yes"/>
    <n v="120"/>
    <s v="Annual"/>
    <n v="44"/>
    <n v="76"/>
  </r>
  <r>
    <n v="3251"/>
    <s v="Gabriela Santos"/>
    <x v="3"/>
    <x v="0"/>
    <d v="2024-03-17T00:00:00"/>
    <s v="No"/>
    <n v="30"/>
    <s v="Monthly"/>
    <n v="0"/>
    <n v="30"/>
  </r>
  <r>
    <n v="3252"/>
    <s v="Henrique Dias"/>
    <x v="2"/>
    <x v="1"/>
    <d v="2024-03-18T00:00:00"/>
    <s v="Yes"/>
    <n v="30"/>
    <s v="Quarterly"/>
    <n v="15"/>
    <n v="15"/>
  </r>
  <r>
    <n v="3253"/>
    <s v="Isabela Moreira"/>
    <x v="3"/>
    <x v="2"/>
    <d v="2024-03-19T00:00:00"/>
    <s v="No"/>
    <n v="18"/>
    <s v="Monthly"/>
    <n v="5"/>
    <n v="13"/>
  </r>
  <r>
    <n v="3254"/>
    <s v="Joaquim Barbosa"/>
    <x v="1"/>
    <x v="0"/>
    <d v="2024-03-20T00:00:00"/>
    <s v="Yes"/>
    <n v="300"/>
    <s v="Annual"/>
    <n v="39"/>
    <n v="261"/>
  </r>
  <r>
    <n v="3255"/>
    <s v="Lara Rocha"/>
    <x v="3"/>
    <x v="1"/>
    <d v="2024-03-21T00:00:00"/>
    <s v="No"/>
    <n v="11"/>
    <s v="Monthly"/>
    <n v="3"/>
    <n v="8"/>
  </r>
  <r>
    <n v="3256"/>
    <s v="Matheus Silva"/>
    <x v="1"/>
    <x v="0"/>
    <d v="2024-03-22T00:00:00"/>
    <s v="Yes"/>
    <n v="84"/>
    <s v="Quarterly"/>
    <n v="14"/>
    <n v="70"/>
  </r>
  <r>
    <n v="3257"/>
    <s v="Nicole Costa"/>
    <x v="2"/>
    <x v="1"/>
    <d v="2024-03-23T00:00:00"/>
    <s v="No"/>
    <n v="11"/>
    <s v="Monthly"/>
    <n v="3"/>
    <n v="8"/>
  </r>
  <r>
    <n v="3258"/>
    <s v="Otávio Mendonça"/>
    <x v="1"/>
    <x v="2"/>
    <d v="2024-03-24T00:00:00"/>
    <s v="Yes"/>
    <n v="219"/>
    <s v="Annual"/>
    <n v="41"/>
    <n v="178"/>
  </r>
  <r>
    <n v="3259"/>
    <s v="Paula Ferreira"/>
    <x v="0"/>
    <x v="0"/>
    <d v="2024-03-25T00:00:00"/>
    <s v="No"/>
    <n v="30"/>
    <s v="Monthly"/>
    <n v="3"/>
    <n v="27"/>
  </r>
  <r>
    <n v="3260"/>
    <s v="Raquel Alves"/>
    <x v="0"/>
    <x v="1"/>
    <d v="2024-03-26T00:00:00"/>
    <s v="Yes"/>
    <n v="30"/>
    <s v="Quarterly"/>
    <n v="15"/>
    <n v="15"/>
  </r>
  <r>
    <n v="3261"/>
    <s v="Samuel Pires"/>
    <x v="0"/>
    <x v="0"/>
    <d v="2024-03-27T00:00:00"/>
    <s v="No"/>
    <n v="30"/>
    <s v="Monthly"/>
    <n v="0"/>
    <n v="30"/>
  </r>
  <r>
    <n v="3262"/>
    <s v="Tânia Barros"/>
    <x v="3"/>
    <x v="1"/>
    <d v="2024-03-28T00:00:00"/>
    <s v="Yes"/>
    <n v="120"/>
    <s v="Annual"/>
    <n v="33"/>
    <n v="87"/>
  </r>
  <r>
    <n v="3263"/>
    <s v="Vinicius Lima"/>
    <x v="0"/>
    <x v="2"/>
    <d v="2024-03-29T00:00:00"/>
    <s v="No"/>
    <n v="18"/>
    <s v="Monthly"/>
    <n v="4"/>
    <n v="14"/>
  </r>
  <r>
    <n v="3264"/>
    <s v="Yasmin Teixeira"/>
    <x v="0"/>
    <x v="0"/>
    <d v="2024-03-30T00:00:00"/>
    <s v="Yes"/>
    <n v="84"/>
    <s v="Quarterly"/>
    <n v="13"/>
    <n v="71"/>
  </r>
  <r>
    <n v="3265"/>
    <s v="Zé Carlos"/>
    <x v="0"/>
    <x v="1"/>
    <d v="2024-03-31T00:00:00"/>
    <s v="No"/>
    <n v="11"/>
    <s v="Monthly"/>
    <n v="5"/>
    <n v="6"/>
  </r>
  <r>
    <n v="3266"/>
    <s v="Amanda Nogueira"/>
    <x v="1"/>
    <x v="0"/>
    <d v="2024-04-01T00:00:00"/>
    <s v="Yes"/>
    <n v="30"/>
    <s v="Monthly"/>
    <n v="0"/>
    <n v="30"/>
  </r>
  <r>
    <n v="3267"/>
    <s v="Bruno Cavalheiro"/>
    <x v="3"/>
    <x v="1"/>
    <d v="2024-04-02T00:00:00"/>
    <s v="No"/>
    <n v="30"/>
    <s v="Quarterly"/>
    <n v="12"/>
    <n v="18"/>
  </r>
  <r>
    <n v="3268"/>
    <s v="Carla Dias"/>
    <x v="1"/>
    <x v="2"/>
    <d v="2024-04-03T00:00:00"/>
    <s v="Yes"/>
    <n v="219"/>
    <s v="Annual"/>
    <n v="50"/>
    <n v="169"/>
  </r>
  <r>
    <n v="3269"/>
    <s v="Diego Fontes"/>
    <x v="1"/>
    <x v="0"/>
    <d v="2024-04-04T00:00:00"/>
    <s v="No"/>
    <n v="84"/>
    <s v="Quarterly"/>
    <n v="10"/>
    <n v="74"/>
  </r>
  <r>
    <n v="3270"/>
    <s v="Eunice Lima"/>
    <x v="1"/>
    <x v="1"/>
    <d v="2024-04-05T00:00:00"/>
    <s v="Yes"/>
    <n v="11"/>
    <s v="Monthly"/>
    <n v="1"/>
    <n v="10"/>
  </r>
  <r>
    <n v="3271"/>
    <s v="Fábio Martins"/>
    <x v="1"/>
    <x v="0"/>
    <d v="2024-04-06T00:00:00"/>
    <s v="No"/>
    <n v="30"/>
    <s v="Monthly"/>
    <n v="4"/>
    <n v="26"/>
  </r>
  <r>
    <n v="3272"/>
    <s v="Gisele Araújo"/>
    <x v="1"/>
    <x v="1"/>
    <d v="2024-04-07T00:00:00"/>
    <s v="Yes"/>
    <n v="120"/>
    <s v="Annual"/>
    <n v="31"/>
    <n v="89"/>
  </r>
  <r>
    <n v="3273"/>
    <s v="Hélio Castro"/>
    <x v="1"/>
    <x v="2"/>
    <d v="2024-04-08T00:00:00"/>
    <s v="No"/>
    <n v="48"/>
    <s v="Quarterly"/>
    <n v="11"/>
    <n v="37"/>
  </r>
  <r>
    <n v="3274"/>
    <s v="Ingrid Menezes"/>
    <x v="0"/>
    <x v="0"/>
    <d v="2024-04-09T00:00:00"/>
    <s v="Yes"/>
    <n v="84"/>
    <s v="Quarterly"/>
    <n v="15"/>
    <n v="69"/>
  </r>
  <r>
    <n v="3275"/>
    <s v="Jorge Baptista"/>
    <x v="1"/>
    <x v="1"/>
    <d v="2024-04-10T00:00:00"/>
    <s v="No"/>
    <n v="11"/>
    <s v="Monthly"/>
    <n v="2"/>
    <n v="9"/>
  </r>
  <r>
    <n v="3276"/>
    <s v="Kléber Oliveira"/>
    <x v="2"/>
    <x v="0"/>
    <d v="2024-04-11T00:00:00"/>
    <s v="Yes"/>
    <n v="300"/>
    <s v="Annual"/>
    <n v="35"/>
    <n v="265"/>
  </r>
  <r>
    <n v="3277"/>
    <s v="Luciana Freitas"/>
    <x v="0"/>
    <x v="1"/>
    <d v="2024-04-12T00:00:00"/>
    <s v="No"/>
    <n v="11"/>
    <s v="Monthly"/>
    <n v="2"/>
    <n v="9"/>
  </r>
  <r>
    <n v="3278"/>
    <s v="Márcia Eller"/>
    <x v="0"/>
    <x v="2"/>
    <d v="2024-04-13T00:00:00"/>
    <s v="Yes"/>
    <n v="48"/>
    <s v="Quarterly"/>
    <n v="15"/>
    <n v="33"/>
  </r>
  <r>
    <n v="3279"/>
    <s v="Nilo Peçanha"/>
    <x v="0"/>
    <x v="0"/>
    <d v="2024-04-14T00:00:00"/>
    <s v="No"/>
    <n v="30"/>
    <s v="Monthly"/>
    <n v="4"/>
    <n v="26"/>
  </r>
  <r>
    <n v="3280"/>
    <s v="Oscar Neves"/>
    <x v="3"/>
    <x v="1"/>
    <d v="2024-04-15T00:00:00"/>
    <s v="Yes"/>
    <n v="120"/>
    <s v="Annual"/>
    <n v="31"/>
    <n v="89"/>
  </r>
  <r>
    <n v="3281"/>
    <s v="Patrícia Soares"/>
    <x v="3"/>
    <x v="0"/>
    <d v="2024-04-16T00:00:00"/>
    <s v="No"/>
    <n v="30"/>
    <s v="Monthly"/>
    <n v="0"/>
    <n v="30"/>
  </r>
  <r>
    <n v="3282"/>
    <s v="Quirino Gonçalves"/>
    <x v="2"/>
    <x v="1"/>
    <d v="2024-04-17T00:00:00"/>
    <s v="Yes"/>
    <n v="30"/>
    <s v="Quarterly"/>
    <n v="10"/>
    <n v="20"/>
  </r>
  <r>
    <n v="3283"/>
    <s v="Raul Machado"/>
    <x v="2"/>
    <x v="2"/>
    <d v="2024-04-18T00:00:00"/>
    <s v="No"/>
    <n v="18"/>
    <s v="Monthly"/>
    <n v="3"/>
    <n v="15"/>
  </r>
  <r>
    <n v="3284"/>
    <s v="Sônia Lobo"/>
    <x v="2"/>
    <x v="0"/>
    <d v="2024-04-19T00:00:00"/>
    <s v="Yes"/>
    <n v="300"/>
    <s v="Annual"/>
    <n v="44"/>
    <n v="256"/>
  </r>
  <r>
    <n v="3285"/>
    <s v="Tiago Ramos"/>
    <x v="0"/>
    <x v="1"/>
    <d v="2024-04-20T00:00:00"/>
    <s v="No"/>
    <n v="11"/>
    <s v="Monthly"/>
    <n v="3"/>
    <n v="8"/>
  </r>
  <r>
    <n v="3286"/>
    <s v="Ugo Pires"/>
    <x v="3"/>
    <x v="0"/>
    <d v="2024-04-21T00:00:00"/>
    <s v="Yes"/>
    <n v="84"/>
    <s v="Quarterly"/>
    <n v="15"/>
    <n v="69"/>
  </r>
  <r>
    <n v="3287"/>
    <s v="Valéria Nobre"/>
    <x v="2"/>
    <x v="1"/>
    <d v="2024-04-22T00:00:00"/>
    <s v="No"/>
    <n v="11"/>
    <s v="Monthly"/>
    <n v="3"/>
    <n v="8"/>
  </r>
  <r>
    <n v="3288"/>
    <s v="William Siqueira"/>
    <x v="2"/>
    <x v="2"/>
    <d v="2024-04-23T00:00:00"/>
    <s v="Yes"/>
    <n v="219"/>
    <s v="Annual"/>
    <n v="34"/>
    <n v="185"/>
  </r>
  <r>
    <n v="3289"/>
    <s v="Xuxa Meneghel"/>
    <x v="3"/>
    <x v="0"/>
    <d v="2024-04-24T00:00:00"/>
    <s v="No"/>
    <n v="30"/>
    <s v="Monthly"/>
    <n v="1"/>
    <n v="29"/>
  </r>
  <r>
    <n v="3290"/>
    <s v="Yara Figueiredo"/>
    <x v="1"/>
    <x v="1"/>
    <d v="2024-04-25T00:00:00"/>
    <s v="Yes"/>
    <n v="30"/>
    <s v="Quarterly"/>
    <n v="14"/>
    <n v="16"/>
  </r>
  <r>
    <n v="3291"/>
    <s v="Zacarias Alves"/>
    <x v="1"/>
    <x v="0"/>
    <d v="2024-04-26T00:00:00"/>
    <s v="No"/>
    <n v="30"/>
    <s v="Monthly"/>
    <n v="0"/>
    <n v="30"/>
  </r>
  <r>
    <n v="3292"/>
    <s v="Amanda Bynes"/>
    <x v="2"/>
    <x v="1"/>
    <d v="2024-04-27T00:00:00"/>
    <s v="Yes"/>
    <n v="120"/>
    <s v="Annual"/>
    <n v="37"/>
    <n v="83"/>
  </r>
  <r>
    <n v="3293"/>
    <s v="Bruno Mars"/>
    <x v="1"/>
    <x v="2"/>
    <d v="2024-04-28T00:00:00"/>
    <s v="No"/>
    <n v="18"/>
    <s v="Monthly"/>
    <n v="5"/>
    <n v="13"/>
  </r>
  <r>
    <n v="3294"/>
    <s v="Carla Bruni"/>
    <x v="0"/>
    <x v="0"/>
    <d v="2024-04-29T00:00:00"/>
    <s v="Yes"/>
    <n v="84"/>
    <s v="Quarterly"/>
    <n v="11"/>
    <n v="73"/>
  </r>
  <r>
    <n v="3295"/>
    <s v="Diego Maradona"/>
    <x v="1"/>
    <x v="1"/>
    <d v="2024-04-30T00:00:00"/>
    <s v="No"/>
    <n v="11"/>
    <s v="Monthly"/>
    <n v="2"/>
    <n v="9"/>
  </r>
  <r>
    <n v="3296"/>
    <s v="Estela Marques"/>
    <x v="2"/>
    <x v="0"/>
    <d v="2024-05-01T00:00:00"/>
    <s v="No"/>
    <n v="30"/>
    <s v="Monthly"/>
    <n v="4"/>
    <n v="26"/>
  </r>
  <r>
    <n v="3297"/>
    <s v="Fábio Nobre"/>
    <x v="2"/>
    <x v="1"/>
    <d v="2024-05-02T00:00:00"/>
    <s v="Yes"/>
    <n v="30"/>
    <s v="Quarterly"/>
    <n v="12"/>
    <n v="18"/>
  </r>
  <r>
    <n v="3298"/>
    <s v="Gabriel Oliveira"/>
    <x v="2"/>
    <x v="2"/>
    <d v="2024-05-03T00:00:00"/>
    <s v="No"/>
    <n v="219"/>
    <s v="Annual"/>
    <n v="39"/>
    <n v="180"/>
  </r>
  <r>
    <n v="3299"/>
    <s v="Helena Santos"/>
    <x v="3"/>
    <x v="0"/>
    <d v="2024-05-04T00:00:00"/>
    <s v="Yes"/>
    <n v="84"/>
    <s v="Quarterly"/>
    <n v="14"/>
    <n v="70"/>
  </r>
  <r>
    <n v="3300"/>
    <s v="Ivan Carvalho"/>
    <x v="2"/>
    <x v="1"/>
    <d v="2024-05-05T00:00:00"/>
    <s v="No"/>
    <n v="11"/>
    <s v="Monthly"/>
    <n v="2"/>
    <n v="9"/>
  </r>
  <r>
    <n v="3301"/>
    <s v="Júlia Ferreira"/>
    <x v="3"/>
    <x v="0"/>
    <d v="2024-05-06T00:00:00"/>
    <s v="Yes"/>
    <n v="30"/>
    <s v="Monthly"/>
    <n v="4"/>
    <n v="26"/>
  </r>
  <r>
    <n v="3302"/>
    <s v="Karla Alves"/>
    <x v="2"/>
    <x v="1"/>
    <d v="2024-05-07T00:00:00"/>
    <s v="No"/>
    <n v="120"/>
    <s v="Annual"/>
    <n v="43"/>
    <n v="77"/>
  </r>
  <r>
    <n v="3303"/>
    <s v="Lucas Mendes"/>
    <x v="3"/>
    <x v="2"/>
    <d v="2024-05-08T00:00:00"/>
    <s v="Yes"/>
    <n v="48"/>
    <s v="Quarterly"/>
    <n v="10"/>
    <n v="38"/>
  </r>
  <r>
    <n v="3304"/>
    <s v="Mônica Gomes"/>
    <x v="3"/>
    <x v="0"/>
    <d v="2024-05-09T00:00:00"/>
    <s v="No"/>
    <n v="84"/>
    <s v="Quarterly"/>
    <n v="13"/>
    <n v="71"/>
  </r>
  <r>
    <n v="3305"/>
    <s v="Norberto Queiroz"/>
    <x v="3"/>
    <x v="1"/>
    <d v="2024-05-10T00:00:00"/>
    <s v="Yes"/>
    <n v="11"/>
    <s v="Monthly"/>
    <n v="0"/>
    <n v="11"/>
  </r>
  <r>
    <n v="3306"/>
    <s v="Otávio Barros"/>
    <x v="2"/>
    <x v="0"/>
    <d v="2024-05-11T00:00:00"/>
    <s v="No"/>
    <n v="300"/>
    <s v="Annual"/>
    <n v="36"/>
    <n v="264"/>
  </r>
  <r>
    <n v="3307"/>
    <s v="Paula Vieira"/>
    <x v="1"/>
    <x v="1"/>
    <d v="2024-05-12T00:00:00"/>
    <s v="Yes"/>
    <n v="11"/>
    <s v="Monthly"/>
    <n v="5"/>
    <n v="6"/>
  </r>
  <r>
    <n v="3308"/>
    <s v="Quentin Ramos"/>
    <x v="1"/>
    <x v="2"/>
    <d v="2024-05-13T00:00:00"/>
    <s v="No"/>
    <n v="48"/>
    <s v="Quarterly"/>
    <n v="15"/>
    <n v="33"/>
  </r>
  <r>
    <n v="3309"/>
    <s v="Raquel Novaes"/>
    <x v="3"/>
    <x v="0"/>
    <d v="2024-05-14T00:00:00"/>
    <s v="Yes"/>
    <n v="30"/>
    <s v="Monthly"/>
    <n v="1"/>
    <n v="29"/>
  </r>
  <r>
    <n v="3310"/>
    <s v="Samantha Lopes"/>
    <x v="2"/>
    <x v="1"/>
    <d v="2024-05-15T00:00:00"/>
    <s v="No"/>
    <n v="120"/>
    <s v="Annual"/>
    <n v="38"/>
    <n v="82"/>
  </r>
  <r>
    <n v="3311"/>
    <s v="Tiago Martins"/>
    <x v="3"/>
    <x v="0"/>
    <d v="2024-05-16T00:00:00"/>
    <s v="Yes"/>
    <n v="30"/>
    <s v="Monthly"/>
    <n v="5"/>
    <n v="25"/>
  </r>
  <r>
    <n v="3312"/>
    <s v="Ulysses Guimarães"/>
    <x v="2"/>
    <x v="1"/>
    <d v="2024-05-17T00:00:00"/>
    <s v="No"/>
    <n v="30"/>
    <s v="Quarterly"/>
    <n v="11"/>
    <n v="19"/>
  </r>
  <r>
    <n v="3313"/>
    <s v="Vanessa Silva"/>
    <x v="0"/>
    <x v="2"/>
    <d v="2024-05-18T00:00:00"/>
    <s v="Yes"/>
    <n v="18"/>
    <s v="Monthly"/>
    <n v="3"/>
    <n v="15"/>
  </r>
  <r>
    <n v="3314"/>
    <s v="William Carneiro"/>
    <x v="1"/>
    <x v="0"/>
    <d v="2024-05-19T00:00:00"/>
    <s v="No"/>
    <n v="300"/>
    <s v="Annual"/>
    <n v="35"/>
    <n v="265"/>
  </r>
  <r>
    <n v="3315"/>
    <s v="Ximena Rocha"/>
    <x v="0"/>
    <x v="1"/>
    <d v="2024-05-20T00:00:00"/>
    <s v="Yes"/>
    <n v="11"/>
    <s v="Monthly"/>
    <n v="3"/>
    <n v="8"/>
  </r>
  <r>
    <n v="3316"/>
    <s v="Yasmin Figueiredo"/>
    <x v="2"/>
    <x v="0"/>
    <d v="2024-05-21T00:00:00"/>
    <s v="No"/>
    <n v="84"/>
    <s v="Quarterly"/>
    <n v="11"/>
    <n v="73"/>
  </r>
  <r>
    <n v="3317"/>
    <s v="Zara Cunha"/>
    <x v="0"/>
    <x v="1"/>
    <d v="2024-05-22T00:00:00"/>
    <s v="Yes"/>
    <n v="11"/>
    <s v="Monthly"/>
    <n v="1"/>
    <n v="10"/>
  </r>
  <r>
    <n v="3318"/>
    <s v="Alan Teixeira"/>
    <x v="0"/>
    <x v="2"/>
    <d v="2024-05-23T00:00:00"/>
    <s v="No"/>
    <n v="219"/>
    <s v="Annual"/>
    <n v="37"/>
    <n v="182"/>
  </r>
  <r>
    <n v="3319"/>
    <s v="Bárbara Oliveira"/>
    <x v="2"/>
    <x v="0"/>
    <d v="2024-05-24T00:00:00"/>
    <s v="Yes"/>
    <n v="30"/>
    <s v="Monthly"/>
    <n v="2"/>
    <n v="28"/>
  </r>
  <r>
    <n v="3320"/>
    <s v="Carlos Junqueira"/>
    <x v="2"/>
    <x v="1"/>
    <d v="2024-05-25T00:00:00"/>
    <s v="No"/>
    <n v="30"/>
    <s v="Quarterly"/>
    <n v="10"/>
    <n v="20"/>
  </r>
  <r>
    <n v="3321"/>
    <s v="Daniela Moura"/>
    <x v="0"/>
    <x v="0"/>
    <d v="2024-05-26T00:00:00"/>
    <s v="Yes"/>
    <n v="30"/>
    <s v="Monthly"/>
    <n v="5"/>
    <n v="25"/>
  </r>
  <r>
    <n v="3322"/>
    <s v="Eduardo Lima"/>
    <x v="0"/>
    <x v="1"/>
    <d v="2024-05-27T00:00:00"/>
    <s v="No"/>
    <n v="120"/>
    <s v="Annual"/>
    <n v="48"/>
    <n v="72"/>
  </r>
  <r>
    <n v="3323"/>
    <s v="Fabiana Araújo"/>
    <x v="1"/>
    <x v="2"/>
    <d v="2024-05-28T00:00:00"/>
    <s v="Yes"/>
    <n v="18"/>
    <s v="Monthly"/>
    <n v="2"/>
    <n v="16"/>
  </r>
  <r>
    <n v="3324"/>
    <s v="Geraldo Ribeiro"/>
    <x v="0"/>
    <x v="0"/>
    <d v="2024-05-29T00:00:00"/>
    <s v="No"/>
    <n v="84"/>
    <s v="Quarterly"/>
    <n v="11"/>
    <n v="73"/>
  </r>
  <r>
    <n v="3325"/>
    <s v="Héctor Vargas"/>
    <x v="3"/>
    <x v="1"/>
    <d v="2024-05-30T00:00:00"/>
    <s v="Yes"/>
    <n v="30"/>
    <s v="Quarterly"/>
    <n v="10"/>
    <n v="20"/>
  </r>
  <r>
    <n v="3326"/>
    <s v="Isabela Fonseca"/>
    <x v="0"/>
    <x v="0"/>
    <d v="2024-05-31T00:00:00"/>
    <s v="No"/>
    <n v="300"/>
    <s v="Annual"/>
    <n v="30"/>
    <n v="270"/>
  </r>
  <r>
    <n v="3327"/>
    <s v="João Pedro Almeida"/>
    <x v="2"/>
    <x v="1"/>
    <d v="2024-06-01T00:00:00"/>
    <s v="Yes"/>
    <n v="11"/>
    <s v="Monthly"/>
    <n v="5"/>
    <n v="6"/>
  </r>
  <r>
    <n v="3328"/>
    <s v="Klara Costa"/>
    <x v="2"/>
    <x v="2"/>
    <d v="2024-06-02T00:00:00"/>
    <s v="No"/>
    <n v="219"/>
    <s v="Annual"/>
    <n v="46"/>
    <n v="173"/>
  </r>
  <r>
    <n v="3329"/>
    <s v="Luciana Mendes"/>
    <x v="3"/>
    <x v="0"/>
    <d v="2024-06-03T00:00:00"/>
    <s v="Yes"/>
    <n v="84"/>
    <s v="Quarterly"/>
    <n v="12"/>
    <n v="72"/>
  </r>
  <r>
    <n v="3330"/>
    <s v="Marcelo Gouveia"/>
    <x v="3"/>
    <x v="1"/>
    <d v="2024-06-04T00:00:00"/>
    <s v="No"/>
    <n v="11"/>
    <s v="Monthly"/>
    <n v="4"/>
    <n v="7"/>
  </r>
  <r>
    <n v="3331"/>
    <s v="Nívea Borges"/>
    <x v="2"/>
    <x v="0"/>
    <d v="2024-06-05T00:00:00"/>
    <s v="Yes"/>
    <n v="30"/>
    <s v="Monthly"/>
    <n v="2"/>
    <n v="28"/>
  </r>
  <r>
    <n v="3332"/>
    <s v="Oscar Nogueira"/>
    <x v="0"/>
    <x v="1"/>
    <d v="2024-06-06T00:00:00"/>
    <s v="No"/>
    <n v="120"/>
    <s v="Annual"/>
    <n v="41"/>
    <n v="79"/>
  </r>
  <r>
    <n v="3333"/>
    <s v="Patrícia Alves"/>
    <x v="0"/>
    <x v="2"/>
    <d v="2024-06-07T00:00:00"/>
    <s v="Yes"/>
    <n v="48"/>
    <s v="Quarterly"/>
    <n v="13"/>
    <n v="35"/>
  </r>
  <r>
    <n v="3334"/>
    <s v="Rafaela Silva"/>
    <x v="2"/>
    <x v="0"/>
    <d v="2024-06-08T00:00:00"/>
    <s v="No"/>
    <n v="84"/>
    <s v="Quarterly"/>
    <n v="12"/>
    <n v="72"/>
  </r>
  <r>
    <n v="3335"/>
    <s v="Samantha Moraes"/>
    <x v="0"/>
    <x v="1"/>
    <d v="2024-06-09T00:00:00"/>
    <s v="Yes"/>
    <n v="11"/>
    <s v="Monthly"/>
    <n v="2"/>
    <n v="9"/>
  </r>
  <r>
    <n v="3336"/>
    <s v="Tatiana Rocha"/>
    <x v="0"/>
    <x v="0"/>
    <d v="2024-06-10T00:00:00"/>
    <s v="Yes"/>
    <n v="30"/>
    <s v="Monthly"/>
    <n v="0"/>
    <n v="30"/>
  </r>
  <r>
    <n v="3337"/>
    <s v="Ulisses Tavares"/>
    <x v="1"/>
    <x v="1"/>
    <d v="2024-06-11T00:00:00"/>
    <s v="No"/>
    <n v="30"/>
    <s v="Quarterly"/>
    <n v="14"/>
    <n v="16"/>
  </r>
  <r>
    <n v="3338"/>
    <s v="Víctor Lemos"/>
    <x v="0"/>
    <x v="2"/>
    <d v="2024-06-12T00:00:00"/>
    <s v="Yes"/>
    <n v="219"/>
    <s v="Annual"/>
    <n v="36"/>
    <n v="183"/>
  </r>
  <r>
    <n v="3339"/>
    <s v="Wilma Barros"/>
    <x v="3"/>
    <x v="0"/>
    <d v="2024-06-13T00:00:00"/>
    <s v="No"/>
    <n v="84"/>
    <s v="Quarterly"/>
    <n v="13"/>
    <n v="71"/>
  </r>
  <r>
    <n v="3340"/>
    <s v="Xavier Nascimento"/>
    <x v="3"/>
    <x v="1"/>
    <d v="2024-06-14T00:00:00"/>
    <s v="Yes"/>
    <n v="11"/>
    <s v="Monthly"/>
    <n v="4"/>
    <n v="7"/>
  </r>
  <r>
    <n v="3341"/>
    <s v="Yago Pereira"/>
    <x v="0"/>
    <x v="0"/>
    <d v="2024-06-15T00:00:00"/>
    <s v="No"/>
    <n v="30"/>
    <s v="Monthly"/>
    <n v="4"/>
    <n v="26"/>
  </r>
  <r>
    <n v="3342"/>
    <s v="Zilda Ferreira"/>
    <x v="3"/>
    <x v="1"/>
    <d v="2024-06-16T00:00:00"/>
    <s v="Yes"/>
    <n v="120"/>
    <s v="Annual"/>
    <n v="36"/>
    <n v="84"/>
  </r>
  <r>
    <n v="3343"/>
    <s v="Amanda Lopes"/>
    <x v="2"/>
    <x v="2"/>
    <d v="2024-06-17T00:00:00"/>
    <s v="No"/>
    <n v="48"/>
    <s v="Quarterly"/>
    <n v="14"/>
    <n v="34"/>
  </r>
  <r>
    <n v="3344"/>
    <s v="Bruno Miranda"/>
    <x v="1"/>
    <x v="0"/>
    <d v="2024-06-18T00:00:00"/>
    <s v="Yes"/>
    <n v="84"/>
    <s v="Quarterly"/>
    <n v="15"/>
    <n v="69"/>
  </r>
  <r>
    <n v="3345"/>
    <s v="Célia Torres"/>
    <x v="3"/>
    <x v="1"/>
    <d v="2024-06-19T00:00:00"/>
    <s v="No"/>
    <n v="11"/>
    <s v="Monthly"/>
    <n v="2"/>
    <n v="9"/>
  </r>
  <r>
    <n v="3346"/>
    <s v="Diogo Souza"/>
    <x v="1"/>
    <x v="0"/>
    <d v="2024-06-20T00:00:00"/>
    <s v="Yes"/>
    <n v="300"/>
    <s v="Annual"/>
    <n v="33"/>
    <n v="267"/>
  </r>
  <r>
    <n v="3347"/>
    <s v="Elisa Castro"/>
    <x v="1"/>
    <x v="1"/>
    <d v="2024-06-21T00:00:00"/>
    <s v="No"/>
    <n v="11"/>
    <s v="Monthly"/>
    <n v="1"/>
    <n v="10"/>
  </r>
  <r>
    <n v="3348"/>
    <s v="Fátima Lima"/>
    <x v="2"/>
    <x v="2"/>
    <d v="2024-06-22T00:00:00"/>
    <s v="Yes"/>
    <n v="48"/>
    <s v="Quarterly"/>
    <n v="10"/>
    <n v="38"/>
  </r>
  <r>
    <n v="3349"/>
    <s v="Geraldo Ribeiro"/>
    <x v="0"/>
    <x v="0"/>
    <d v="2024-06-23T00:00:00"/>
    <s v="No"/>
    <n v="30"/>
    <s v="Monthly"/>
    <n v="0"/>
    <n v="30"/>
  </r>
  <r>
    <n v="3350"/>
    <s v="Hélio Martins"/>
    <x v="0"/>
    <x v="1"/>
    <d v="2024-06-24T00:00:00"/>
    <s v="Yes"/>
    <n v="120"/>
    <s v="Annual"/>
    <n v="39"/>
    <n v="81"/>
  </r>
  <r>
    <n v="3351"/>
    <s v="Íris Santos"/>
    <x v="0"/>
    <x v="0"/>
    <d v="2024-06-25T00:00:00"/>
    <s v="No"/>
    <n v="30"/>
    <s v="Monthly"/>
    <n v="0"/>
    <n v="30"/>
  </r>
  <r>
    <n v="3352"/>
    <s v="João Marcelo"/>
    <x v="1"/>
    <x v="1"/>
    <d v="2024-06-26T00:00:00"/>
    <s v="Yes"/>
    <n v="30"/>
    <s v="Quarterly"/>
    <n v="14"/>
    <n v="16"/>
  </r>
  <r>
    <n v="3353"/>
    <s v="Larissa Gomes"/>
    <x v="2"/>
    <x v="2"/>
    <d v="2024-06-27T00:00:00"/>
    <s v="No"/>
    <n v="18"/>
    <s v="Monthly"/>
    <n v="0"/>
    <n v="18"/>
  </r>
  <r>
    <n v="3354"/>
    <s v="Márcio Silva"/>
    <x v="3"/>
    <x v="0"/>
    <d v="2024-06-28T00:00:00"/>
    <s v="Yes"/>
    <n v="300"/>
    <s v="Annual"/>
    <n v="50"/>
    <n v="250"/>
  </r>
  <r>
    <n v="3355"/>
    <s v="Nadia Costa"/>
    <x v="3"/>
    <x v="1"/>
    <d v="2024-06-29T00:00:00"/>
    <s v="No"/>
    <n v="11"/>
    <s v="Monthly"/>
    <n v="4"/>
    <n v="7"/>
  </r>
  <r>
    <n v="3356"/>
    <s v="Oscar Almeida"/>
    <x v="1"/>
    <x v="0"/>
    <d v="2024-06-30T00:00:00"/>
    <s v="Yes"/>
    <n v="84"/>
    <s v="Quarterly"/>
    <n v="12"/>
    <n v="72"/>
  </r>
  <r>
    <n v="3357"/>
    <s v="Patricia Soares"/>
    <x v="2"/>
    <x v="1"/>
    <d v="2024-07-01T00:00:00"/>
    <s v="No"/>
    <n v="11"/>
    <s v="Monthly"/>
    <n v="0"/>
    <n v="11"/>
  </r>
  <r>
    <n v="3358"/>
    <s v="Quênia Barros"/>
    <x v="2"/>
    <x v="2"/>
    <d v="2024-07-02T00:00:00"/>
    <s v="Yes"/>
    <n v="219"/>
    <s v="Annual"/>
    <n v="48"/>
    <n v="171"/>
  </r>
  <r>
    <n v="3359"/>
    <s v="Rafael Torres"/>
    <x v="0"/>
    <x v="0"/>
    <d v="2024-07-03T00:00:00"/>
    <s v="No"/>
    <n v="30"/>
    <s v="Monthly"/>
    <n v="0"/>
    <n v="30"/>
  </r>
  <r>
    <n v="3360"/>
    <s v="Silvia Nascimento"/>
    <x v="3"/>
    <x v="1"/>
    <d v="2024-07-04T00:00:00"/>
    <s v="Yes"/>
    <n v="30"/>
    <s v="Quarterly"/>
    <n v="11"/>
    <n v="19"/>
  </r>
  <r>
    <n v="3361"/>
    <s v="Tiago Mendes"/>
    <x v="1"/>
    <x v="0"/>
    <d v="2024-07-05T00:00:00"/>
    <s v="No"/>
    <n v="30"/>
    <s v="Monthly"/>
    <n v="1"/>
    <n v="29"/>
  </r>
  <r>
    <n v="3362"/>
    <s v="Ursula Silva"/>
    <x v="0"/>
    <x v="1"/>
    <d v="2024-07-06T00:00:00"/>
    <s v="Yes"/>
    <n v="120"/>
    <s v="Annual"/>
    <n v="38"/>
    <n v="82"/>
  </r>
  <r>
    <n v="3363"/>
    <s v="Vanessa Moraes"/>
    <x v="1"/>
    <x v="2"/>
    <d v="2024-07-07T00:00:00"/>
    <s v="No"/>
    <n v="18"/>
    <s v="Monthly"/>
    <n v="2"/>
    <n v="16"/>
  </r>
  <r>
    <n v="3364"/>
    <s v="Waldir Junior"/>
    <x v="1"/>
    <x v="0"/>
    <d v="2024-07-08T00:00:00"/>
    <s v="Yes"/>
    <n v="84"/>
    <s v="Quarterly"/>
    <n v="11"/>
    <n v="73"/>
  </r>
  <r>
    <n v="3365"/>
    <s v="Xavier Lopes"/>
    <x v="2"/>
    <x v="1"/>
    <d v="2024-07-09T00:00:00"/>
    <s v="No"/>
    <n v="11"/>
    <s v="Monthly"/>
    <n v="5"/>
    <n v="6"/>
  </r>
  <r>
    <n v="3366"/>
    <s v="Yolanda Freitas"/>
    <x v="3"/>
    <x v="0"/>
    <d v="2024-07-10T00:00:00"/>
    <s v="Yes"/>
    <n v="30"/>
    <s v="Monthly"/>
    <n v="0"/>
    <n v="30"/>
  </r>
  <r>
    <n v="3367"/>
    <s v="Zacarias Nunes"/>
    <x v="3"/>
    <x v="1"/>
    <d v="2024-07-11T00:00:00"/>
    <s v="No"/>
    <n v="30"/>
    <s v="Quarterly"/>
    <n v="10"/>
    <n v="20"/>
  </r>
  <r>
    <n v="3368"/>
    <s v="Ana Clara Barreto"/>
    <x v="3"/>
    <x v="2"/>
    <d v="2024-07-12T00:00:00"/>
    <s v="Yes"/>
    <n v="219"/>
    <s v="Annual"/>
    <n v="41"/>
    <n v="178"/>
  </r>
  <r>
    <n v="3369"/>
    <s v="Bruno Henrique"/>
    <x v="3"/>
    <x v="0"/>
    <d v="2024-07-13T00:00:00"/>
    <s v="No"/>
    <n v="84"/>
    <s v="Quarterly"/>
    <n v="10"/>
    <n v="74"/>
  </r>
  <r>
    <n v="3370"/>
    <s v="Carlos Eduardo"/>
    <x v="1"/>
    <x v="1"/>
    <d v="2024-07-14T00:00:00"/>
    <s v="Yes"/>
    <n v="11"/>
    <s v="Monthly"/>
    <n v="5"/>
    <n v="6"/>
  </r>
  <r>
    <n v="3371"/>
    <s v="Débora Lima"/>
    <x v="1"/>
    <x v="0"/>
    <d v="2024-07-15T00:00:00"/>
    <s v="No"/>
    <n v="30"/>
    <s v="Monthly"/>
    <n v="0"/>
    <n v="30"/>
  </r>
  <r>
    <n v="3372"/>
    <s v="Elisa Neves"/>
    <x v="0"/>
    <x v="1"/>
    <d v="2024-07-16T00:00:00"/>
    <s v="Yes"/>
    <n v="120"/>
    <s v="Annual"/>
    <n v="49"/>
    <n v="71"/>
  </r>
  <r>
    <n v="3373"/>
    <s v="Fabiano Gomes"/>
    <x v="0"/>
    <x v="2"/>
    <d v="2024-07-17T00:00:00"/>
    <s v="No"/>
    <n v="48"/>
    <s v="Quarterly"/>
    <n v="10"/>
    <n v="38"/>
  </r>
  <r>
    <n v="3374"/>
    <s v="Gisele Oliveira"/>
    <x v="0"/>
    <x v="0"/>
    <d v="2024-07-18T00:00:00"/>
    <s v="Yes"/>
    <n v="84"/>
    <s v="Quarterly"/>
    <n v="11"/>
    <n v="73"/>
  </r>
  <r>
    <n v="3375"/>
    <s v="Héctor Silva"/>
    <x v="1"/>
    <x v="1"/>
    <d v="2024-07-19T00:00:00"/>
    <s v="No"/>
    <n v="11"/>
    <s v="Monthly"/>
    <n v="2"/>
    <n v="9"/>
  </r>
  <r>
    <n v="3376"/>
    <s v="Igor Martins"/>
    <x v="2"/>
    <x v="0"/>
    <d v="2024-07-20T00:00:00"/>
    <s v="Yes"/>
    <n v="300"/>
    <s v="Annual"/>
    <n v="49"/>
    <n v="251"/>
  </r>
  <r>
    <n v="3377"/>
    <s v="Joana Figueiredo"/>
    <x v="2"/>
    <x v="1"/>
    <d v="2024-07-21T00:00:00"/>
    <s v="No"/>
    <n v="11"/>
    <s v="Monthly"/>
    <n v="2"/>
    <n v="9"/>
  </r>
  <r>
    <n v="3378"/>
    <s v="Kleber Machado"/>
    <x v="3"/>
    <x v="2"/>
    <d v="2024-07-22T00:00:00"/>
    <s v="Yes"/>
    <n v="48"/>
    <s v="Quarterly"/>
    <n v="13"/>
    <n v="35"/>
  </r>
  <r>
    <n v="3379"/>
    <s v="Luciana Santos"/>
    <x v="0"/>
    <x v="0"/>
    <d v="2024-07-23T00:00:00"/>
    <s v="No"/>
    <n v="30"/>
    <s v="Monthly"/>
    <n v="0"/>
    <n v="30"/>
  </r>
  <r>
    <n v="3380"/>
    <s v="Marcos Teixeira"/>
    <x v="2"/>
    <x v="1"/>
    <d v="2024-07-24T00:00:00"/>
    <s v="Yes"/>
    <n v="120"/>
    <s v="Annual"/>
    <n v="46"/>
    <n v="74"/>
  </r>
  <r>
    <n v="3381"/>
    <s v="Natalia Costa"/>
    <x v="2"/>
    <x v="0"/>
    <d v="2024-07-25T00:00:00"/>
    <s v="No"/>
    <n v="30"/>
    <s v="Monthly"/>
    <n v="3"/>
    <n v="27"/>
  </r>
  <r>
    <n v="3382"/>
    <s v="Oscar Ribeiro"/>
    <x v="2"/>
    <x v="1"/>
    <d v="2024-07-26T00:00:00"/>
    <s v="Yes"/>
    <n v="30"/>
    <s v="Quarterly"/>
    <n v="14"/>
    <n v="16"/>
  </r>
  <r>
    <n v="3383"/>
    <s v="Patricia Almeida"/>
    <x v="0"/>
    <x v="2"/>
    <d v="2024-07-27T00:00:00"/>
    <s v="No"/>
    <n v="18"/>
    <s v="Monthly"/>
    <n v="4"/>
    <n v="14"/>
  </r>
  <r>
    <n v="3384"/>
    <s v="Quirino Junior"/>
    <x v="2"/>
    <x v="0"/>
    <d v="2024-07-28T00:00:00"/>
    <s v="Yes"/>
    <n v="300"/>
    <s v="Annual"/>
    <n v="47"/>
    <n v="253"/>
  </r>
  <r>
    <n v="3385"/>
    <s v="Renata Machado"/>
    <x v="3"/>
    <x v="1"/>
    <d v="2024-07-29T00:00:00"/>
    <s v="No"/>
    <n v="11"/>
    <s v="Monthly"/>
    <n v="3"/>
    <n v="8"/>
  </r>
  <r>
    <n v="3386"/>
    <s v="Sônia Alves"/>
    <x v="3"/>
    <x v="0"/>
    <d v="2024-07-30T00:00:00"/>
    <s v="Yes"/>
    <n v="84"/>
    <s v="Quarterly"/>
    <n v="11"/>
    <n v="73"/>
  </r>
  <r>
    <n v="3387"/>
    <s v="Tiago Nunes"/>
    <x v="0"/>
    <x v="1"/>
    <d v="2024-07-31T00:00:00"/>
    <s v="No"/>
    <n v="11"/>
    <s v="Monthly"/>
    <n v="2"/>
    <n v="9"/>
  </r>
  <r>
    <n v="3388"/>
    <s v="Ulysses Pereira"/>
    <x v="3"/>
    <x v="2"/>
    <d v="2024-08-01T00:00:00"/>
    <s v="Yes"/>
    <n v="219"/>
    <s v="Annual"/>
    <n v="37"/>
    <n v="182"/>
  </r>
  <r>
    <n v="3389"/>
    <s v="Vanessa Lima"/>
    <x v="2"/>
    <x v="0"/>
    <d v="2024-08-02T00:00:00"/>
    <s v="No"/>
    <n v="30"/>
    <s v="Monthly"/>
    <n v="2"/>
    <n v="28"/>
  </r>
  <r>
    <n v="3390"/>
    <s v="Wagner Santos"/>
    <x v="3"/>
    <x v="1"/>
    <d v="2024-08-03T00:00:00"/>
    <s v="Yes"/>
    <n v="30"/>
    <s v="Quarterly"/>
    <n v="10"/>
    <n v="20"/>
  </r>
  <r>
    <n v="3391"/>
    <s v="Xuxa Meneghel"/>
    <x v="0"/>
    <x v="0"/>
    <d v="2024-08-04T00:00:00"/>
    <s v="No"/>
    <n v="30"/>
    <s v="Monthly"/>
    <n v="4"/>
    <n v="26"/>
  </r>
  <r>
    <n v="3392"/>
    <s v="Yasmin Silva"/>
    <x v="2"/>
    <x v="1"/>
    <d v="2024-08-05T00:00:00"/>
    <s v="Yes"/>
    <n v="120"/>
    <s v="Annual"/>
    <n v="37"/>
    <n v="83"/>
  </r>
  <r>
    <n v="3393"/>
    <s v="Zacarias de Souza"/>
    <x v="1"/>
    <x v="2"/>
    <d v="2024-08-06T00:00:00"/>
    <s v="No"/>
    <n v="18"/>
    <s v="Monthly"/>
    <n v="5"/>
    <n v="13"/>
  </r>
  <r>
    <n v="3394"/>
    <s v="André Lima"/>
    <x v="3"/>
    <x v="0"/>
    <d v="2024-08-07T00:00:00"/>
    <s v="Yes"/>
    <n v="84"/>
    <s v="Quarterly"/>
    <n v="11"/>
    <n v="73"/>
  </r>
  <r>
    <n v="3395"/>
    <s v="Bianca Freitas"/>
    <x v="2"/>
    <x v="1"/>
    <d v="2024-08-08T00:00:00"/>
    <s v="No"/>
    <n v="11"/>
    <s v="Monthly"/>
    <n v="1"/>
    <n v="10"/>
  </r>
  <r>
    <n v="3396"/>
    <s v="Caio Mendes"/>
    <x v="3"/>
    <x v="0"/>
    <d v="2024-08-09T00:00:00"/>
    <s v="Yes"/>
    <n v="300"/>
    <s v="Annual"/>
    <n v="33"/>
    <n v="267"/>
  </r>
  <r>
    <n v="3397"/>
    <s v="Daniela Moura"/>
    <x v="2"/>
    <x v="1"/>
    <d v="2024-08-10T00:00:00"/>
    <s v="No"/>
    <n v="11"/>
    <s v="Monthly"/>
    <n v="1"/>
    <n v="10"/>
  </r>
  <r>
    <n v="3398"/>
    <s v="Eduardo Costa"/>
    <x v="2"/>
    <x v="2"/>
    <d v="2024-08-11T00:00:00"/>
    <s v="Yes"/>
    <n v="48"/>
    <s v="Quarterly"/>
    <n v="14"/>
    <n v="34"/>
  </r>
  <r>
    <n v="3399"/>
    <s v="Fernanda Gomes"/>
    <x v="2"/>
    <x v="0"/>
    <d v="2024-08-12T00:00:00"/>
    <s v="No"/>
    <n v="30"/>
    <s v="Monthly"/>
    <n v="5"/>
    <n v="25"/>
  </r>
  <r>
    <n v="3400"/>
    <s v="Guilherme Souza"/>
    <x v="2"/>
    <x v="1"/>
    <d v="2024-08-13T00:00:00"/>
    <s v="Yes"/>
    <n v="120"/>
    <s v="Annual"/>
    <n v="30"/>
    <n v="90"/>
  </r>
  <r>
    <n v="3401"/>
    <s v="Helena Ribeiro"/>
    <x v="2"/>
    <x v="0"/>
    <d v="2024-08-14T00:00:00"/>
    <s v="No"/>
    <n v="30"/>
    <s v="Monthly"/>
    <n v="3"/>
    <n v="27"/>
  </r>
  <r>
    <n v="3402"/>
    <s v="Igor Santos"/>
    <x v="1"/>
    <x v="1"/>
    <d v="2024-08-15T00:00:00"/>
    <s v="Yes"/>
    <n v="30"/>
    <s v="Quarterly"/>
    <n v="13"/>
    <n v="17"/>
  </r>
  <r>
    <n v="3403"/>
    <s v="João Carvalho"/>
    <x v="3"/>
    <x v="2"/>
    <d v="2024-08-16T00:00:00"/>
    <s v="No"/>
    <n v="18"/>
    <s v="Monthly"/>
    <n v="1"/>
    <n v="17"/>
  </r>
  <r>
    <n v="3404"/>
    <s v="Klara Fagundes"/>
    <x v="2"/>
    <x v="0"/>
    <d v="2024-08-17T00:00:00"/>
    <s v="Yes"/>
    <n v="300"/>
    <s v="Annual"/>
    <n v="36"/>
    <n v="264"/>
  </r>
  <r>
    <n v="3405"/>
    <s v="Lúcia Mendonça"/>
    <x v="3"/>
    <x v="1"/>
    <d v="2024-08-18T00:00:00"/>
    <s v="No"/>
    <n v="11"/>
    <s v="Monthly"/>
    <n v="3"/>
    <n v="8"/>
  </r>
  <r>
    <n v="3406"/>
    <s v="Marcelo Novaes"/>
    <x v="1"/>
    <x v="0"/>
    <d v="2024-08-19T00:00:00"/>
    <s v="Yes"/>
    <n v="30"/>
    <s v="Monthly"/>
    <n v="5"/>
    <n v="25"/>
  </r>
  <r>
    <n v="3407"/>
    <s v="Nina Pacheco"/>
    <x v="3"/>
    <x v="1"/>
    <d v="2024-08-20T00:00:00"/>
    <s v="No"/>
    <n v="30"/>
    <s v="Quarterly"/>
    <n v="14"/>
    <n v="16"/>
  </r>
  <r>
    <n v="3408"/>
    <s v="Olívia Rios"/>
    <x v="1"/>
    <x v="2"/>
    <d v="2024-08-21T00:00:00"/>
    <s v="Yes"/>
    <n v="219"/>
    <s v="Annual"/>
    <n v="38"/>
    <n v="181"/>
  </r>
  <r>
    <n v="3409"/>
    <s v="Paulo Quintana"/>
    <x v="0"/>
    <x v="0"/>
    <d v="2024-08-22T00:00:00"/>
    <s v="No"/>
    <n v="84"/>
    <s v="Quarterly"/>
    <n v="14"/>
    <n v="70"/>
  </r>
  <r>
    <n v="3410"/>
    <s v="Raquel Domingos"/>
    <x v="1"/>
    <x v="1"/>
    <d v="2024-08-23T00:00:00"/>
    <s v="Yes"/>
    <n v="11"/>
    <s v="Monthly"/>
    <n v="2"/>
    <n v="9"/>
  </r>
  <r>
    <n v="3411"/>
    <s v="Samuel Viana"/>
    <x v="2"/>
    <x v="0"/>
    <d v="2024-08-24T00:00:00"/>
    <s v="No"/>
    <n v="30"/>
    <s v="Monthly"/>
    <n v="3"/>
    <n v="27"/>
  </r>
  <r>
    <n v="3412"/>
    <s v="Tatiane Rocha"/>
    <x v="3"/>
    <x v="1"/>
    <d v="2024-08-25T00:00:00"/>
    <s v="Yes"/>
    <n v="120"/>
    <s v="Annual"/>
    <n v="41"/>
    <n v="79"/>
  </r>
  <r>
    <n v="3413"/>
    <s v="Ulysses Farias"/>
    <x v="2"/>
    <x v="2"/>
    <d v="2024-08-26T00:00:00"/>
    <s v="No"/>
    <n v="48"/>
    <s v="Quarterly"/>
    <n v="10"/>
    <n v="38"/>
  </r>
  <r>
    <n v="3414"/>
    <s v="Vanessa Moreira"/>
    <x v="2"/>
    <x v="0"/>
    <d v="2024-08-27T00:00:00"/>
    <s v="Yes"/>
    <n v="84"/>
    <s v="Quarterly"/>
    <n v="10"/>
    <n v="74"/>
  </r>
  <r>
    <n v="3415"/>
    <s v="William Carvalho"/>
    <x v="2"/>
    <x v="1"/>
    <d v="2024-08-28T00:00:00"/>
    <s v="No"/>
    <n v="11"/>
    <s v="Monthly"/>
    <n v="4"/>
    <n v="7"/>
  </r>
  <r>
    <n v="3416"/>
    <s v="Ximena Barros"/>
    <x v="3"/>
    <x v="0"/>
    <d v="2024-08-29T00:00:00"/>
    <s v="Yes"/>
    <n v="300"/>
    <s v="Annual"/>
    <n v="47"/>
    <n v="253"/>
  </r>
  <r>
    <n v="3417"/>
    <s v="Yara Machado"/>
    <x v="0"/>
    <x v="1"/>
    <d v="2024-08-30T00:00:00"/>
    <s v="No"/>
    <n v="11"/>
    <s v="Monthly"/>
    <n v="2"/>
    <n v="9"/>
  </r>
  <r>
    <n v="3418"/>
    <s v="Zacarias Costa"/>
    <x v="0"/>
    <x v="2"/>
    <d v="2024-08-31T00:00:00"/>
    <s v="Yes"/>
    <n v="48"/>
    <s v="Quarterly"/>
    <n v="12"/>
    <n v="36"/>
  </r>
  <r>
    <n v="3419"/>
    <s v="André Lopes"/>
    <x v="1"/>
    <x v="0"/>
    <d v="2024-09-01T00:00:00"/>
    <s v="No"/>
    <n v="30"/>
    <s v="Monthly"/>
    <n v="5"/>
    <n v="25"/>
  </r>
  <r>
    <n v="3420"/>
    <s v="Beatriz Souza"/>
    <x v="3"/>
    <x v="1"/>
    <d v="2024-09-02T00:00:00"/>
    <s v="Yes"/>
    <n v="120"/>
    <s v="Annual"/>
    <n v="44"/>
    <n v="76"/>
  </r>
  <r>
    <n v="3421"/>
    <s v="Caio Pereira"/>
    <x v="0"/>
    <x v="0"/>
    <d v="2024-09-03T00:00:00"/>
    <s v="No"/>
    <n v="30"/>
    <s v="Monthly"/>
    <n v="4"/>
    <n v="26"/>
  </r>
  <r>
    <n v="3422"/>
    <s v="Daniela Araújo"/>
    <x v="2"/>
    <x v="1"/>
    <d v="2024-09-04T00:00:00"/>
    <s v="Yes"/>
    <n v="30"/>
    <s v="Quarterly"/>
    <n v="13"/>
    <n v="17"/>
  </r>
  <r>
    <n v="3423"/>
    <s v="Eduardo Santos"/>
    <x v="0"/>
    <x v="2"/>
    <d v="2024-09-05T00:00:00"/>
    <s v="No"/>
    <n v="18"/>
    <s v="Monthly"/>
    <n v="2"/>
    <n v="16"/>
  </r>
  <r>
    <n v="3424"/>
    <s v="Fernanda Lima"/>
    <x v="0"/>
    <x v="0"/>
    <d v="2024-09-06T00:00:00"/>
    <s v="Yes"/>
    <n v="300"/>
    <s v="Annual"/>
    <n v="42"/>
    <n v="258"/>
  </r>
  <r>
    <n v="3425"/>
    <s v="Gabriel Teixeira"/>
    <x v="1"/>
    <x v="1"/>
    <d v="2024-09-07T00:00:00"/>
    <s v="No"/>
    <n v="11"/>
    <s v="Monthly"/>
    <n v="3"/>
    <n v="8"/>
  </r>
  <r>
    <n v="3426"/>
    <s v="Helena Ribeiro"/>
    <x v="3"/>
    <x v="0"/>
    <d v="2024-09-08T00:00:00"/>
    <s v="Yes"/>
    <n v="84"/>
    <s v="Quarterly"/>
    <n v="12"/>
    <n v="72"/>
  </r>
  <r>
    <n v="3427"/>
    <s v="Igor Mendes"/>
    <x v="1"/>
    <x v="1"/>
    <d v="2024-09-09T00:00:00"/>
    <s v="No"/>
    <n v="11"/>
    <s v="Monthly"/>
    <n v="0"/>
    <n v="11"/>
  </r>
  <r>
    <n v="3428"/>
    <s v="Joana Silveira"/>
    <x v="2"/>
    <x v="2"/>
    <d v="2024-09-10T00:00:00"/>
    <s v="Yes"/>
    <n v="219"/>
    <s v="Annual"/>
    <n v="34"/>
    <n v="185"/>
  </r>
  <r>
    <n v="3429"/>
    <s v="Lucas Martins"/>
    <x v="3"/>
    <x v="0"/>
    <d v="2024-09-11T00:00:00"/>
    <s v="No"/>
    <n v="30"/>
    <s v="Monthly"/>
    <n v="4"/>
    <n v="26"/>
  </r>
  <r>
    <n v="3430"/>
    <s v="Marcela Gouveia"/>
    <x v="1"/>
    <x v="1"/>
    <d v="2024-09-12T00:00:00"/>
    <s v="Yes"/>
    <n v="30"/>
    <s v="Quarterly"/>
    <n v="12"/>
    <n v="18"/>
  </r>
  <r>
    <n v="3431"/>
    <s v="Nicolas Borges"/>
    <x v="2"/>
    <x v="0"/>
    <d v="2024-09-13T00:00:00"/>
    <s v="No"/>
    <n v="30"/>
    <s v="Monthly"/>
    <n v="1"/>
    <n v="29"/>
  </r>
  <r>
    <n v="3432"/>
    <s v="Olivia Freitas"/>
    <x v="0"/>
    <x v="1"/>
    <d v="2024-09-14T00:00:00"/>
    <s v="Yes"/>
    <n v="120"/>
    <s v="Annual"/>
    <n v="42"/>
    <n v="78"/>
  </r>
  <r>
    <n v="3433"/>
    <s v="Paulo Nogueira"/>
    <x v="2"/>
    <x v="2"/>
    <d v="2024-09-15T00:00:00"/>
    <s v="No"/>
    <n v="18"/>
    <s v="Monthly"/>
    <n v="3"/>
    <n v="15"/>
  </r>
  <r>
    <n v="3434"/>
    <s v="Raquel Andrade"/>
    <x v="0"/>
    <x v="0"/>
    <d v="2024-09-16T00:00:00"/>
    <s v="Yes"/>
    <n v="84"/>
    <s v="Quarterly"/>
    <n v="13"/>
    <n v="71"/>
  </r>
  <r>
    <n v="3435"/>
    <s v="Sônia Carvalho"/>
    <x v="2"/>
    <x v="1"/>
    <d v="2024-09-17T00:00:00"/>
    <s v="No"/>
    <n v="11"/>
    <s v="Monthly"/>
    <n v="0"/>
    <n v="11"/>
  </r>
  <r>
    <n v="3436"/>
    <s v="Tiago Rodrigues"/>
    <x v="3"/>
    <x v="0"/>
    <d v="2024-09-18T00:00:00"/>
    <s v="Yes"/>
    <n v="30"/>
    <s v="Monthly"/>
    <n v="3"/>
    <n v="27"/>
  </r>
  <r>
    <n v="3437"/>
    <s v="Ursula Monteiro"/>
    <x v="0"/>
    <x v="1"/>
    <d v="2024-09-19T00:00:00"/>
    <s v="No"/>
    <n v="30"/>
    <s v="Quarterly"/>
    <n v="10"/>
    <n v="20"/>
  </r>
  <r>
    <n v="3438"/>
    <s v="Vanessa Pereira"/>
    <x v="1"/>
    <x v="2"/>
    <d v="2024-09-20T00:00:00"/>
    <s v="Yes"/>
    <n v="219"/>
    <s v="Annual"/>
    <n v="46"/>
    <n v="173"/>
  </r>
  <r>
    <n v="3439"/>
    <s v="Walter Silva"/>
    <x v="3"/>
    <x v="0"/>
    <d v="2024-09-21T00:00:00"/>
    <s v="No"/>
    <n v="84"/>
    <s v="Quarterly"/>
    <n v="13"/>
    <n v="71"/>
  </r>
  <r>
    <n v="3440"/>
    <s v="Xavier Almeida"/>
    <x v="3"/>
    <x v="1"/>
    <d v="2024-09-22T00:00:00"/>
    <s v="Yes"/>
    <n v="11"/>
    <s v="Monthly"/>
    <n v="3"/>
    <n v="8"/>
  </r>
  <r>
    <n v="3441"/>
    <s v="Yasmine Correia"/>
    <x v="1"/>
    <x v="0"/>
    <d v="2024-09-23T00:00:00"/>
    <s v="No"/>
    <n v="30"/>
    <s v="Monthly"/>
    <n v="4"/>
    <n v="26"/>
  </r>
  <r>
    <n v="3442"/>
    <s v="Zacarias Almeida"/>
    <x v="0"/>
    <x v="1"/>
    <d v="2024-09-24T00:00:00"/>
    <s v="Yes"/>
    <n v="120"/>
    <s v="Annual"/>
    <n v="41"/>
    <n v="79"/>
  </r>
  <r>
    <n v="3443"/>
    <s v="Amanda Costa"/>
    <x v="0"/>
    <x v="2"/>
    <d v="2024-09-25T00:00:00"/>
    <s v="No"/>
    <n v="48"/>
    <s v="Quarterly"/>
    <n v="12"/>
    <n v="36"/>
  </r>
  <r>
    <n v="3444"/>
    <s v="Bruno Ferreira"/>
    <x v="0"/>
    <x v="0"/>
    <d v="2024-09-26T00:00:00"/>
    <s v="Yes"/>
    <n v="84"/>
    <s v="Quarterly"/>
    <n v="10"/>
    <n v="74"/>
  </r>
  <r>
    <n v="3445"/>
    <s v="Carla Dias"/>
    <x v="3"/>
    <x v="1"/>
    <d v="2024-09-27T00:00:00"/>
    <s v="No"/>
    <n v="11"/>
    <s v="Monthly"/>
    <n v="1"/>
    <n v="10"/>
  </r>
  <r>
    <n v="3446"/>
    <s v="Diogo Martins"/>
    <x v="1"/>
    <x v="0"/>
    <d v="2024-09-28T00:00:00"/>
    <s v="Yes"/>
    <n v="300"/>
    <s v="Annual"/>
    <n v="37"/>
    <n v="263"/>
  </r>
  <r>
    <n v="3447"/>
    <s v="Elisa Campos"/>
    <x v="0"/>
    <x v="1"/>
    <d v="2024-09-29T00:00:00"/>
    <s v="No"/>
    <n v="11"/>
    <s v="Monthly"/>
    <n v="0"/>
    <n v="11"/>
  </r>
  <r>
    <n v="3448"/>
    <s v="Fabiana Lima"/>
    <x v="2"/>
    <x v="2"/>
    <d v="2024-09-30T00:00:00"/>
    <s v="Yes"/>
    <n v="48"/>
    <s v="Quarterly"/>
    <n v="15"/>
    <n v="33"/>
  </r>
  <r>
    <n v="3449"/>
    <s v="Gabriel Santos"/>
    <x v="1"/>
    <x v="0"/>
    <d v="2024-10-01T00:00:00"/>
    <s v="No"/>
    <n v="30"/>
    <s v="Monthly"/>
    <n v="2"/>
    <n v="28"/>
  </r>
  <r>
    <n v="3450"/>
    <s v="Helena Ferreira"/>
    <x v="1"/>
    <x v="1"/>
    <d v="2024-10-02T00:00:00"/>
    <s v="Yes"/>
    <n v="120"/>
    <s v="Annual"/>
    <n v="50"/>
    <n v="70"/>
  </r>
  <r>
    <n v="3451"/>
    <s v="Ígor Nunes"/>
    <x v="1"/>
    <x v="0"/>
    <d v="2024-10-03T00:00:00"/>
    <s v="No"/>
    <n v="30"/>
    <s v="Monthly"/>
    <n v="3"/>
    <n v="27"/>
  </r>
  <r>
    <n v="3452"/>
    <s v="Joana Silveira"/>
    <x v="2"/>
    <x v="1"/>
    <d v="2024-10-04T00:00:00"/>
    <s v="Yes"/>
    <n v="30"/>
    <s v="Quarterly"/>
    <n v="10"/>
    <n v="20"/>
  </r>
  <r>
    <n v="3453"/>
    <s v="Kléber Oliveira"/>
    <x v="1"/>
    <x v="2"/>
    <d v="2024-10-05T00:00:00"/>
    <s v="No"/>
    <n v="18"/>
    <s v="Monthly"/>
    <n v="2"/>
    <n v="16"/>
  </r>
  <r>
    <n v="3454"/>
    <s v="Luciana Morais"/>
    <x v="2"/>
    <x v="0"/>
    <d v="2024-10-06T00:00:00"/>
    <s v="Yes"/>
    <n v="300"/>
    <s v="Annual"/>
    <n v="42"/>
    <n v="258"/>
  </r>
  <r>
    <n v="3455"/>
    <s v="Marcos Vinícius"/>
    <x v="1"/>
    <x v="1"/>
    <d v="2024-10-07T00:00:00"/>
    <s v="No"/>
    <n v="11"/>
    <s v="Monthly"/>
    <n v="3"/>
    <n v="8"/>
  </r>
  <r>
    <n v="3456"/>
    <s v="Natália Barros"/>
    <x v="0"/>
    <x v="0"/>
    <d v="2024-10-08T00:00:00"/>
    <s v="Yes"/>
    <n v="84"/>
    <s v="Quarterly"/>
    <n v="11"/>
    <n v="73"/>
  </r>
  <r>
    <n v="3457"/>
    <s v="Oscar Sampaio"/>
    <x v="1"/>
    <x v="1"/>
    <d v="2024-10-09T00:00:00"/>
    <s v="No"/>
    <n v="11"/>
    <s v="Monthly"/>
    <n v="2"/>
    <n v="9"/>
  </r>
  <r>
    <n v="3458"/>
    <s v="Patrícia Leite"/>
    <x v="2"/>
    <x v="2"/>
    <d v="2024-10-10T00:00:00"/>
    <s v="Yes"/>
    <n v="219"/>
    <s v="Annual"/>
    <n v="32"/>
    <n v="187"/>
  </r>
  <r>
    <n v="3459"/>
    <s v="Quênia Rocha"/>
    <x v="0"/>
    <x v="0"/>
    <d v="2024-10-11T00:00:00"/>
    <s v="No"/>
    <n v="30"/>
    <s v="Monthly"/>
    <n v="4"/>
    <n v="26"/>
  </r>
  <r>
    <n v="3460"/>
    <s v="Rafael Torres"/>
    <x v="0"/>
    <x v="1"/>
    <d v="2024-10-12T00:00:00"/>
    <s v="Yes"/>
    <n v="30"/>
    <s v="Quarterly"/>
    <n v="10"/>
    <n v="20"/>
  </r>
  <r>
    <n v="3461"/>
    <s v="Sandra Gouveia"/>
    <x v="0"/>
    <x v="0"/>
    <d v="2024-10-13T00:00:00"/>
    <s v="No"/>
    <n v="30"/>
    <s v="Monthly"/>
    <n v="4"/>
    <n v="26"/>
  </r>
  <r>
    <n v="3462"/>
    <s v="Tiago Lacerda"/>
    <x v="2"/>
    <x v="1"/>
    <d v="2024-10-14T00:00:00"/>
    <s v="Yes"/>
    <n v="120"/>
    <s v="Annual"/>
    <n v="31"/>
    <n v="89"/>
  </r>
  <r>
    <n v="3463"/>
    <s v="Ursula Fonseca"/>
    <x v="1"/>
    <x v="2"/>
    <d v="2024-10-15T00:00:00"/>
    <s v="No"/>
    <n v="18"/>
    <s v="Monthly"/>
    <n v="1"/>
    <n v="17"/>
  </r>
  <r>
    <n v="3464"/>
    <s v="Vanessa Andrade"/>
    <x v="2"/>
    <x v="0"/>
    <d v="2024-10-16T00:00:00"/>
    <s v="Yes"/>
    <n v="84"/>
    <s v="Quarterly"/>
    <n v="11"/>
    <n v="73"/>
  </r>
  <r>
    <n v="3465"/>
    <s v="William Castro"/>
    <x v="1"/>
    <x v="1"/>
    <d v="2024-10-17T00:00:00"/>
    <s v="No"/>
    <n v="11"/>
    <s v="Monthly"/>
    <n v="2"/>
    <n v="9"/>
  </r>
  <r>
    <n v="3466"/>
    <s v="Xavier Monteiro"/>
    <x v="3"/>
    <x v="0"/>
    <d v="2024-10-18T00:00:00"/>
    <s v="Yes"/>
    <n v="300"/>
    <s v="Annual"/>
    <n v="38"/>
    <n v="262"/>
  </r>
  <r>
    <n v="3467"/>
    <s v="Yasmin Figueira"/>
    <x v="1"/>
    <x v="1"/>
    <d v="2024-10-19T00:00:00"/>
    <s v="No"/>
    <n v="11"/>
    <s v="Monthly"/>
    <n v="1"/>
    <n v="10"/>
  </r>
  <r>
    <n v="3468"/>
    <s v="Zacarias Mendonça"/>
    <x v="3"/>
    <x v="2"/>
    <d v="2024-10-20T00:00:00"/>
    <s v="Yes"/>
    <n v="48"/>
    <s v="Quarterly"/>
    <n v="10"/>
    <n v="38"/>
  </r>
  <r>
    <n v="3469"/>
    <s v="Amanda Menezes"/>
    <x v="2"/>
    <x v="0"/>
    <d v="2024-10-21T00:00:00"/>
    <s v="No"/>
    <n v="30"/>
    <s v="Monthly"/>
    <n v="3"/>
    <n v="27"/>
  </r>
  <r>
    <n v="3470"/>
    <s v="Bruno Santos"/>
    <x v="3"/>
    <x v="1"/>
    <d v="2024-10-22T00:00:00"/>
    <s v="Yes"/>
    <n v="120"/>
    <s v="Annual"/>
    <n v="31"/>
    <n v="89"/>
  </r>
  <r>
    <n v="3471"/>
    <s v="Carla Ferreira"/>
    <x v="3"/>
    <x v="0"/>
    <d v="2024-10-23T00:00:00"/>
    <s v="No"/>
    <n v="30"/>
    <s v="Monthly"/>
    <n v="4"/>
    <n v="26"/>
  </r>
  <r>
    <n v="3472"/>
    <s v="Diogo Alves"/>
    <x v="3"/>
    <x v="1"/>
    <d v="2024-10-24T00:00:00"/>
    <s v="Yes"/>
    <n v="30"/>
    <s v="Quarterly"/>
    <n v="14"/>
    <n v="16"/>
  </r>
  <r>
    <n v="3473"/>
    <s v="Elisa Neves"/>
    <x v="3"/>
    <x v="2"/>
    <d v="2024-10-25T00:00:00"/>
    <s v="No"/>
    <n v="18"/>
    <s v="Monthly"/>
    <n v="5"/>
    <n v="13"/>
  </r>
  <r>
    <n v="3474"/>
    <s v="Fabiano Pires"/>
    <x v="3"/>
    <x v="0"/>
    <d v="2024-10-26T00:00:00"/>
    <s v="Yes"/>
    <n v="300"/>
    <s v="Annual"/>
    <n v="30"/>
    <n v="270"/>
  </r>
  <r>
    <n v="3475"/>
    <s v="Giovana Ribeiro"/>
    <x v="3"/>
    <x v="1"/>
    <d v="2024-10-27T00:00:00"/>
    <s v="No"/>
    <n v="11"/>
    <s v="Monthly"/>
    <n v="0"/>
    <n v="11"/>
  </r>
  <r>
    <n v="3476"/>
    <s v="Hélio Costa"/>
    <x v="3"/>
    <x v="0"/>
    <d v="2024-10-28T00:00:00"/>
    <s v="Yes"/>
    <n v="84"/>
    <s v="Quarterly"/>
    <n v="12"/>
    <n v="72"/>
  </r>
  <r>
    <n v="3477"/>
    <s v="Íris Loureiro"/>
    <x v="0"/>
    <x v="1"/>
    <d v="2024-10-29T00:00:00"/>
    <s v="No"/>
    <n v="11"/>
    <s v="Monthly"/>
    <n v="5"/>
    <n v="6"/>
  </r>
  <r>
    <n v="3478"/>
    <s v="João Pereira"/>
    <x v="0"/>
    <x v="2"/>
    <d v="2024-10-30T00:00:00"/>
    <s v="Yes"/>
    <n v="219"/>
    <s v="Annual"/>
    <n v="50"/>
    <n v="169"/>
  </r>
  <r>
    <n v="3479"/>
    <s v="Klara Silva"/>
    <x v="3"/>
    <x v="0"/>
    <d v="2024-10-31T00:00:00"/>
    <s v="No"/>
    <n v="30"/>
    <s v="Monthly"/>
    <n v="0"/>
    <n v="30"/>
  </r>
  <r>
    <n v="3480"/>
    <s v="Luciana Barros"/>
    <x v="3"/>
    <x v="1"/>
    <d v="2024-11-01T00:00:00"/>
    <s v="Yes"/>
    <n v="30"/>
    <s v="Quarterly"/>
    <n v="11"/>
    <n v="19"/>
  </r>
  <r>
    <n v="3481"/>
    <s v="Marcos Gomes"/>
    <x v="0"/>
    <x v="0"/>
    <d v="2024-11-02T00:00:00"/>
    <s v="No"/>
    <n v="30"/>
    <s v="Monthly"/>
    <n v="2"/>
    <n v="28"/>
  </r>
  <r>
    <n v="3482"/>
    <s v="Natália Soares"/>
    <x v="0"/>
    <x v="1"/>
    <d v="2024-11-03T00:00:00"/>
    <s v="Yes"/>
    <n v="120"/>
    <s v="Annual"/>
    <n v="45"/>
    <n v="75"/>
  </r>
  <r>
    <n v="3483"/>
    <s v="Oscar Machado"/>
    <x v="0"/>
    <x v="2"/>
    <d v="2024-11-04T00:00:00"/>
    <s v="No"/>
    <n v="18"/>
    <s v="Monthly"/>
    <n v="2"/>
    <n v="16"/>
  </r>
  <r>
    <n v="3484"/>
    <s v="Patrícia Lima"/>
    <x v="3"/>
    <x v="0"/>
    <d v="2024-11-05T00:00:00"/>
    <s v="Yes"/>
    <n v="84"/>
    <s v="Quarterly"/>
    <n v="14"/>
    <n v="70"/>
  </r>
  <r>
    <n v="3485"/>
    <s v="Quirino Neto"/>
    <x v="2"/>
    <x v="1"/>
    <d v="2024-11-06T00:00:00"/>
    <s v="No"/>
    <n v="11"/>
    <s v="Monthly"/>
    <n v="5"/>
    <n v="6"/>
  </r>
  <r>
    <n v="3486"/>
    <s v="Rafaela Souza"/>
    <x v="1"/>
    <x v="0"/>
    <d v="2024-11-07T00:00:00"/>
    <s v="Yes"/>
    <n v="30"/>
    <s v="Monthly"/>
    <n v="2"/>
    <n v="28"/>
  </r>
  <r>
    <n v="3487"/>
    <s v="Sandro Almeida"/>
    <x v="0"/>
    <x v="1"/>
    <d v="2024-11-08T00:00:00"/>
    <s v="No"/>
    <n v="30"/>
    <s v="Quarterly"/>
    <n v="10"/>
    <n v="20"/>
  </r>
  <r>
    <n v="3488"/>
    <s v="Tânia Ribeiro"/>
    <x v="2"/>
    <x v="2"/>
    <d v="2024-11-09T00:00:00"/>
    <s v="Yes"/>
    <n v="219"/>
    <s v="Annual"/>
    <n v="34"/>
    <n v="185"/>
  </r>
  <r>
    <n v="3489"/>
    <s v="Ugo Dias"/>
    <x v="0"/>
    <x v="0"/>
    <d v="2024-11-10T00:00:00"/>
    <s v="No"/>
    <n v="84"/>
    <s v="Quarterly"/>
    <n v="13"/>
    <n v="71"/>
  </r>
  <r>
    <n v="3490"/>
    <s v="Valéria Lima"/>
    <x v="2"/>
    <x v="1"/>
    <d v="2024-11-11T00:00:00"/>
    <s v="Yes"/>
    <n v="11"/>
    <s v="Monthly"/>
    <n v="5"/>
    <n v="6"/>
  </r>
  <r>
    <n v="3491"/>
    <s v="William Fernandes"/>
    <x v="1"/>
    <x v="0"/>
    <d v="2024-11-12T00:00:00"/>
    <s v="No"/>
    <n v="30"/>
    <s v="Monthly"/>
    <n v="3"/>
    <n v="27"/>
  </r>
  <r>
    <n v="3492"/>
    <s v="Xuxa Mendes"/>
    <x v="3"/>
    <x v="1"/>
    <d v="2024-11-13T00:00:00"/>
    <s v="Yes"/>
    <n v="120"/>
    <s v="Annual"/>
    <n v="33"/>
    <n v="87"/>
  </r>
  <r>
    <n v="3493"/>
    <s v="Ygor Farias"/>
    <x v="2"/>
    <x v="2"/>
    <d v="2024-11-14T00:00:00"/>
    <s v="No"/>
    <n v="48"/>
    <s v="Quarterly"/>
    <n v="10"/>
    <n v="38"/>
  </r>
  <r>
    <n v="3494"/>
    <s v="Zilda Barros"/>
    <x v="3"/>
    <x v="0"/>
    <d v="2024-11-15T00:00:00"/>
    <s v="Yes"/>
    <n v="84"/>
    <s v="Quarterly"/>
    <n v="10"/>
    <n v="74"/>
  </r>
  <r>
    <n v="3495"/>
    <s v="Amanda Santos"/>
    <x v="2"/>
    <x v="1"/>
    <d v="2024-11-16T00:00:00"/>
    <s v="No"/>
    <n v="11"/>
    <s v="Monthly"/>
    <n v="5"/>
    <n v="6"/>
  </r>
  <r>
    <n v="3496"/>
    <s v="Bruno Costa"/>
    <x v="0"/>
    <x v="0"/>
    <d v="2024-11-17T00:00:00"/>
    <s v="Yes"/>
    <n v="300"/>
    <s v="Annual"/>
    <n v="39"/>
    <n v="261"/>
  </r>
  <r>
    <n v="3497"/>
    <s v="Carla Rodrigues"/>
    <x v="2"/>
    <x v="1"/>
    <d v="2024-11-18T00:00:00"/>
    <s v="No"/>
    <n v="11"/>
    <s v="Monthly"/>
    <n v="2"/>
    <n v="9"/>
  </r>
  <r>
    <n v="3498"/>
    <s v="Diogo Pereira"/>
    <x v="1"/>
    <x v="2"/>
    <d v="2024-11-19T00:00:00"/>
    <s v="Yes"/>
    <n v="48"/>
    <s v="Quarterly"/>
    <n v="12"/>
    <n v="36"/>
  </r>
  <r>
    <n v="3499"/>
    <s v="Elisa Correia"/>
    <x v="0"/>
    <x v="0"/>
    <d v="2024-11-20T00:00:00"/>
    <s v="No"/>
    <n v="30"/>
    <s v="Monthly"/>
    <n v="1"/>
    <n v="29"/>
  </r>
  <r>
    <n v="3500"/>
    <s v="Fábio Lourenço"/>
    <x v="3"/>
    <x v="1"/>
    <d v="2024-11-21T00:00:00"/>
    <s v="Yes"/>
    <n v="120"/>
    <s v="Annual"/>
    <n v="43"/>
    <n v="77"/>
  </r>
  <r>
    <n v="3501"/>
    <s v="Gabriela Neves"/>
    <x v="1"/>
    <x v="0"/>
    <d v="2024-11-22T00:00:00"/>
    <s v="No"/>
    <n v="30"/>
    <s v="Monthly"/>
    <n v="0"/>
    <n v="30"/>
  </r>
  <r>
    <n v="3502"/>
    <s v="Henrique Gonçalves"/>
    <x v="2"/>
    <x v="1"/>
    <d v="2024-11-23T00:00:00"/>
    <s v="Yes"/>
    <n v="30"/>
    <s v="Quarterly"/>
    <n v="15"/>
    <n v="15"/>
  </r>
  <r>
    <n v="3503"/>
    <s v="Íris Santos"/>
    <x v="1"/>
    <x v="2"/>
    <d v="2024-11-24T00:00:00"/>
    <s v="No"/>
    <n v="18"/>
    <s v="Monthly"/>
    <n v="1"/>
    <n v="17"/>
  </r>
  <r>
    <n v="3504"/>
    <s v="João Marcelo Alves"/>
    <x v="2"/>
    <x v="0"/>
    <d v="2024-11-25T00:00:00"/>
    <s v="Yes"/>
    <n v="300"/>
    <s v="Annual"/>
    <n v="42"/>
    <n v="258"/>
  </r>
  <r>
    <n v="3505"/>
    <s v="Klara Fonseca"/>
    <x v="0"/>
    <x v="1"/>
    <d v="2024-11-26T00:00:00"/>
    <s v="No"/>
    <n v="11"/>
    <s v="Monthly"/>
    <n v="2"/>
    <n v="9"/>
  </r>
  <r>
    <n v="3506"/>
    <s v="Lucas Mendonça"/>
    <x v="1"/>
    <x v="0"/>
    <d v="2024-11-27T00:00:00"/>
    <s v="Yes"/>
    <n v="84"/>
    <s v="Quarterly"/>
    <n v="10"/>
    <n v="74"/>
  </r>
  <r>
    <n v="3507"/>
    <s v="Marcela Torres"/>
    <x v="2"/>
    <x v="1"/>
    <d v="2024-11-28T00:00:00"/>
    <s v="No"/>
    <n v="11"/>
    <s v="Monthly"/>
    <n v="0"/>
    <n v="11"/>
  </r>
  <r>
    <n v="3508"/>
    <s v="Natália Castro"/>
    <x v="3"/>
    <x v="2"/>
    <d v="2024-11-29T00:00:00"/>
    <s v="Yes"/>
    <n v="219"/>
    <s v="Annual"/>
    <n v="37"/>
    <n v="182"/>
  </r>
  <r>
    <n v="3509"/>
    <s v="Oscar Martins"/>
    <x v="1"/>
    <x v="0"/>
    <d v="2024-11-30T00:00:00"/>
    <s v="No"/>
    <n v="30"/>
    <s v="Monthly"/>
    <n v="0"/>
    <n v="30"/>
  </r>
  <r>
    <n v="3510"/>
    <s v="Patrícia Oliveira"/>
    <x v="1"/>
    <x v="1"/>
    <d v="2024-12-01T00:00:00"/>
    <s v="Yes"/>
    <n v="30"/>
    <s v="Quarterly"/>
    <n v="11"/>
    <n v="19"/>
  </r>
  <r>
    <n v="3511"/>
    <s v="Quentin Nogueira"/>
    <x v="0"/>
    <x v="0"/>
    <d v="2024-12-02T00:00:00"/>
    <s v="No"/>
    <n v="30"/>
    <s v="Monthly"/>
    <n v="0"/>
    <n v="30"/>
  </r>
  <r>
    <n v="3512"/>
    <s v="Raquel Silva"/>
    <x v="2"/>
    <x v="1"/>
    <d v="2024-12-03T00:00:00"/>
    <s v="Yes"/>
    <n v="120"/>
    <s v="Annual"/>
    <n v="30"/>
    <n v="90"/>
  </r>
  <r>
    <n v="3513"/>
    <s v="Sandro Gomes"/>
    <x v="1"/>
    <x v="2"/>
    <d v="2024-12-04T00:00:00"/>
    <s v="No"/>
    <n v="18"/>
    <s v="Monthly"/>
    <n v="3"/>
    <n v="15"/>
  </r>
  <r>
    <n v="3514"/>
    <s v="Tânia Machado"/>
    <x v="1"/>
    <x v="0"/>
    <d v="2024-12-05T00:00:00"/>
    <s v="Yes"/>
    <n v="84"/>
    <s v="Quarterly"/>
    <n v="13"/>
    <n v="71"/>
  </r>
  <r>
    <n v="3515"/>
    <s v="Ursula Silva"/>
    <x v="3"/>
    <x v="1"/>
    <d v="2024-12-06T00:00:00"/>
    <s v="No"/>
    <n v="11"/>
    <s v="Monthly"/>
    <n v="0"/>
    <n v="11"/>
  </r>
  <r>
    <n v="3516"/>
    <s v="Vanessa Moraes"/>
    <x v="1"/>
    <x v="0"/>
    <d v="2024-12-07T00:00:00"/>
    <s v="Yes"/>
    <n v="300"/>
    <s v="Annual"/>
    <n v="37"/>
    <n v="263"/>
  </r>
  <r>
    <n v="3517"/>
    <s v="William Carvalho"/>
    <x v="0"/>
    <x v="1"/>
    <d v="2024-12-08T00:00:00"/>
    <s v="No"/>
    <n v="11"/>
    <s v="Monthly"/>
    <n v="5"/>
    <n v="6"/>
  </r>
  <r>
    <n v="3518"/>
    <s v="Xavier Reis"/>
    <x v="1"/>
    <x v="2"/>
    <d v="2024-12-09T00:00:00"/>
    <s v="Yes"/>
    <n v="48"/>
    <s v="Quarterly"/>
    <n v="10"/>
    <n v="38"/>
  </r>
  <r>
    <n v="3519"/>
    <s v="Yasmin Rocha"/>
    <x v="1"/>
    <x v="0"/>
    <d v="2024-12-10T00:00:00"/>
    <s v="No"/>
    <n v="30"/>
    <s v="Monthly"/>
    <n v="5"/>
    <n v="25"/>
  </r>
  <r>
    <n v="3520"/>
    <s v="Zacarias Duarte"/>
    <x v="3"/>
    <x v="1"/>
    <d v="2024-12-11T00:00:00"/>
    <s v="Yes"/>
    <n v="120"/>
    <s v="Annual"/>
    <n v="38"/>
    <n v="82"/>
  </r>
  <r>
    <n v="3521"/>
    <s v="Amanda Freitas"/>
    <x v="2"/>
    <x v="0"/>
    <d v="2024-12-12T00:00:00"/>
    <s v="No"/>
    <n v="30"/>
    <s v="Monthly"/>
    <n v="5"/>
    <n v="25"/>
  </r>
  <r>
    <n v="3522"/>
    <s v="Bruno Almeida"/>
    <x v="0"/>
    <x v="1"/>
    <d v="2024-12-13T00:00:00"/>
    <s v="Yes"/>
    <n v="30"/>
    <s v="Quarterly"/>
    <n v="14"/>
    <n v="16"/>
  </r>
  <r>
    <n v="3523"/>
    <s v="Carla Siqueira"/>
    <x v="1"/>
    <x v="2"/>
    <d v="2024-12-14T00:00:00"/>
    <s v="No"/>
    <n v="18"/>
    <s v="Monthly"/>
    <n v="4"/>
    <n v="14"/>
  </r>
  <r>
    <n v="3524"/>
    <s v="Diogo Ramos"/>
    <x v="1"/>
    <x v="0"/>
    <d v="2024-12-15T00:00:00"/>
    <s v="Yes"/>
    <n v="300"/>
    <s v="Annual"/>
    <n v="34"/>
    <n v="266"/>
  </r>
  <r>
    <n v="3525"/>
    <s v="Elisa Magalhães"/>
    <x v="3"/>
    <x v="1"/>
    <d v="2024-12-16T00:00:00"/>
    <s v="No"/>
    <n v="11"/>
    <s v="Monthly"/>
    <n v="3"/>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C7E22-AC5C-4D57-BFB4-ACEDD961B6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C9" firstHeaderRow="1" firstDataRow="1" firstDataCol="1" rowPageCount="1" colPageCount="1"/>
  <pivotFields count="10">
    <pivotField showAll="0"/>
    <pivotField showAll="0"/>
    <pivotField showAll="0"/>
    <pivotField axis="axisRow" showAll="0">
      <items count="5">
        <item x="2"/>
        <item x="0"/>
        <item x="1"/>
        <item x="3"/>
        <item t="default"/>
      </items>
    </pivotField>
    <pivotField showAll="0"/>
    <pivotField showAll="0"/>
    <pivotField showAll="0"/>
    <pivotField axis="axisPage" showAll="0">
      <items count="5">
        <item x="1"/>
        <item x="0"/>
        <item x="2"/>
        <item x="3"/>
        <item t="default"/>
      </items>
    </pivotField>
    <pivotField showAll="0"/>
    <pivotField dataField="1" showAll="0"/>
  </pivotFields>
  <rowFields count="1">
    <field x="3"/>
  </rowFields>
  <rowItems count="4">
    <i>
      <x/>
    </i>
    <i>
      <x v="1"/>
    </i>
    <i>
      <x v="2"/>
    </i>
    <i t="grand">
      <x/>
    </i>
  </rowItems>
  <colItems count="1">
    <i/>
  </colItems>
  <pageFields count="1">
    <pageField fld="7" item="0" hier="-1"/>
  </pageFields>
  <dataFields count="1">
    <dataField name="Sum of Total Value" fld="9" baseField="0" baseItem="0"/>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72B11-BD8B-43DC-B3D8-476473C078A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4:C19" firstHeaderRow="1" firstDataRow="1" firstDataCol="1" rowPageCount="1" colPageCount="1"/>
  <pivotFields count="10">
    <pivotField showAll="0"/>
    <pivotField showAll="0"/>
    <pivotField axis="axisRow" showAll="0">
      <items count="5">
        <item x="0"/>
        <item x="1"/>
        <item x="3"/>
        <item x="2"/>
        <item t="default"/>
      </items>
    </pivotField>
    <pivotField axis="axisPage" showAll="0">
      <items count="4">
        <item x="2"/>
        <item x="0"/>
        <item x="1"/>
        <item t="default"/>
      </items>
    </pivotField>
    <pivotField numFmtId="14" showAll="0"/>
    <pivotField showAll="0"/>
    <pivotField numFmtId="44" showAll="0"/>
    <pivotField showAll="0"/>
    <pivotField numFmtId="44" showAll="0"/>
    <pivotField dataField="1" numFmtId="44" showAll="0"/>
  </pivotFields>
  <rowFields count="1">
    <field x="2"/>
  </rowFields>
  <rowItems count="5">
    <i>
      <x/>
    </i>
    <i>
      <x v="1"/>
    </i>
    <i>
      <x v="2"/>
    </i>
    <i>
      <x v="3"/>
    </i>
    <i t="grand">
      <x/>
    </i>
  </rowItems>
  <colItems count="1">
    <i/>
  </colItems>
  <pageFields count="1">
    <pageField fld="3" item="2" hier="-1"/>
  </pageFields>
  <dataFields count="1">
    <dataField name="Sum of Total Value" fld="9"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natura" xr10:uid="{5321A400-0D53-48F5-814E-5E398C8ABE5E}" sourceName="Assinatura">
  <pivotTables>
    <pivotTable tabId="3" name="PivotTable1"/>
  </pivotTables>
  <data>
    <tabular pivotCacheId="412021466">
      <items count="4">
        <i x="1" s="1"/>
        <i x="0"/>
        <i x="2"/>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os" xr10:uid="{E1D5EB58-0D5B-4601-9C12-BA1F45BDAB90}" sourceName="Planos">
  <pivotTables>
    <pivotTable tabId="3" name="PivotTable4"/>
  </pivotTables>
  <data>
    <tabular pivotCacheId="1670830943">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inatura" xr10:uid="{BFB352C8-DEB4-46C3-B61F-3B376B2FC163}" cache="Slicer_Assinatura" caption="Assinatura" style="SlicerStyleLight2 2" rowHeight="251883"/>
  <slicer name="Planos" xr10:uid="{3371019A-07E7-4163-926D-01C82D149286}" cache="Slicer_Planos" caption="Planos" style="SlicerStyleLight2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B2C146-67B5-4173-AC0B-1141A12D2B85}" name="Tabela1" displayName="Tabela1" ref="A1:J296" totalsRowShown="0" dataDxfId="11">
  <autoFilter ref="A1:J296" xr:uid="{34E0E886-4200-4B36-97B3-63DB74FF40A0}"/>
  <tableColumns count="10">
    <tableColumn id="1" xr3:uid="{2B344C16-A101-4152-9433-C144B18311A5}" name="Subscriber ID" dataDxfId="10"/>
    <tableColumn id="2" xr3:uid="{917BF184-954A-442A-A216-8025E1040C96}" name="Name" dataDxfId="9"/>
    <tableColumn id="8" xr3:uid="{59F5FAC1-03FC-4F72-A36E-9F7735E931A5}" name="Modelo do Console" dataDxfId="8">
      <calculatedColumnFormula>CHOOSE(RANDBETWEEN(1,4), "Nintendo Switch Oled", "Nintendo Switch v1", "Nintendo Switch v2", "Nintendo Switch 2")</calculatedColumnFormula>
    </tableColumn>
    <tableColumn id="3" xr3:uid="{2E839C4D-2BC1-4DE4-8F14-DB8D73C5F9CF}" name="Planos" dataDxfId="7"/>
    <tableColumn id="4" xr3:uid="{F9C24D34-11F2-477C-9004-67ED66C8AD50}" name="Start Date" dataDxfId="6"/>
    <tableColumn id="5" xr3:uid="{F31D01FB-FF99-467A-A709-8146EC757C21}" name="Auto Renewal" dataDxfId="5"/>
    <tableColumn id="6" xr3:uid="{4269B780-EE6D-41E7-9D6A-23A1379FA4E0}" name="Subscription Price" dataDxfId="4"/>
    <tableColumn id="7" xr3:uid="{CD9F0215-2467-43B2-9D0E-477B2E59B6D5}" name="Assinatura" dataDxfId="3"/>
    <tableColumn id="11" xr3:uid="{1AB9D257-387E-4460-B4FE-2FCF4AB04EAD}" name="Coupon Value" dataDxfId="2"/>
    <tableColumn id="12" xr3:uid="{57AF8A16-FB56-41F4-9787-B66327262F31}" name="Total Value" dataDxfId="1">
      <calculatedColumnFormula>Tabela1[[#This Row],[Subscription Price]]-Tabela1[[#This Row],[Coupon Value]]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CF2A6-F523-4524-8BAF-4F36A2609502}">
  <dimension ref="A1:C5"/>
  <sheetViews>
    <sheetView zoomScale="90" zoomScaleNormal="90" workbookViewId="0">
      <selection activeCell="A5" sqref="A5"/>
    </sheetView>
  </sheetViews>
  <sheetFormatPr defaultRowHeight="14.5" x14ac:dyDescent="0.35"/>
  <cols>
    <col min="1" max="1" width="16.453125" customWidth="1"/>
    <col min="2" max="2" width="18.08984375" customWidth="1"/>
  </cols>
  <sheetData>
    <row r="1" spans="1:3" x14ac:dyDescent="0.35">
      <c r="A1" s="6" t="s">
        <v>295</v>
      </c>
      <c r="B1" s="6" t="s">
        <v>296</v>
      </c>
    </row>
    <row r="2" spans="1:3" x14ac:dyDescent="0.35">
      <c r="A2" t="s">
        <v>297</v>
      </c>
    </row>
    <row r="3" spans="1:3" x14ac:dyDescent="0.35">
      <c r="A3" s="7"/>
      <c r="B3" t="s">
        <v>298</v>
      </c>
      <c r="C3" t="s">
        <v>299</v>
      </c>
    </row>
    <row r="4" spans="1:3" x14ac:dyDescent="0.35">
      <c r="A4" s="8"/>
      <c r="B4" t="s">
        <v>300</v>
      </c>
      <c r="C4" t="s">
        <v>301</v>
      </c>
    </row>
    <row r="5" spans="1:3" x14ac:dyDescent="0.35">
      <c r="A5" s="9"/>
      <c r="B5" t="s">
        <v>302</v>
      </c>
      <c r="C5" t="s">
        <v>303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D2210-E0AF-481B-BA62-6734C906C0FA}">
  <sheetPr>
    <tabColor theme="3" tint="0.749992370372631"/>
  </sheetPr>
  <dimension ref="A1:N296"/>
  <sheetViews>
    <sheetView topLeftCell="A288" zoomScale="90" zoomScaleNormal="90" workbookViewId="0">
      <selection activeCell="G297" sqref="G297"/>
    </sheetView>
  </sheetViews>
  <sheetFormatPr defaultRowHeight="14.5" x14ac:dyDescent="0.35"/>
  <cols>
    <col min="1" max="1" width="17.81640625" bestFit="1" customWidth="1"/>
    <col min="2" max="2" width="18.81640625" bestFit="1" customWidth="1"/>
    <col min="3" max="3" width="18.81640625" customWidth="1"/>
    <col min="4" max="4" width="41" customWidth="1"/>
    <col min="5" max="5" width="14.54296875" bestFit="1" customWidth="1"/>
    <col min="6" max="6" width="18" bestFit="1" customWidth="1"/>
    <col min="7" max="7" width="14.7265625" bestFit="1" customWidth="1"/>
    <col min="8" max="8" width="22" bestFit="1" customWidth="1"/>
    <col min="9" max="9" width="14.81640625" customWidth="1"/>
    <col min="10" max="10" width="14.08984375" customWidth="1"/>
    <col min="14" max="14" width="28" customWidth="1"/>
  </cols>
  <sheetData>
    <row r="1" spans="1:14" ht="29" x14ac:dyDescent="0.35">
      <c r="A1" s="1" t="s">
        <v>0</v>
      </c>
      <c r="B1" s="1" t="s">
        <v>1</v>
      </c>
      <c r="C1" s="1" t="s">
        <v>307</v>
      </c>
      <c r="D1" s="1" t="s">
        <v>315</v>
      </c>
      <c r="E1" s="1" t="s">
        <v>2</v>
      </c>
      <c r="F1" s="1" t="s">
        <v>3</v>
      </c>
      <c r="G1" s="1" t="s">
        <v>4</v>
      </c>
      <c r="H1" s="1" t="s">
        <v>316</v>
      </c>
      <c r="I1" s="1" t="s">
        <v>5</v>
      </c>
      <c r="J1" s="1" t="s">
        <v>6</v>
      </c>
    </row>
    <row r="2" spans="1:14" ht="16.5" customHeight="1" x14ac:dyDescent="0.35">
      <c r="A2" s="2">
        <v>3231</v>
      </c>
      <c r="B2" s="2" t="s">
        <v>7</v>
      </c>
      <c r="C2" s="2" t="str">
        <f t="shared" ref="C2:C65" ca="1" si="0">CHOOSE(RANDBETWEEN(1,4), "Nintendo Switch Oled", "Nintendo Switch v1", "Nintendo Switch v2", "Nintendo Switch 2")</f>
        <v>Nintendo Switch 2</v>
      </c>
      <c r="D2" t="s">
        <v>292</v>
      </c>
      <c r="E2" s="3">
        <v>45292</v>
      </c>
      <c r="F2" s="2" t="s">
        <v>8</v>
      </c>
      <c r="G2" s="4">
        <v>30</v>
      </c>
      <c r="H2" s="2" t="s">
        <v>9</v>
      </c>
      <c r="I2" s="4">
        <v>2</v>
      </c>
      <c r="J2" s="4">
        <f>Tabela1[[#This Row],[Subscription Price]]-Tabela1[[#This Row],[Coupon Value]]</f>
        <v>28</v>
      </c>
    </row>
    <row r="3" spans="1:14" ht="16.5" customHeight="1" x14ac:dyDescent="0.35">
      <c r="A3" s="2">
        <v>3232</v>
      </c>
      <c r="B3" s="2" t="s">
        <v>10</v>
      </c>
      <c r="C3" s="2" t="str">
        <f t="shared" ca="1" si="0"/>
        <v>Nintendo Switch v2</v>
      </c>
      <c r="D3" t="s">
        <v>293</v>
      </c>
      <c r="E3" s="3">
        <v>45306</v>
      </c>
      <c r="F3" s="2" t="s">
        <v>11</v>
      </c>
      <c r="G3" s="4">
        <v>120</v>
      </c>
      <c r="H3" s="2" t="s">
        <v>12</v>
      </c>
      <c r="I3" s="4">
        <v>49</v>
      </c>
      <c r="J3" s="4">
        <f>Tabela1[[#This Row],[Subscription Price]]-Tabela1[[#This Row],[Coupon Value]]</f>
        <v>71</v>
      </c>
    </row>
    <row r="4" spans="1:14" ht="16.5" customHeight="1" x14ac:dyDescent="0.35">
      <c r="A4" s="2">
        <v>3233</v>
      </c>
      <c r="B4" s="2" t="s">
        <v>13</v>
      </c>
      <c r="C4" s="2" t="str">
        <f t="shared" ca="1" si="0"/>
        <v>Nintendo Switch 2</v>
      </c>
      <c r="D4" t="s">
        <v>294</v>
      </c>
      <c r="E4" s="3">
        <v>45332</v>
      </c>
      <c r="F4" s="2" t="s">
        <v>8</v>
      </c>
      <c r="G4" s="4">
        <f>16*3</f>
        <v>48</v>
      </c>
      <c r="H4" s="2" t="s">
        <v>14</v>
      </c>
      <c r="I4" s="4">
        <v>15</v>
      </c>
      <c r="J4" s="4">
        <f>Tabela1[[#This Row],[Subscription Price]]-Tabela1[[#This Row],[Coupon Value]]</f>
        <v>33</v>
      </c>
    </row>
    <row r="5" spans="1:14" ht="16.5" customHeight="1" x14ac:dyDescent="0.35">
      <c r="A5" s="2">
        <v>3234</v>
      </c>
      <c r="B5" s="2" t="s">
        <v>15</v>
      </c>
      <c r="C5" s="2" t="str">
        <f t="shared" ca="1" si="0"/>
        <v>Nintendo Switch 2</v>
      </c>
      <c r="D5" t="s">
        <v>292</v>
      </c>
      <c r="E5" s="3">
        <v>45342</v>
      </c>
      <c r="F5" s="2" t="s">
        <v>11</v>
      </c>
      <c r="G5" s="4">
        <v>30</v>
      </c>
      <c r="H5" s="2" t="s">
        <v>9</v>
      </c>
      <c r="I5" s="4">
        <v>5</v>
      </c>
      <c r="J5" s="4">
        <f>Tabela1[[#This Row],[Subscription Price]]-Tabela1[[#This Row],[Coupon Value]]</f>
        <v>25</v>
      </c>
    </row>
    <row r="6" spans="1:14" ht="16.5" customHeight="1" x14ac:dyDescent="0.35">
      <c r="A6" s="2">
        <v>3235</v>
      </c>
      <c r="B6" s="2" t="s">
        <v>16</v>
      </c>
      <c r="C6" s="2" t="str">
        <f t="shared" ca="1" si="0"/>
        <v>Nintendo Switch Oled</v>
      </c>
      <c r="D6" t="s">
        <v>293</v>
      </c>
      <c r="E6" s="3">
        <v>45356</v>
      </c>
      <c r="F6" s="2" t="s">
        <v>8</v>
      </c>
      <c r="G6" s="4">
        <v>11</v>
      </c>
      <c r="H6" s="2" t="s">
        <v>9</v>
      </c>
      <c r="I6" s="4">
        <v>2</v>
      </c>
      <c r="J6" s="4">
        <f>Tabela1[[#This Row],[Subscription Price]]-Tabela1[[#This Row],[Coupon Value]]</f>
        <v>9</v>
      </c>
    </row>
    <row r="7" spans="1:14" ht="16.5" customHeight="1" x14ac:dyDescent="0.35">
      <c r="A7" s="2">
        <v>3236</v>
      </c>
      <c r="B7" s="2" t="s">
        <v>17</v>
      </c>
      <c r="C7" s="2" t="str">
        <f t="shared" ca="1" si="0"/>
        <v>Nintendo Switch v2</v>
      </c>
      <c r="D7" t="s">
        <v>292</v>
      </c>
      <c r="E7" s="3">
        <v>45353</v>
      </c>
      <c r="F7" s="2" t="s">
        <v>11</v>
      </c>
      <c r="G7" s="4">
        <v>30</v>
      </c>
      <c r="H7" s="2" t="s">
        <v>9</v>
      </c>
      <c r="I7" s="4">
        <v>2</v>
      </c>
      <c r="J7" s="4">
        <f>Tabela1[[#This Row],[Subscription Price]]-Tabela1[[#This Row],[Coupon Value]]</f>
        <v>28</v>
      </c>
    </row>
    <row r="8" spans="1:14" ht="16.5" customHeight="1" x14ac:dyDescent="0.35">
      <c r="A8" s="2">
        <v>3237</v>
      </c>
      <c r="B8" s="2" t="s">
        <v>18</v>
      </c>
      <c r="C8" s="2" t="str">
        <f t="shared" ca="1" si="0"/>
        <v>Nintendo Switch Oled</v>
      </c>
      <c r="D8" t="s">
        <v>293</v>
      </c>
      <c r="E8" s="3">
        <v>45354</v>
      </c>
      <c r="F8" s="2" t="s">
        <v>8</v>
      </c>
      <c r="G8" s="4">
        <v>30</v>
      </c>
      <c r="H8" s="2" t="s">
        <v>14</v>
      </c>
      <c r="I8" s="4">
        <v>13</v>
      </c>
      <c r="J8" s="4">
        <f>Tabela1[[#This Row],[Subscription Price]]-Tabela1[[#This Row],[Coupon Value]]</f>
        <v>17</v>
      </c>
    </row>
    <row r="9" spans="1:14" ht="16.5" customHeight="1" x14ac:dyDescent="0.35">
      <c r="A9" s="2">
        <v>3238</v>
      </c>
      <c r="B9" s="2" t="s">
        <v>19</v>
      </c>
      <c r="C9" s="2" t="str">
        <f t="shared" ca="1" si="0"/>
        <v>Nintendo Switch Oled</v>
      </c>
      <c r="D9" t="s">
        <v>294</v>
      </c>
      <c r="E9" s="3">
        <v>45355</v>
      </c>
      <c r="F9" s="2" t="s">
        <v>8</v>
      </c>
      <c r="G9" s="4">
        <v>219</v>
      </c>
      <c r="H9" s="2" t="s">
        <v>12</v>
      </c>
      <c r="I9" s="4">
        <v>39</v>
      </c>
      <c r="J9" s="4">
        <f>Tabela1[[#This Row],[Subscription Price]]-Tabela1[[#This Row],[Coupon Value]]</f>
        <v>180</v>
      </c>
    </row>
    <row r="10" spans="1:14" ht="16.5" customHeight="1" x14ac:dyDescent="0.35">
      <c r="A10" s="2">
        <v>3239</v>
      </c>
      <c r="B10" s="2" t="s">
        <v>20</v>
      </c>
      <c r="C10" s="2" t="str">
        <f t="shared" ca="1" si="0"/>
        <v>Nintendo Switch Oled</v>
      </c>
      <c r="D10" t="s">
        <v>292</v>
      </c>
      <c r="E10" s="3">
        <v>45356</v>
      </c>
      <c r="F10" s="2" t="s">
        <v>11</v>
      </c>
      <c r="G10" s="4">
        <v>30</v>
      </c>
      <c r="H10" s="2" t="s">
        <v>9</v>
      </c>
      <c r="I10" s="4">
        <v>1</v>
      </c>
      <c r="J10" s="4">
        <f>Tabela1[[#This Row],[Subscription Price]]-Tabela1[[#This Row],[Coupon Value]]</f>
        <v>29</v>
      </c>
    </row>
    <row r="11" spans="1:14" ht="16.5" customHeight="1" x14ac:dyDescent="0.35">
      <c r="A11" s="2">
        <v>3240</v>
      </c>
      <c r="B11" s="2" t="s">
        <v>21</v>
      </c>
      <c r="C11" s="2" t="str">
        <f t="shared" ca="1" si="0"/>
        <v>Nintendo Switch Oled</v>
      </c>
      <c r="D11" t="s">
        <v>293</v>
      </c>
      <c r="E11" s="3">
        <v>45357</v>
      </c>
      <c r="F11" s="2" t="s">
        <v>8</v>
      </c>
      <c r="G11" s="4">
        <v>30</v>
      </c>
      <c r="H11" s="2" t="s">
        <v>14</v>
      </c>
      <c r="I11" s="4">
        <v>12</v>
      </c>
      <c r="J11" s="4">
        <f>Tabela1[[#This Row],[Subscription Price]]-Tabela1[[#This Row],[Coupon Value]]</f>
        <v>18</v>
      </c>
    </row>
    <row r="12" spans="1:14" ht="16.5" customHeight="1" x14ac:dyDescent="0.35">
      <c r="A12" s="2">
        <v>3241</v>
      </c>
      <c r="B12" s="2" t="s">
        <v>22</v>
      </c>
      <c r="C12" s="2" t="str">
        <f t="shared" ca="1" si="0"/>
        <v>Nintendo Switch v1</v>
      </c>
      <c r="D12" t="s">
        <v>292</v>
      </c>
      <c r="E12" s="3">
        <v>45358</v>
      </c>
      <c r="F12" s="2" t="s">
        <v>11</v>
      </c>
      <c r="G12" s="4">
        <v>30</v>
      </c>
      <c r="H12" s="2" t="s">
        <v>9</v>
      </c>
      <c r="I12" s="4">
        <v>5</v>
      </c>
      <c r="J12" s="4">
        <f>Tabela1[[#This Row],[Subscription Price]]-Tabela1[[#This Row],[Coupon Value]]</f>
        <v>25</v>
      </c>
      <c r="N12" s="5"/>
    </row>
    <row r="13" spans="1:14" ht="16.5" customHeight="1" x14ac:dyDescent="0.35">
      <c r="A13" s="2">
        <v>3242</v>
      </c>
      <c r="B13" s="2" t="s">
        <v>23</v>
      </c>
      <c r="C13" s="2" t="str">
        <f t="shared" ca="1" si="0"/>
        <v>Nintendo Switch v1</v>
      </c>
      <c r="D13" t="s">
        <v>293</v>
      </c>
      <c r="E13" s="3">
        <v>45359</v>
      </c>
      <c r="F13" s="2" t="s">
        <v>8</v>
      </c>
      <c r="G13" s="4">
        <v>120</v>
      </c>
      <c r="H13" s="2" t="s">
        <v>12</v>
      </c>
      <c r="I13" s="4">
        <v>50</v>
      </c>
      <c r="J13" s="4">
        <f>Tabela1[[#This Row],[Subscription Price]]-Tabela1[[#This Row],[Coupon Value]]</f>
        <v>70</v>
      </c>
      <c r="N13" s="5"/>
    </row>
    <row r="14" spans="1:14" ht="16.5" customHeight="1" x14ac:dyDescent="0.35">
      <c r="A14" s="2">
        <v>3243</v>
      </c>
      <c r="B14" s="2" t="s">
        <v>24</v>
      </c>
      <c r="C14" s="2" t="str">
        <f t="shared" ca="1" si="0"/>
        <v>Nintendo Switch 2</v>
      </c>
      <c r="D14" t="s">
        <v>294</v>
      </c>
      <c r="E14" s="3">
        <v>45360</v>
      </c>
      <c r="F14" s="2" t="s">
        <v>11</v>
      </c>
      <c r="G14" s="4">
        <v>18</v>
      </c>
      <c r="H14" s="2" t="s">
        <v>9</v>
      </c>
      <c r="I14" s="4">
        <v>2</v>
      </c>
      <c r="J14" s="4">
        <f>Tabela1[[#This Row],[Subscription Price]]-Tabela1[[#This Row],[Coupon Value]]</f>
        <v>16</v>
      </c>
      <c r="N14" s="5"/>
    </row>
    <row r="15" spans="1:14" ht="16.5" customHeight="1" x14ac:dyDescent="0.35">
      <c r="A15" s="2">
        <v>3244</v>
      </c>
      <c r="B15" s="2" t="s">
        <v>25</v>
      </c>
      <c r="C15" s="2" t="str">
        <f t="shared" ca="1" si="0"/>
        <v>Nintendo Switch v2</v>
      </c>
      <c r="D15" t="s">
        <v>292</v>
      </c>
      <c r="E15" s="3">
        <v>45361</v>
      </c>
      <c r="F15" s="2" t="s">
        <v>8</v>
      </c>
      <c r="G15" s="4">
        <f>28*3</f>
        <v>84</v>
      </c>
      <c r="H15" s="2" t="s">
        <v>14</v>
      </c>
      <c r="I15" s="4">
        <v>11</v>
      </c>
      <c r="J15" s="4">
        <f>Tabela1[[#This Row],[Subscription Price]]-Tabela1[[#This Row],[Coupon Value]]</f>
        <v>73</v>
      </c>
    </row>
    <row r="16" spans="1:14" ht="16.5" customHeight="1" x14ac:dyDescent="0.35">
      <c r="A16" s="2">
        <v>3245</v>
      </c>
      <c r="B16" s="2" t="s">
        <v>26</v>
      </c>
      <c r="C16" s="2" t="str">
        <f t="shared" ca="1" si="0"/>
        <v>Nintendo Switch Oled</v>
      </c>
      <c r="D16" t="s">
        <v>293</v>
      </c>
      <c r="E16" s="3">
        <v>45362</v>
      </c>
      <c r="F16" s="2" t="s">
        <v>11</v>
      </c>
      <c r="G16" s="4">
        <v>11</v>
      </c>
      <c r="H16" s="2" t="s">
        <v>9</v>
      </c>
      <c r="I16" s="4">
        <v>3</v>
      </c>
      <c r="J16" s="4">
        <f>Tabela1[[#This Row],[Subscription Price]]-Tabela1[[#This Row],[Coupon Value]]</f>
        <v>8</v>
      </c>
      <c r="N16" s="5"/>
    </row>
    <row r="17" spans="1:10" ht="16.5" customHeight="1" x14ac:dyDescent="0.35">
      <c r="A17" s="2">
        <v>3246</v>
      </c>
      <c r="B17" s="2" t="s">
        <v>27</v>
      </c>
      <c r="C17" s="2" t="str">
        <f t="shared" ca="1" si="0"/>
        <v>Nintendo Switch v2</v>
      </c>
      <c r="D17" t="s">
        <v>292</v>
      </c>
      <c r="E17" s="3">
        <v>45363</v>
      </c>
      <c r="F17" s="2" t="s">
        <v>8</v>
      </c>
      <c r="G17" s="4">
        <v>300</v>
      </c>
      <c r="H17" s="2" t="s">
        <v>12</v>
      </c>
      <c r="I17" s="4">
        <v>44</v>
      </c>
      <c r="J17" s="4">
        <f>Tabela1[[#This Row],[Subscription Price]]-Tabela1[[#This Row],[Coupon Value]]</f>
        <v>256</v>
      </c>
    </row>
    <row r="18" spans="1:10" ht="16.5" customHeight="1" x14ac:dyDescent="0.35">
      <c r="A18" s="2">
        <v>3247</v>
      </c>
      <c r="B18" s="2" t="s">
        <v>28</v>
      </c>
      <c r="C18" s="2" t="str">
        <f t="shared" ca="1" si="0"/>
        <v>Nintendo Switch 2</v>
      </c>
      <c r="D18" t="s">
        <v>293</v>
      </c>
      <c r="E18" s="3">
        <v>45364</v>
      </c>
      <c r="F18" s="2" t="s">
        <v>11</v>
      </c>
      <c r="G18" s="4">
        <v>11</v>
      </c>
      <c r="H18" s="2" t="s">
        <v>9</v>
      </c>
      <c r="I18" s="4">
        <v>2</v>
      </c>
      <c r="J18" s="4">
        <f>Tabela1[[#This Row],[Subscription Price]]-Tabela1[[#This Row],[Coupon Value]]</f>
        <v>9</v>
      </c>
    </row>
    <row r="19" spans="1:10" ht="16.5" customHeight="1" x14ac:dyDescent="0.35">
      <c r="A19" s="2">
        <v>3248</v>
      </c>
      <c r="B19" s="2" t="s">
        <v>29</v>
      </c>
      <c r="C19" s="2" t="str">
        <f t="shared" ca="1" si="0"/>
        <v>Nintendo Switch Oled</v>
      </c>
      <c r="D19" t="s">
        <v>294</v>
      </c>
      <c r="E19" s="3">
        <v>45365</v>
      </c>
      <c r="F19" s="2" t="s">
        <v>8</v>
      </c>
      <c r="G19" s="4">
        <f>16*3</f>
        <v>48</v>
      </c>
      <c r="H19" s="2" t="s">
        <v>14</v>
      </c>
      <c r="I19" s="4">
        <v>14</v>
      </c>
      <c r="J19" s="4">
        <f>Tabela1[[#This Row],[Subscription Price]]-Tabela1[[#This Row],[Coupon Value]]</f>
        <v>34</v>
      </c>
    </row>
    <row r="20" spans="1:10" ht="16.5" customHeight="1" x14ac:dyDescent="0.35">
      <c r="A20" s="2">
        <v>3249</v>
      </c>
      <c r="B20" s="2" t="s">
        <v>30</v>
      </c>
      <c r="C20" s="2" t="str">
        <f t="shared" ca="1" si="0"/>
        <v>Nintendo Switch 2</v>
      </c>
      <c r="D20" t="s">
        <v>292</v>
      </c>
      <c r="E20" s="3">
        <v>45366</v>
      </c>
      <c r="F20" s="2" t="s">
        <v>11</v>
      </c>
      <c r="G20" s="4">
        <v>30</v>
      </c>
      <c r="H20" s="2" t="s">
        <v>9</v>
      </c>
      <c r="I20" s="4">
        <v>5</v>
      </c>
      <c r="J20" s="4">
        <f>Tabela1[[#This Row],[Subscription Price]]-Tabela1[[#This Row],[Coupon Value]]</f>
        <v>25</v>
      </c>
    </row>
    <row r="21" spans="1:10" ht="16.5" customHeight="1" x14ac:dyDescent="0.35">
      <c r="A21" s="2">
        <v>3250</v>
      </c>
      <c r="B21" s="2" t="s">
        <v>31</v>
      </c>
      <c r="C21" s="2" t="str">
        <f t="shared" ca="1" si="0"/>
        <v>Nintendo Switch v1</v>
      </c>
      <c r="D21" t="s">
        <v>293</v>
      </c>
      <c r="E21" s="3">
        <v>45367</v>
      </c>
      <c r="F21" s="2" t="s">
        <v>8</v>
      </c>
      <c r="G21" s="4">
        <v>120</v>
      </c>
      <c r="H21" s="2" t="s">
        <v>12</v>
      </c>
      <c r="I21" s="4">
        <v>44</v>
      </c>
      <c r="J21" s="4">
        <f>Tabela1[[#This Row],[Subscription Price]]-Tabela1[[#This Row],[Coupon Value]]</f>
        <v>76</v>
      </c>
    </row>
    <row r="22" spans="1:10" ht="16.5" customHeight="1" x14ac:dyDescent="0.35">
      <c r="A22" s="2">
        <v>3251</v>
      </c>
      <c r="B22" s="2" t="s">
        <v>32</v>
      </c>
      <c r="C22" s="2" t="str">
        <f t="shared" ca="1" si="0"/>
        <v>Nintendo Switch v1</v>
      </c>
      <c r="D22" t="s">
        <v>292</v>
      </c>
      <c r="E22" s="3">
        <v>45368</v>
      </c>
      <c r="F22" s="2" t="s">
        <v>11</v>
      </c>
      <c r="G22" s="4">
        <v>30</v>
      </c>
      <c r="H22" s="2" t="s">
        <v>9</v>
      </c>
      <c r="I22" s="4">
        <v>0</v>
      </c>
      <c r="J22" s="4">
        <f>Tabela1[[#This Row],[Subscription Price]]-Tabela1[[#This Row],[Coupon Value]]</f>
        <v>30</v>
      </c>
    </row>
    <row r="23" spans="1:10" ht="16.5" customHeight="1" x14ac:dyDescent="0.35">
      <c r="A23" s="2">
        <v>3252</v>
      </c>
      <c r="B23" s="2" t="s">
        <v>33</v>
      </c>
      <c r="C23" s="2" t="str">
        <f t="shared" ca="1" si="0"/>
        <v>Nintendo Switch 2</v>
      </c>
      <c r="D23" t="s">
        <v>293</v>
      </c>
      <c r="E23" s="3">
        <v>45369</v>
      </c>
      <c r="F23" s="2" t="s">
        <v>8</v>
      </c>
      <c r="G23" s="4">
        <v>30</v>
      </c>
      <c r="H23" s="2" t="s">
        <v>14</v>
      </c>
      <c r="I23" s="4">
        <v>15</v>
      </c>
      <c r="J23" s="4">
        <f>Tabela1[[#This Row],[Subscription Price]]-Tabela1[[#This Row],[Coupon Value]]</f>
        <v>15</v>
      </c>
    </row>
    <row r="24" spans="1:10" ht="16.5" customHeight="1" x14ac:dyDescent="0.35">
      <c r="A24" s="2">
        <v>3253</v>
      </c>
      <c r="B24" s="2" t="s">
        <v>34</v>
      </c>
      <c r="C24" s="2" t="str">
        <f t="shared" ca="1" si="0"/>
        <v>Nintendo Switch v2</v>
      </c>
      <c r="D24" t="s">
        <v>294</v>
      </c>
      <c r="E24" s="3">
        <v>45370</v>
      </c>
      <c r="F24" s="2" t="s">
        <v>11</v>
      </c>
      <c r="G24" s="4">
        <v>18</v>
      </c>
      <c r="H24" s="2" t="s">
        <v>9</v>
      </c>
      <c r="I24" s="4">
        <v>5</v>
      </c>
      <c r="J24" s="4">
        <f>Tabela1[[#This Row],[Subscription Price]]-Tabela1[[#This Row],[Coupon Value]]</f>
        <v>13</v>
      </c>
    </row>
    <row r="25" spans="1:10" ht="16.5" customHeight="1" x14ac:dyDescent="0.35">
      <c r="A25" s="2">
        <v>3254</v>
      </c>
      <c r="B25" s="2" t="s">
        <v>35</v>
      </c>
      <c r="C25" s="2" t="str">
        <f t="shared" ca="1" si="0"/>
        <v>Nintendo Switch v1</v>
      </c>
      <c r="D25" t="s">
        <v>292</v>
      </c>
      <c r="E25" s="3">
        <v>45371</v>
      </c>
      <c r="F25" s="2" t="s">
        <v>8</v>
      </c>
      <c r="G25" s="4">
        <v>300</v>
      </c>
      <c r="H25" s="2" t="s">
        <v>12</v>
      </c>
      <c r="I25" s="4">
        <v>39</v>
      </c>
      <c r="J25" s="4">
        <f>Tabela1[[#This Row],[Subscription Price]]-Tabela1[[#This Row],[Coupon Value]]</f>
        <v>261</v>
      </c>
    </row>
    <row r="26" spans="1:10" ht="16.5" customHeight="1" x14ac:dyDescent="0.35">
      <c r="A26" s="2">
        <v>3255</v>
      </c>
      <c r="B26" s="2" t="s">
        <v>36</v>
      </c>
      <c r="C26" s="2" t="str">
        <f t="shared" ca="1" si="0"/>
        <v>Nintendo Switch Oled</v>
      </c>
      <c r="D26" t="s">
        <v>293</v>
      </c>
      <c r="E26" s="3">
        <v>45372</v>
      </c>
      <c r="F26" s="2" t="s">
        <v>11</v>
      </c>
      <c r="G26" s="4">
        <v>11</v>
      </c>
      <c r="H26" s="2" t="s">
        <v>9</v>
      </c>
      <c r="I26" s="4">
        <v>3</v>
      </c>
      <c r="J26" s="4">
        <f>Tabela1[[#This Row],[Subscription Price]]-Tabela1[[#This Row],[Coupon Value]]</f>
        <v>8</v>
      </c>
    </row>
    <row r="27" spans="1:10" ht="16.5" customHeight="1" x14ac:dyDescent="0.35">
      <c r="A27" s="2">
        <v>3256</v>
      </c>
      <c r="B27" s="2" t="s">
        <v>37</v>
      </c>
      <c r="C27" s="2" t="str">
        <f t="shared" ca="1" si="0"/>
        <v>Nintendo Switch v2</v>
      </c>
      <c r="D27" t="s">
        <v>292</v>
      </c>
      <c r="E27" s="3">
        <v>45373</v>
      </c>
      <c r="F27" s="2" t="s">
        <v>8</v>
      </c>
      <c r="G27" s="4">
        <f>28*3</f>
        <v>84</v>
      </c>
      <c r="H27" s="2" t="s">
        <v>14</v>
      </c>
      <c r="I27" s="4">
        <v>14</v>
      </c>
      <c r="J27" s="4">
        <f>Tabela1[[#This Row],[Subscription Price]]-Tabela1[[#This Row],[Coupon Value]]</f>
        <v>70</v>
      </c>
    </row>
    <row r="28" spans="1:10" ht="16.5" customHeight="1" x14ac:dyDescent="0.35">
      <c r="A28" s="2">
        <v>3257</v>
      </c>
      <c r="B28" s="2" t="s">
        <v>38</v>
      </c>
      <c r="C28" s="2" t="str">
        <f t="shared" ca="1" si="0"/>
        <v>Nintendo Switch v2</v>
      </c>
      <c r="D28" t="s">
        <v>293</v>
      </c>
      <c r="E28" s="3">
        <v>45374</v>
      </c>
      <c r="F28" s="2" t="s">
        <v>11</v>
      </c>
      <c r="G28" s="4">
        <v>11</v>
      </c>
      <c r="H28" s="2" t="s">
        <v>9</v>
      </c>
      <c r="I28" s="4">
        <v>3</v>
      </c>
      <c r="J28" s="4">
        <f>Tabela1[[#This Row],[Subscription Price]]-Tabela1[[#This Row],[Coupon Value]]</f>
        <v>8</v>
      </c>
    </row>
    <row r="29" spans="1:10" ht="16.5" customHeight="1" x14ac:dyDescent="0.35">
      <c r="A29" s="2">
        <v>3258</v>
      </c>
      <c r="B29" s="2" t="s">
        <v>39</v>
      </c>
      <c r="C29" s="2" t="str">
        <f t="shared" ca="1" si="0"/>
        <v>Nintendo Switch Oled</v>
      </c>
      <c r="D29" t="s">
        <v>294</v>
      </c>
      <c r="E29" s="3">
        <v>45375</v>
      </c>
      <c r="F29" s="2" t="s">
        <v>8</v>
      </c>
      <c r="G29" s="4">
        <v>219</v>
      </c>
      <c r="H29" s="2" t="s">
        <v>12</v>
      </c>
      <c r="I29" s="4">
        <v>41</v>
      </c>
      <c r="J29" s="4">
        <f>Tabela1[[#This Row],[Subscription Price]]-Tabela1[[#This Row],[Coupon Value]]</f>
        <v>178</v>
      </c>
    </row>
    <row r="30" spans="1:10" ht="16.5" customHeight="1" x14ac:dyDescent="0.35">
      <c r="A30" s="2">
        <v>3259</v>
      </c>
      <c r="B30" s="2" t="s">
        <v>40</v>
      </c>
      <c r="C30" s="2" t="str">
        <f t="shared" ca="1" si="0"/>
        <v>Nintendo Switch v2</v>
      </c>
      <c r="D30" t="s">
        <v>292</v>
      </c>
      <c r="E30" s="3">
        <v>45376</v>
      </c>
      <c r="F30" s="2" t="s">
        <v>11</v>
      </c>
      <c r="G30" s="4">
        <v>30</v>
      </c>
      <c r="H30" s="2" t="s">
        <v>9</v>
      </c>
      <c r="I30" s="4">
        <v>3</v>
      </c>
      <c r="J30" s="4">
        <f>Tabela1[[#This Row],[Subscription Price]]-Tabela1[[#This Row],[Coupon Value]]</f>
        <v>27</v>
      </c>
    </row>
    <row r="31" spans="1:10" ht="16.5" customHeight="1" x14ac:dyDescent="0.35">
      <c r="A31" s="2">
        <v>3260</v>
      </c>
      <c r="B31" s="2" t="s">
        <v>41</v>
      </c>
      <c r="C31" s="2" t="str">
        <f t="shared" ca="1" si="0"/>
        <v>Nintendo Switch 2</v>
      </c>
      <c r="D31" t="s">
        <v>293</v>
      </c>
      <c r="E31" s="3">
        <v>45377</v>
      </c>
      <c r="F31" s="2" t="s">
        <v>8</v>
      </c>
      <c r="G31" s="4">
        <v>30</v>
      </c>
      <c r="H31" s="2" t="s">
        <v>14</v>
      </c>
      <c r="I31" s="4">
        <v>15</v>
      </c>
      <c r="J31" s="4">
        <f>Tabela1[[#This Row],[Subscription Price]]-Tabela1[[#This Row],[Coupon Value]]</f>
        <v>15</v>
      </c>
    </row>
    <row r="32" spans="1:10" ht="16.5" customHeight="1" x14ac:dyDescent="0.35">
      <c r="A32" s="2">
        <v>3261</v>
      </c>
      <c r="B32" s="2" t="s">
        <v>42</v>
      </c>
      <c r="C32" s="2" t="str">
        <f t="shared" ca="1" si="0"/>
        <v>Nintendo Switch v1</v>
      </c>
      <c r="D32" t="s">
        <v>292</v>
      </c>
      <c r="E32" s="3">
        <v>45378</v>
      </c>
      <c r="F32" s="2" t="s">
        <v>11</v>
      </c>
      <c r="G32" s="4">
        <v>30</v>
      </c>
      <c r="H32" s="2" t="s">
        <v>9</v>
      </c>
      <c r="I32" s="4">
        <v>0</v>
      </c>
      <c r="J32" s="4">
        <f>Tabela1[[#This Row],[Subscription Price]]-Tabela1[[#This Row],[Coupon Value]]</f>
        <v>30</v>
      </c>
    </row>
    <row r="33" spans="1:10" ht="16.5" customHeight="1" x14ac:dyDescent="0.35">
      <c r="A33" s="2">
        <v>3262</v>
      </c>
      <c r="B33" s="2" t="s">
        <v>43</v>
      </c>
      <c r="C33" s="2" t="str">
        <f t="shared" ca="1" si="0"/>
        <v>Nintendo Switch v2</v>
      </c>
      <c r="D33" t="s">
        <v>293</v>
      </c>
      <c r="E33" s="3">
        <v>45379</v>
      </c>
      <c r="F33" s="2" t="s">
        <v>8</v>
      </c>
      <c r="G33" s="4">
        <v>120</v>
      </c>
      <c r="H33" s="2" t="s">
        <v>12</v>
      </c>
      <c r="I33" s="4">
        <v>33</v>
      </c>
      <c r="J33" s="4">
        <f>Tabela1[[#This Row],[Subscription Price]]-Tabela1[[#This Row],[Coupon Value]]</f>
        <v>87</v>
      </c>
    </row>
    <row r="34" spans="1:10" ht="16.5" customHeight="1" x14ac:dyDescent="0.35">
      <c r="A34" s="2">
        <v>3263</v>
      </c>
      <c r="B34" s="2" t="s">
        <v>44</v>
      </c>
      <c r="C34" s="2" t="str">
        <f t="shared" ca="1" si="0"/>
        <v>Nintendo Switch v1</v>
      </c>
      <c r="D34" t="s">
        <v>294</v>
      </c>
      <c r="E34" s="3">
        <v>45380</v>
      </c>
      <c r="F34" s="2" t="s">
        <v>11</v>
      </c>
      <c r="G34" s="4">
        <v>18</v>
      </c>
      <c r="H34" s="2" t="s">
        <v>9</v>
      </c>
      <c r="I34" s="4">
        <v>4</v>
      </c>
      <c r="J34" s="4">
        <f>Tabela1[[#This Row],[Subscription Price]]-Tabela1[[#This Row],[Coupon Value]]</f>
        <v>14</v>
      </c>
    </row>
    <row r="35" spans="1:10" ht="16.5" customHeight="1" x14ac:dyDescent="0.35">
      <c r="A35" s="2">
        <v>3264</v>
      </c>
      <c r="B35" s="2" t="s">
        <v>45</v>
      </c>
      <c r="C35" s="2" t="str">
        <f t="shared" ca="1" si="0"/>
        <v>Nintendo Switch 2</v>
      </c>
      <c r="D35" t="s">
        <v>292</v>
      </c>
      <c r="E35" s="3">
        <v>45381</v>
      </c>
      <c r="F35" s="2" t="s">
        <v>8</v>
      </c>
      <c r="G35" s="4">
        <f>28*3</f>
        <v>84</v>
      </c>
      <c r="H35" s="2" t="s">
        <v>14</v>
      </c>
      <c r="I35" s="4">
        <v>13</v>
      </c>
      <c r="J35" s="4">
        <f>Tabela1[[#This Row],[Subscription Price]]-Tabela1[[#This Row],[Coupon Value]]</f>
        <v>71</v>
      </c>
    </row>
    <row r="36" spans="1:10" ht="16.5" customHeight="1" x14ac:dyDescent="0.35">
      <c r="A36" s="2">
        <v>3265</v>
      </c>
      <c r="B36" s="2" t="s">
        <v>46</v>
      </c>
      <c r="C36" s="2" t="str">
        <f t="shared" ca="1" si="0"/>
        <v>Nintendo Switch Oled</v>
      </c>
      <c r="D36" t="s">
        <v>293</v>
      </c>
      <c r="E36" s="3">
        <v>45382</v>
      </c>
      <c r="F36" s="2" t="s">
        <v>11</v>
      </c>
      <c r="G36" s="4">
        <v>11</v>
      </c>
      <c r="H36" s="2" t="s">
        <v>9</v>
      </c>
      <c r="I36" s="4">
        <v>5</v>
      </c>
      <c r="J36" s="4">
        <f>Tabela1[[#This Row],[Subscription Price]]-Tabela1[[#This Row],[Coupon Value]]</f>
        <v>6</v>
      </c>
    </row>
    <row r="37" spans="1:10" ht="16.5" customHeight="1" x14ac:dyDescent="0.35">
      <c r="A37" s="2">
        <v>3266</v>
      </c>
      <c r="B37" s="2" t="s">
        <v>47</v>
      </c>
      <c r="C37" s="2" t="str">
        <f t="shared" ca="1" si="0"/>
        <v>Nintendo Switch 2</v>
      </c>
      <c r="D37" t="s">
        <v>292</v>
      </c>
      <c r="E37" s="3">
        <v>45383</v>
      </c>
      <c r="F37" s="2" t="s">
        <v>8</v>
      </c>
      <c r="G37" s="4">
        <v>30</v>
      </c>
      <c r="H37" s="2" t="s">
        <v>9</v>
      </c>
      <c r="I37" s="4">
        <v>0</v>
      </c>
      <c r="J37" s="4">
        <f>Tabela1[[#This Row],[Subscription Price]]-Tabela1[[#This Row],[Coupon Value]]</f>
        <v>30</v>
      </c>
    </row>
    <row r="38" spans="1:10" ht="16.5" customHeight="1" x14ac:dyDescent="0.35">
      <c r="A38" s="2">
        <v>3267</v>
      </c>
      <c r="B38" s="2" t="s">
        <v>48</v>
      </c>
      <c r="C38" s="2" t="str">
        <f t="shared" ca="1" si="0"/>
        <v>Nintendo Switch v2</v>
      </c>
      <c r="D38" t="s">
        <v>293</v>
      </c>
      <c r="E38" s="3">
        <v>45384</v>
      </c>
      <c r="F38" s="2" t="s">
        <v>11</v>
      </c>
      <c r="G38" s="4">
        <v>30</v>
      </c>
      <c r="H38" s="2" t="s">
        <v>14</v>
      </c>
      <c r="I38" s="4">
        <v>12</v>
      </c>
      <c r="J38" s="4">
        <f>Tabela1[[#This Row],[Subscription Price]]-Tabela1[[#This Row],[Coupon Value]]</f>
        <v>18</v>
      </c>
    </row>
    <row r="39" spans="1:10" ht="16.5" customHeight="1" x14ac:dyDescent="0.35">
      <c r="A39" s="2">
        <v>3268</v>
      </c>
      <c r="B39" s="2" t="s">
        <v>49</v>
      </c>
      <c r="C39" s="2" t="str">
        <f t="shared" ca="1" si="0"/>
        <v>Nintendo Switch 2</v>
      </c>
      <c r="D39" t="s">
        <v>294</v>
      </c>
      <c r="E39" s="3">
        <v>45385</v>
      </c>
      <c r="F39" s="2" t="s">
        <v>8</v>
      </c>
      <c r="G39" s="4">
        <v>219</v>
      </c>
      <c r="H39" s="2" t="s">
        <v>12</v>
      </c>
      <c r="I39" s="4">
        <v>50</v>
      </c>
      <c r="J39" s="4">
        <f>Tabela1[[#This Row],[Subscription Price]]-Tabela1[[#This Row],[Coupon Value]]</f>
        <v>169</v>
      </c>
    </row>
    <row r="40" spans="1:10" ht="16.5" customHeight="1" x14ac:dyDescent="0.35">
      <c r="A40" s="2">
        <v>3269</v>
      </c>
      <c r="B40" s="2" t="s">
        <v>50</v>
      </c>
      <c r="C40" s="2" t="str">
        <f t="shared" ca="1" si="0"/>
        <v>Nintendo Switch 2</v>
      </c>
      <c r="D40" t="s">
        <v>292</v>
      </c>
      <c r="E40" s="3">
        <v>45386</v>
      </c>
      <c r="F40" s="2" t="s">
        <v>11</v>
      </c>
      <c r="G40" s="4">
        <f>28*3</f>
        <v>84</v>
      </c>
      <c r="H40" s="2" t="s">
        <v>14</v>
      </c>
      <c r="I40" s="4">
        <v>10</v>
      </c>
      <c r="J40" s="4">
        <f>Tabela1[[#This Row],[Subscription Price]]-Tabela1[[#This Row],[Coupon Value]]</f>
        <v>74</v>
      </c>
    </row>
    <row r="41" spans="1:10" ht="16.5" customHeight="1" x14ac:dyDescent="0.35">
      <c r="A41" s="2">
        <v>3270</v>
      </c>
      <c r="B41" s="2" t="s">
        <v>51</v>
      </c>
      <c r="C41" s="2" t="str">
        <f t="shared" ca="1" si="0"/>
        <v>Nintendo Switch Oled</v>
      </c>
      <c r="D41" t="s">
        <v>293</v>
      </c>
      <c r="E41" s="3">
        <v>45387</v>
      </c>
      <c r="F41" s="2" t="s">
        <v>8</v>
      </c>
      <c r="G41" s="4">
        <v>11</v>
      </c>
      <c r="H41" s="2" t="s">
        <v>9</v>
      </c>
      <c r="I41" s="4">
        <v>1</v>
      </c>
      <c r="J41" s="4">
        <f>Tabela1[[#This Row],[Subscription Price]]-Tabela1[[#This Row],[Coupon Value]]</f>
        <v>10</v>
      </c>
    </row>
    <row r="42" spans="1:10" ht="16.5" customHeight="1" x14ac:dyDescent="0.35">
      <c r="A42" s="2">
        <v>3271</v>
      </c>
      <c r="B42" s="2" t="s">
        <v>52</v>
      </c>
      <c r="C42" s="2" t="str">
        <f t="shared" ca="1" si="0"/>
        <v>Nintendo Switch 2</v>
      </c>
      <c r="D42" t="s">
        <v>292</v>
      </c>
      <c r="E42" s="3">
        <v>45388</v>
      </c>
      <c r="F42" s="2" t="s">
        <v>11</v>
      </c>
      <c r="G42" s="4">
        <v>30</v>
      </c>
      <c r="H42" s="2" t="s">
        <v>9</v>
      </c>
      <c r="I42" s="4">
        <v>4</v>
      </c>
      <c r="J42" s="4">
        <f>Tabela1[[#This Row],[Subscription Price]]-Tabela1[[#This Row],[Coupon Value]]</f>
        <v>26</v>
      </c>
    </row>
    <row r="43" spans="1:10" ht="16.5" customHeight="1" x14ac:dyDescent="0.35">
      <c r="A43" s="2">
        <v>3272</v>
      </c>
      <c r="B43" s="2" t="s">
        <v>53</v>
      </c>
      <c r="C43" s="2" t="str">
        <f t="shared" ca="1" si="0"/>
        <v>Nintendo Switch v1</v>
      </c>
      <c r="D43" t="s">
        <v>293</v>
      </c>
      <c r="E43" s="3">
        <v>45389</v>
      </c>
      <c r="F43" s="2" t="s">
        <v>8</v>
      </c>
      <c r="G43" s="4">
        <v>120</v>
      </c>
      <c r="H43" s="2" t="s">
        <v>12</v>
      </c>
      <c r="I43" s="4">
        <v>31</v>
      </c>
      <c r="J43" s="4">
        <f>Tabela1[[#This Row],[Subscription Price]]-Tabela1[[#This Row],[Coupon Value]]</f>
        <v>89</v>
      </c>
    </row>
    <row r="44" spans="1:10" ht="16.5" customHeight="1" x14ac:dyDescent="0.35">
      <c r="A44" s="2">
        <v>3273</v>
      </c>
      <c r="B44" s="2" t="s">
        <v>54</v>
      </c>
      <c r="C44" s="2" t="str">
        <f t="shared" ca="1" si="0"/>
        <v>Nintendo Switch v2</v>
      </c>
      <c r="D44" t="s">
        <v>294</v>
      </c>
      <c r="E44" s="3">
        <v>45390</v>
      </c>
      <c r="F44" s="2" t="s">
        <v>11</v>
      </c>
      <c r="G44" s="4">
        <f>16*3</f>
        <v>48</v>
      </c>
      <c r="H44" s="2" t="s">
        <v>14</v>
      </c>
      <c r="I44" s="4">
        <v>11</v>
      </c>
      <c r="J44" s="4">
        <f>Tabela1[[#This Row],[Subscription Price]]-Tabela1[[#This Row],[Coupon Value]]</f>
        <v>37</v>
      </c>
    </row>
    <row r="45" spans="1:10" ht="16.5" customHeight="1" x14ac:dyDescent="0.35">
      <c r="A45" s="2">
        <v>3274</v>
      </c>
      <c r="B45" s="2" t="s">
        <v>55</v>
      </c>
      <c r="C45" s="2" t="str">
        <f t="shared" ca="1" si="0"/>
        <v>Nintendo Switch Oled</v>
      </c>
      <c r="D45" t="s">
        <v>292</v>
      </c>
      <c r="E45" s="3">
        <v>45391</v>
      </c>
      <c r="F45" s="2" t="s">
        <v>8</v>
      </c>
      <c r="G45" s="4">
        <f>28*3</f>
        <v>84</v>
      </c>
      <c r="H45" s="2" t="s">
        <v>14</v>
      </c>
      <c r="I45" s="4">
        <v>15</v>
      </c>
      <c r="J45" s="4">
        <f>Tabela1[[#This Row],[Subscription Price]]-Tabela1[[#This Row],[Coupon Value]]</f>
        <v>69</v>
      </c>
    </row>
    <row r="46" spans="1:10" ht="16.5" customHeight="1" x14ac:dyDescent="0.35">
      <c r="A46" s="2">
        <v>3275</v>
      </c>
      <c r="B46" s="2" t="s">
        <v>56</v>
      </c>
      <c r="C46" s="2" t="str">
        <f t="shared" ca="1" si="0"/>
        <v>Nintendo Switch v1</v>
      </c>
      <c r="D46" t="s">
        <v>293</v>
      </c>
      <c r="E46" s="3">
        <v>45392</v>
      </c>
      <c r="F46" s="2" t="s">
        <v>11</v>
      </c>
      <c r="G46" s="4">
        <v>11</v>
      </c>
      <c r="H46" s="2" t="s">
        <v>9</v>
      </c>
      <c r="I46" s="4">
        <v>2</v>
      </c>
      <c r="J46" s="4">
        <f>Tabela1[[#This Row],[Subscription Price]]-Tabela1[[#This Row],[Coupon Value]]</f>
        <v>9</v>
      </c>
    </row>
    <row r="47" spans="1:10" ht="16.5" customHeight="1" x14ac:dyDescent="0.35">
      <c r="A47" s="2">
        <v>3276</v>
      </c>
      <c r="B47" s="2" t="s">
        <v>57</v>
      </c>
      <c r="C47" s="2" t="str">
        <f t="shared" ca="1" si="0"/>
        <v>Nintendo Switch v2</v>
      </c>
      <c r="D47" t="s">
        <v>292</v>
      </c>
      <c r="E47" s="3">
        <v>45393</v>
      </c>
      <c r="F47" s="2" t="s">
        <v>8</v>
      </c>
      <c r="G47" s="4">
        <v>300</v>
      </c>
      <c r="H47" s="2" t="s">
        <v>12</v>
      </c>
      <c r="I47" s="4">
        <v>35</v>
      </c>
      <c r="J47" s="4">
        <f>Tabela1[[#This Row],[Subscription Price]]-Tabela1[[#This Row],[Coupon Value]]</f>
        <v>265</v>
      </c>
    </row>
    <row r="48" spans="1:10" ht="16.5" customHeight="1" x14ac:dyDescent="0.35">
      <c r="A48" s="2">
        <v>3277</v>
      </c>
      <c r="B48" s="2" t="s">
        <v>58</v>
      </c>
      <c r="C48" s="2" t="str">
        <f t="shared" ca="1" si="0"/>
        <v>Nintendo Switch v2</v>
      </c>
      <c r="D48" t="s">
        <v>293</v>
      </c>
      <c r="E48" s="3">
        <v>45394</v>
      </c>
      <c r="F48" s="2" t="s">
        <v>11</v>
      </c>
      <c r="G48" s="4">
        <v>11</v>
      </c>
      <c r="H48" s="2" t="s">
        <v>9</v>
      </c>
      <c r="I48" s="4">
        <v>2</v>
      </c>
      <c r="J48" s="4">
        <f>Tabela1[[#This Row],[Subscription Price]]-Tabela1[[#This Row],[Coupon Value]]</f>
        <v>9</v>
      </c>
    </row>
    <row r="49" spans="1:10" ht="16.5" customHeight="1" x14ac:dyDescent="0.35">
      <c r="A49" s="2">
        <v>3278</v>
      </c>
      <c r="B49" s="2" t="s">
        <v>59</v>
      </c>
      <c r="C49" s="2" t="str">
        <f t="shared" ca="1" si="0"/>
        <v>Nintendo Switch 2</v>
      </c>
      <c r="D49" t="s">
        <v>294</v>
      </c>
      <c r="E49" s="3">
        <v>45395</v>
      </c>
      <c r="F49" s="2" t="s">
        <v>8</v>
      </c>
      <c r="G49" s="4">
        <f>16*3</f>
        <v>48</v>
      </c>
      <c r="H49" s="2" t="s">
        <v>14</v>
      </c>
      <c r="I49" s="4">
        <v>15</v>
      </c>
      <c r="J49" s="4">
        <f>Tabela1[[#This Row],[Subscription Price]]-Tabela1[[#This Row],[Coupon Value]]</f>
        <v>33</v>
      </c>
    </row>
    <row r="50" spans="1:10" ht="16.5" customHeight="1" x14ac:dyDescent="0.35">
      <c r="A50" s="2">
        <v>3279</v>
      </c>
      <c r="B50" s="2" t="s">
        <v>60</v>
      </c>
      <c r="C50" s="2" t="str">
        <f t="shared" ca="1" si="0"/>
        <v>Nintendo Switch Oled</v>
      </c>
      <c r="D50" t="s">
        <v>292</v>
      </c>
      <c r="E50" s="3">
        <v>45396</v>
      </c>
      <c r="F50" s="2" t="s">
        <v>11</v>
      </c>
      <c r="G50" s="4">
        <v>30</v>
      </c>
      <c r="H50" s="2" t="s">
        <v>9</v>
      </c>
      <c r="I50" s="4">
        <v>4</v>
      </c>
      <c r="J50" s="4">
        <f>Tabela1[[#This Row],[Subscription Price]]-Tabela1[[#This Row],[Coupon Value]]</f>
        <v>26</v>
      </c>
    </row>
    <row r="51" spans="1:10" ht="16.5" customHeight="1" x14ac:dyDescent="0.35">
      <c r="A51" s="2">
        <v>3280</v>
      </c>
      <c r="B51" s="2" t="s">
        <v>61</v>
      </c>
      <c r="C51" s="2" t="str">
        <f t="shared" ca="1" si="0"/>
        <v>Nintendo Switch 2</v>
      </c>
      <c r="D51" t="s">
        <v>293</v>
      </c>
      <c r="E51" s="3">
        <v>45397</v>
      </c>
      <c r="F51" s="2" t="s">
        <v>8</v>
      </c>
      <c r="G51" s="4">
        <v>120</v>
      </c>
      <c r="H51" s="2" t="s">
        <v>12</v>
      </c>
      <c r="I51" s="4">
        <v>31</v>
      </c>
      <c r="J51" s="4">
        <f>Tabela1[[#This Row],[Subscription Price]]-Tabela1[[#This Row],[Coupon Value]]</f>
        <v>89</v>
      </c>
    </row>
    <row r="52" spans="1:10" ht="16.5" customHeight="1" x14ac:dyDescent="0.35">
      <c r="A52" s="2">
        <v>3281</v>
      </c>
      <c r="B52" s="2" t="s">
        <v>62</v>
      </c>
      <c r="C52" s="2" t="str">
        <f t="shared" ca="1" si="0"/>
        <v>Nintendo Switch v2</v>
      </c>
      <c r="D52" t="s">
        <v>292</v>
      </c>
      <c r="E52" s="3">
        <v>45398</v>
      </c>
      <c r="F52" s="2" t="s">
        <v>11</v>
      </c>
      <c r="G52" s="4">
        <v>30</v>
      </c>
      <c r="H52" s="2" t="s">
        <v>9</v>
      </c>
      <c r="I52" s="4">
        <v>0</v>
      </c>
      <c r="J52" s="4">
        <f>Tabela1[[#This Row],[Subscription Price]]-Tabela1[[#This Row],[Coupon Value]]</f>
        <v>30</v>
      </c>
    </row>
    <row r="53" spans="1:10" ht="16.5" customHeight="1" x14ac:dyDescent="0.35">
      <c r="A53" s="2">
        <v>3282</v>
      </c>
      <c r="B53" s="2" t="s">
        <v>63</v>
      </c>
      <c r="C53" s="2" t="str">
        <f t="shared" ca="1" si="0"/>
        <v>Nintendo Switch Oled</v>
      </c>
      <c r="D53" t="s">
        <v>293</v>
      </c>
      <c r="E53" s="3">
        <v>45399</v>
      </c>
      <c r="F53" s="2" t="s">
        <v>8</v>
      </c>
      <c r="G53" s="4">
        <v>30</v>
      </c>
      <c r="H53" s="2" t="s">
        <v>14</v>
      </c>
      <c r="I53" s="4">
        <v>10</v>
      </c>
      <c r="J53" s="4">
        <f>Tabela1[[#This Row],[Subscription Price]]-Tabela1[[#This Row],[Coupon Value]]</f>
        <v>20</v>
      </c>
    </row>
    <row r="54" spans="1:10" ht="16.5" customHeight="1" x14ac:dyDescent="0.35">
      <c r="A54" s="2">
        <v>3283</v>
      </c>
      <c r="B54" s="2" t="s">
        <v>64</v>
      </c>
      <c r="C54" s="2" t="str">
        <f t="shared" ca="1" si="0"/>
        <v>Nintendo Switch 2</v>
      </c>
      <c r="D54" t="s">
        <v>294</v>
      </c>
      <c r="E54" s="3">
        <v>45400</v>
      </c>
      <c r="F54" s="2" t="s">
        <v>11</v>
      </c>
      <c r="G54" s="4">
        <v>18</v>
      </c>
      <c r="H54" s="2" t="s">
        <v>9</v>
      </c>
      <c r="I54" s="4">
        <v>3</v>
      </c>
      <c r="J54" s="4">
        <f>Tabela1[[#This Row],[Subscription Price]]-Tabela1[[#This Row],[Coupon Value]]</f>
        <v>15</v>
      </c>
    </row>
    <row r="55" spans="1:10" ht="16.5" customHeight="1" x14ac:dyDescent="0.35">
      <c r="A55" s="2">
        <v>3284</v>
      </c>
      <c r="B55" s="2" t="s">
        <v>65</v>
      </c>
      <c r="C55" s="2" t="str">
        <f t="shared" ca="1" si="0"/>
        <v>Nintendo Switch Oled</v>
      </c>
      <c r="D55" t="s">
        <v>292</v>
      </c>
      <c r="E55" s="3">
        <v>45401</v>
      </c>
      <c r="F55" s="2" t="s">
        <v>8</v>
      </c>
      <c r="G55" s="4">
        <v>300</v>
      </c>
      <c r="H55" s="2" t="s">
        <v>12</v>
      </c>
      <c r="I55" s="4">
        <v>44</v>
      </c>
      <c r="J55" s="4">
        <f>Tabela1[[#This Row],[Subscription Price]]-Tabela1[[#This Row],[Coupon Value]]</f>
        <v>256</v>
      </c>
    </row>
    <row r="56" spans="1:10" ht="16.5" customHeight="1" x14ac:dyDescent="0.35">
      <c r="A56" s="2">
        <v>3285</v>
      </c>
      <c r="B56" s="2" t="s">
        <v>66</v>
      </c>
      <c r="C56" s="2" t="str">
        <f t="shared" ca="1" si="0"/>
        <v>Nintendo Switch Oled</v>
      </c>
      <c r="D56" t="s">
        <v>293</v>
      </c>
      <c r="E56" s="3">
        <v>45402</v>
      </c>
      <c r="F56" s="2" t="s">
        <v>11</v>
      </c>
      <c r="G56" s="4">
        <v>11</v>
      </c>
      <c r="H56" s="2" t="s">
        <v>9</v>
      </c>
      <c r="I56" s="4">
        <v>3</v>
      </c>
      <c r="J56" s="4">
        <f>Tabela1[[#This Row],[Subscription Price]]-Tabela1[[#This Row],[Coupon Value]]</f>
        <v>8</v>
      </c>
    </row>
    <row r="57" spans="1:10" ht="16.5" customHeight="1" x14ac:dyDescent="0.35">
      <c r="A57" s="2">
        <v>3286</v>
      </c>
      <c r="B57" s="2" t="s">
        <v>67</v>
      </c>
      <c r="C57" s="2" t="str">
        <f t="shared" ca="1" si="0"/>
        <v>Nintendo Switch v2</v>
      </c>
      <c r="D57" t="s">
        <v>292</v>
      </c>
      <c r="E57" s="3">
        <v>45403</v>
      </c>
      <c r="F57" s="2" t="s">
        <v>8</v>
      </c>
      <c r="G57" s="4">
        <f>28*3</f>
        <v>84</v>
      </c>
      <c r="H57" s="2" t="s">
        <v>14</v>
      </c>
      <c r="I57" s="4">
        <v>15</v>
      </c>
      <c r="J57" s="4">
        <f>Tabela1[[#This Row],[Subscription Price]]-Tabela1[[#This Row],[Coupon Value]]</f>
        <v>69</v>
      </c>
    </row>
    <row r="58" spans="1:10" ht="16.5" customHeight="1" x14ac:dyDescent="0.35">
      <c r="A58" s="2">
        <v>3287</v>
      </c>
      <c r="B58" s="2" t="s">
        <v>68</v>
      </c>
      <c r="C58" s="2" t="str">
        <f t="shared" ca="1" si="0"/>
        <v>Nintendo Switch v2</v>
      </c>
      <c r="D58" t="s">
        <v>293</v>
      </c>
      <c r="E58" s="3">
        <v>45404</v>
      </c>
      <c r="F58" s="2" t="s">
        <v>11</v>
      </c>
      <c r="G58" s="4">
        <v>11</v>
      </c>
      <c r="H58" s="2" t="s">
        <v>9</v>
      </c>
      <c r="I58" s="4">
        <v>3</v>
      </c>
      <c r="J58" s="4">
        <f>Tabela1[[#This Row],[Subscription Price]]-Tabela1[[#This Row],[Coupon Value]]</f>
        <v>8</v>
      </c>
    </row>
    <row r="59" spans="1:10" ht="16.5" customHeight="1" x14ac:dyDescent="0.35">
      <c r="A59" s="2">
        <v>3288</v>
      </c>
      <c r="B59" s="2" t="s">
        <v>69</v>
      </c>
      <c r="C59" s="2" t="str">
        <f t="shared" ca="1" si="0"/>
        <v>Nintendo Switch v1</v>
      </c>
      <c r="D59" t="s">
        <v>294</v>
      </c>
      <c r="E59" s="3">
        <v>45405</v>
      </c>
      <c r="F59" s="2" t="s">
        <v>8</v>
      </c>
      <c r="G59" s="4">
        <v>219</v>
      </c>
      <c r="H59" s="2" t="s">
        <v>12</v>
      </c>
      <c r="I59" s="4">
        <v>34</v>
      </c>
      <c r="J59" s="4">
        <f>Tabela1[[#This Row],[Subscription Price]]-Tabela1[[#This Row],[Coupon Value]]</f>
        <v>185</v>
      </c>
    </row>
    <row r="60" spans="1:10" ht="16.5" customHeight="1" x14ac:dyDescent="0.35">
      <c r="A60" s="2">
        <v>3289</v>
      </c>
      <c r="B60" s="2" t="s">
        <v>70</v>
      </c>
      <c r="C60" s="2" t="str">
        <f t="shared" ca="1" si="0"/>
        <v>Nintendo Switch v1</v>
      </c>
      <c r="D60" t="s">
        <v>292</v>
      </c>
      <c r="E60" s="3">
        <v>45406</v>
      </c>
      <c r="F60" s="2" t="s">
        <v>11</v>
      </c>
      <c r="G60" s="4">
        <v>30</v>
      </c>
      <c r="H60" s="2" t="s">
        <v>9</v>
      </c>
      <c r="I60" s="4">
        <v>1</v>
      </c>
      <c r="J60" s="4">
        <f>Tabela1[[#This Row],[Subscription Price]]-Tabela1[[#This Row],[Coupon Value]]</f>
        <v>29</v>
      </c>
    </row>
    <row r="61" spans="1:10" ht="16.5" customHeight="1" x14ac:dyDescent="0.35">
      <c r="A61" s="2">
        <v>3290</v>
      </c>
      <c r="B61" s="2" t="s">
        <v>71</v>
      </c>
      <c r="C61" s="2" t="str">
        <f t="shared" ca="1" si="0"/>
        <v>Nintendo Switch 2</v>
      </c>
      <c r="D61" t="s">
        <v>293</v>
      </c>
      <c r="E61" s="3">
        <v>45407</v>
      </c>
      <c r="F61" s="2" t="s">
        <v>8</v>
      </c>
      <c r="G61" s="4">
        <v>30</v>
      </c>
      <c r="H61" s="2" t="s">
        <v>14</v>
      </c>
      <c r="I61" s="4">
        <v>14</v>
      </c>
      <c r="J61" s="4">
        <f>Tabela1[[#This Row],[Subscription Price]]-Tabela1[[#This Row],[Coupon Value]]</f>
        <v>16</v>
      </c>
    </row>
    <row r="62" spans="1:10" ht="16.5" customHeight="1" x14ac:dyDescent="0.35">
      <c r="A62" s="2">
        <v>3291</v>
      </c>
      <c r="B62" s="2" t="s">
        <v>72</v>
      </c>
      <c r="C62" s="2" t="str">
        <f t="shared" ca="1" si="0"/>
        <v>Nintendo Switch 2</v>
      </c>
      <c r="D62" t="s">
        <v>292</v>
      </c>
      <c r="E62" s="3">
        <v>45408</v>
      </c>
      <c r="F62" s="2" t="s">
        <v>11</v>
      </c>
      <c r="G62" s="4">
        <v>30</v>
      </c>
      <c r="H62" s="2" t="s">
        <v>9</v>
      </c>
      <c r="I62" s="4">
        <v>0</v>
      </c>
      <c r="J62" s="4">
        <f>Tabela1[[#This Row],[Subscription Price]]-Tabela1[[#This Row],[Coupon Value]]</f>
        <v>30</v>
      </c>
    </row>
    <row r="63" spans="1:10" ht="16.5" customHeight="1" x14ac:dyDescent="0.35">
      <c r="A63" s="2">
        <v>3292</v>
      </c>
      <c r="B63" s="2" t="s">
        <v>73</v>
      </c>
      <c r="C63" s="2" t="str">
        <f t="shared" ca="1" si="0"/>
        <v>Nintendo Switch v1</v>
      </c>
      <c r="D63" t="s">
        <v>293</v>
      </c>
      <c r="E63" s="3">
        <v>45409</v>
      </c>
      <c r="F63" s="2" t="s">
        <v>8</v>
      </c>
      <c r="G63" s="4">
        <v>120</v>
      </c>
      <c r="H63" s="2" t="s">
        <v>12</v>
      </c>
      <c r="I63" s="4">
        <v>37</v>
      </c>
      <c r="J63" s="4">
        <f>Tabela1[[#This Row],[Subscription Price]]-Tabela1[[#This Row],[Coupon Value]]</f>
        <v>83</v>
      </c>
    </row>
    <row r="64" spans="1:10" ht="16.5" customHeight="1" x14ac:dyDescent="0.35">
      <c r="A64" s="2">
        <v>3293</v>
      </c>
      <c r="B64" s="2" t="s">
        <v>74</v>
      </c>
      <c r="C64" s="2" t="str">
        <f t="shared" ca="1" si="0"/>
        <v>Nintendo Switch Oled</v>
      </c>
      <c r="D64" t="s">
        <v>294</v>
      </c>
      <c r="E64" s="3">
        <v>45410</v>
      </c>
      <c r="F64" s="2" t="s">
        <v>11</v>
      </c>
      <c r="G64" s="4">
        <v>18</v>
      </c>
      <c r="H64" s="2" t="s">
        <v>9</v>
      </c>
      <c r="I64" s="4">
        <v>5</v>
      </c>
      <c r="J64" s="4">
        <f>Tabela1[[#This Row],[Subscription Price]]-Tabela1[[#This Row],[Coupon Value]]</f>
        <v>13</v>
      </c>
    </row>
    <row r="65" spans="1:10" ht="16.5" customHeight="1" x14ac:dyDescent="0.35">
      <c r="A65" s="2">
        <v>3294</v>
      </c>
      <c r="B65" s="2" t="s">
        <v>75</v>
      </c>
      <c r="C65" s="2" t="str">
        <f t="shared" ca="1" si="0"/>
        <v>Nintendo Switch 2</v>
      </c>
      <c r="D65" t="s">
        <v>292</v>
      </c>
      <c r="E65" s="3">
        <v>45411</v>
      </c>
      <c r="F65" s="2" t="s">
        <v>8</v>
      </c>
      <c r="G65" s="4">
        <f>28*3</f>
        <v>84</v>
      </c>
      <c r="H65" s="2" t="s">
        <v>14</v>
      </c>
      <c r="I65" s="4">
        <v>11</v>
      </c>
      <c r="J65" s="4">
        <f>Tabela1[[#This Row],[Subscription Price]]-Tabela1[[#This Row],[Coupon Value]]</f>
        <v>73</v>
      </c>
    </row>
    <row r="66" spans="1:10" ht="16.5" customHeight="1" x14ac:dyDescent="0.35">
      <c r="A66" s="2">
        <v>3295</v>
      </c>
      <c r="B66" s="2" t="s">
        <v>76</v>
      </c>
      <c r="C66" s="2" t="str">
        <f t="shared" ref="C66:C129" ca="1" si="1">CHOOSE(RANDBETWEEN(1,4), "Nintendo Switch Oled", "Nintendo Switch v1", "Nintendo Switch v2", "Nintendo Switch 2")</f>
        <v>Nintendo Switch v2</v>
      </c>
      <c r="D66" t="s">
        <v>293</v>
      </c>
      <c r="E66" s="3">
        <v>45412</v>
      </c>
      <c r="F66" s="2" t="s">
        <v>11</v>
      </c>
      <c r="G66" s="4">
        <v>11</v>
      </c>
      <c r="H66" s="2" t="s">
        <v>9</v>
      </c>
      <c r="I66" s="4">
        <v>2</v>
      </c>
      <c r="J66" s="4">
        <f>Tabela1[[#This Row],[Subscription Price]]-Tabela1[[#This Row],[Coupon Value]]</f>
        <v>9</v>
      </c>
    </row>
    <row r="67" spans="1:10" ht="16.5" customHeight="1" x14ac:dyDescent="0.35">
      <c r="A67" s="2">
        <v>3296</v>
      </c>
      <c r="B67" s="2" t="s">
        <v>77</v>
      </c>
      <c r="C67" s="2" t="str">
        <f t="shared" ca="1" si="1"/>
        <v>Nintendo Switch v1</v>
      </c>
      <c r="D67" t="s">
        <v>292</v>
      </c>
      <c r="E67" s="3">
        <v>45413</v>
      </c>
      <c r="F67" s="2" t="s">
        <v>11</v>
      </c>
      <c r="G67" s="4">
        <v>30</v>
      </c>
      <c r="H67" s="2" t="s">
        <v>9</v>
      </c>
      <c r="I67" s="4">
        <v>4</v>
      </c>
      <c r="J67" s="4">
        <f>Tabela1[[#This Row],[Subscription Price]]-Tabela1[[#This Row],[Coupon Value]]</f>
        <v>26</v>
      </c>
    </row>
    <row r="68" spans="1:10" ht="16.5" customHeight="1" x14ac:dyDescent="0.35">
      <c r="A68" s="2">
        <v>3297</v>
      </c>
      <c r="B68" s="2" t="s">
        <v>78</v>
      </c>
      <c r="C68" s="2" t="str">
        <f t="shared" ca="1" si="1"/>
        <v>Nintendo Switch 2</v>
      </c>
      <c r="D68" t="s">
        <v>293</v>
      </c>
      <c r="E68" s="3">
        <v>45414</v>
      </c>
      <c r="F68" s="2" t="s">
        <v>8</v>
      </c>
      <c r="G68" s="4">
        <v>30</v>
      </c>
      <c r="H68" s="2" t="s">
        <v>14</v>
      </c>
      <c r="I68" s="4">
        <v>12</v>
      </c>
      <c r="J68" s="4">
        <f>Tabela1[[#This Row],[Subscription Price]]-Tabela1[[#This Row],[Coupon Value]]</f>
        <v>18</v>
      </c>
    </row>
    <row r="69" spans="1:10" ht="16.5" customHeight="1" x14ac:dyDescent="0.35">
      <c r="A69" s="2">
        <v>3298</v>
      </c>
      <c r="B69" s="2" t="s">
        <v>79</v>
      </c>
      <c r="C69" s="2" t="str">
        <f t="shared" ca="1" si="1"/>
        <v>Nintendo Switch 2</v>
      </c>
      <c r="D69" t="s">
        <v>294</v>
      </c>
      <c r="E69" s="3">
        <v>45415</v>
      </c>
      <c r="F69" s="2" t="s">
        <v>11</v>
      </c>
      <c r="G69" s="4">
        <v>219</v>
      </c>
      <c r="H69" s="2" t="s">
        <v>12</v>
      </c>
      <c r="I69" s="4">
        <v>39</v>
      </c>
      <c r="J69" s="4">
        <f>Tabela1[[#This Row],[Subscription Price]]-Tabela1[[#This Row],[Coupon Value]]</f>
        <v>180</v>
      </c>
    </row>
    <row r="70" spans="1:10" ht="16.5" customHeight="1" x14ac:dyDescent="0.35">
      <c r="A70" s="2">
        <v>3299</v>
      </c>
      <c r="B70" s="2" t="s">
        <v>80</v>
      </c>
      <c r="C70" s="2" t="str">
        <f t="shared" ca="1" si="1"/>
        <v>Nintendo Switch 2</v>
      </c>
      <c r="D70" t="s">
        <v>292</v>
      </c>
      <c r="E70" s="3">
        <v>45416</v>
      </c>
      <c r="F70" s="2" t="s">
        <v>8</v>
      </c>
      <c r="G70" s="4">
        <f>28*3</f>
        <v>84</v>
      </c>
      <c r="H70" s="2" t="s">
        <v>14</v>
      </c>
      <c r="I70" s="4">
        <v>14</v>
      </c>
      <c r="J70" s="4">
        <f>Tabela1[[#This Row],[Subscription Price]]-Tabela1[[#This Row],[Coupon Value]]</f>
        <v>70</v>
      </c>
    </row>
    <row r="71" spans="1:10" ht="16.5" customHeight="1" x14ac:dyDescent="0.35">
      <c r="A71" s="2">
        <v>3300</v>
      </c>
      <c r="B71" s="2" t="s">
        <v>81</v>
      </c>
      <c r="C71" s="2" t="str">
        <f t="shared" ca="1" si="1"/>
        <v>Nintendo Switch v1</v>
      </c>
      <c r="D71" t="s">
        <v>293</v>
      </c>
      <c r="E71" s="3">
        <v>45417</v>
      </c>
      <c r="F71" s="2" t="s">
        <v>11</v>
      </c>
      <c r="G71" s="4">
        <v>11</v>
      </c>
      <c r="H71" s="2" t="s">
        <v>9</v>
      </c>
      <c r="I71" s="4">
        <v>2</v>
      </c>
      <c r="J71" s="4">
        <f>Tabela1[[#This Row],[Subscription Price]]-Tabela1[[#This Row],[Coupon Value]]</f>
        <v>9</v>
      </c>
    </row>
    <row r="72" spans="1:10" ht="16.5" customHeight="1" x14ac:dyDescent="0.35">
      <c r="A72" s="2">
        <v>3301</v>
      </c>
      <c r="B72" s="2" t="s">
        <v>82</v>
      </c>
      <c r="C72" s="2" t="str">
        <f t="shared" ca="1" si="1"/>
        <v>Nintendo Switch 2</v>
      </c>
      <c r="D72" t="s">
        <v>292</v>
      </c>
      <c r="E72" s="3">
        <v>45418</v>
      </c>
      <c r="F72" s="2" t="s">
        <v>8</v>
      </c>
      <c r="G72" s="4">
        <v>30</v>
      </c>
      <c r="H72" s="2" t="s">
        <v>9</v>
      </c>
      <c r="I72" s="4">
        <v>4</v>
      </c>
      <c r="J72" s="4">
        <f>Tabela1[[#This Row],[Subscription Price]]-Tabela1[[#This Row],[Coupon Value]]</f>
        <v>26</v>
      </c>
    </row>
    <row r="73" spans="1:10" ht="16.5" customHeight="1" x14ac:dyDescent="0.35">
      <c r="A73" s="2">
        <v>3302</v>
      </c>
      <c r="B73" s="2" t="s">
        <v>83</v>
      </c>
      <c r="C73" s="2" t="str">
        <f t="shared" ca="1" si="1"/>
        <v>Nintendo Switch 2</v>
      </c>
      <c r="D73" t="s">
        <v>293</v>
      </c>
      <c r="E73" s="3">
        <v>45419</v>
      </c>
      <c r="F73" s="2" t="s">
        <v>11</v>
      </c>
      <c r="G73" s="4">
        <v>120</v>
      </c>
      <c r="H73" s="2" t="s">
        <v>12</v>
      </c>
      <c r="I73" s="4">
        <v>43</v>
      </c>
      <c r="J73" s="4">
        <f>Tabela1[[#This Row],[Subscription Price]]-Tabela1[[#This Row],[Coupon Value]]</f>
        <v>77</v>
      </c>
    </row>
    <row r="74" spans="1:10" ht="16.5" customHeight="1" x14ac:dyDescent="0.35">
      <c r="A74" s="2">
        <v>3303</v>
      </c>
      <c r="B74" s="2" t="s">
        <v>84</v>
      </c>
      <c r="C74" s="2" t="str">
        <f t="shared" ca="1" si="1"/>
        <v>Nintendo Switch 2</v>
      </c>
      <c r="D74" t="s">
        <v>294</v>
      </c>
      <c r="E74" s="3">
        <v>45420</v>
      </c>
      <c r="F74" s="2" t="s">
        <v>8</v>
      </c>
      <c r="G74" s="4">
        <f>16*3</f>
        <v>48</v>
      </c>
      <c r="H74" s="2" t="s">
        <v>14</v>
      </c>
      <c r="I74" s="4">
        <v>10</v>
      </c>
      <c r="J74" s="4">
        <f>Tabela1[[#This Row],[Subscription Price]]-Tabela1[[#This Row],[Coupon Value]]</f>
        <v>38</v>
      </c>
    </row>
    <row r="75" spans="1:10" ht="16.5" customHeight="1" x14ac:dyDescent="0.35">
      <c r="A75" s="2">
        <v>3304</v>
      </c>
      <c r="B75" s="2" t="s">
        <v>85</v>
      </c>
      <c r="C75" s="2" t="str">
        <f t="shared" ca="1" si="1"/>
        <v>Nintendo Switch Oled</v>
      </c>
      <c r="D75" t="s">
        <v>292</v>
      </c>
      <c r="E75" s="3">
        <v>45421</v>
      </c>
      <c r="F75" s="2" t="s">
        <v>11</v>
      </c>
      <c r="G75" s="4">
        <f>28*3</f>
        <v>84</v>
      </c>
      <c r="H75" s="2" t="s">
        <v>14</v>
      </c>
      <c r="I75" s="4">
        <v>13</v>
      </c>
      <c r="J75" s="4">
        <f>Tabela1[[#This Row],[Subscription Price]]-Tabela1[[#This Row],[Coupon Value]]</f>
        <v>71</v>
      </c>
    </row>
    <row r="76" spans="1:10" ht="16.5" customHeight="1" x14ac:dyDescent="0.35">
      <c r="A76" s="2">
        <v>3305</v>
      </c>
      <c r="B76" s="2" t="s">
        <v>86</v>
      </c>
      <c r="C76" s="2" t="str">
        <f t="shared" ca="1" si="1"/>
        <v>Nintendo Switch v1</v>
      </c>
      <c r="D76" t="s">
        <v>293</v>
      </c>
      <c r="E76" s="3">
        <v>45422</v>
      </c>
      <c r="F76" s="2" t="s">
        <v>8</v>
      </c>
      <c r="G76" s="4">
        <v>11</v>
      </c>
      <c r="H76" s="2" t="s">
        <v>9</v>
      </c>
      <c r="I76" s="4">
        <v>0</v>
      </c>
      <c r="J76" s="4">
        <f>Tabela1[[#This Row],[Subscription Price]]-Tabela1[[#This Row],[Coupon Value]]</f>
        <v>11</v>
      </c>
    </row>
    <row r="77" spans="1:10" ht="16.5" customHeight="1" x14ac:dyDescent="0.35">
      <c r="A77" s="2">
        <v>3306</v>
      </c>
      <c r="B77" s="2" t="s">
        <v>87</v>
      </c>
      <c r="C77" s="2" t="str">
        <f t="shared" ca="1" si="1"/>
        <v>Nintendo Switch v1</v>
      </c>
      <c r="D77" t="s">
        <v>292</v>
      </c>
      <c r="E77" s="3">
        <v>45423</v>
      </c>
      <c r="F77" s="2" t="s">
        <v>11</v>
      </c>
      <c r="G77" s="4">
        <v>300</v>
      </c>
      <c r="H77" s="2" t="s">
        <v>12</v>
      </c>
      <c r="I77" s="4">
        <v>36</v>
      </c>
      <c r="J77" s="4">
        <f>Tabela1[[#This Row],[Subscription Price]]-Tabela1[[#This Row],[Coupon Value]]</f>
        <v>264</v>
      </c>
    </row>
    <row r="78" spans="1:10" ht="16.5" customHeight="1" x14ac:dyDescent="0.35">
      <c r="A78" s="2">
        <v>3307</v>
      </c>
      <c r="B78" s="2" t="s">
        <v>88</v>
      </c>
      <c r="C78" s="2" t="str">
        <f t="shared" ca="1" si="1"/>
        <v>Nintendo Switch Oled</v>
      </c>
      <c r="D78" t="s">
        <v>293</v>
      </c>
      <c r="E78" s="3">
        <v>45424</v>
      </c>
      <c r="F78" s="2" t="s">
        <v>8</v>
      </c>
      <c r="G78" s="4">
        <v>11</v>
      </c>
      <c r="H78" s="2" t="s">
        <v>9</v>
      </c>
      <c r="I78" s="4">
        <v>5</v>
      </c>
      <c r="J78" s="4">
        <f>Tabela1[[#This Row],[Subscription Price]]-Tabela1[[#This Row],[Coupon Value]]</f>
        <v>6</v>
      </c>
    </row>
    <row r="79" spans="1:10" ht="16.5" customHeight="1" x14ac:dyDescent="0.35">
      <c r="A79" s="2">
        <v>3308</v>
      </c>
      <c r="B79" s="2" t="s">
        <v>89</v>
      </c>
      <c r="C79" s="2" t="str">
        <f t="shared" ca="1" si="1"/>
        <v>Nintendo Switch v2</v>
      </c>
      <c r="D79" t="s">
        <v>294</v>
      </c>
      <c r="E79" s="3">
        <v>45425</v>
      </c>
      <c r="F79" s="2" t="s">
        <v>11</v>
      </c>
      <c r="G79" s="4">
        <f>16*3</f>
        <v>48</v>
      </c>
      <c r="H79" s="2" t="s">
        <v>14</v>
      </c>
      <c r="I79" s="4">
        <v>15</v>
      </c>
      <c r="J79" s="4">
        <f>Tabela1[[#This Row],[Subscription Price]]-Tabela1[[#This Row],[Coupon Value]]</f>
        <v>33</v>
      </c>
    </row>
    <row r="80" spans="1:10" ht="16.5" customHeight="1" x14ac:dyDescent="0.35">
      <c r="A80" s="2">
        <v>3309</v>
      </c>
      <c r="B80" s="2" t="s">
        <v>90</v>
      </c>
      <c r="C80" s="2" t="str">
        <f t="shared" ca="1" si="1"/>
        <v>Nintendo Switch 2</v>
      </c>
      <c r="D80" t="s">
        <v>292</v>
      </c>
      <c r="E80" s="3">
        <v>45426</v>
      </c>
      <c r="F80" s="2" t="s">
        <v>8</v>
      </c>
      <c r="G80" s="4">
        <v>30</v>
      </c>
      <c r="H80" s="2" t="s">
        <v>9</v>
      </c>
      <c r="I80" s="4">
        <v>1</v>
      </c>
      <c r="J80" s="4">
        <f>Tabela1[[#This Row],[Subscription Price]]-Tabela1[[#This Row],[Coupon Value]]</f>
        <v>29</v>
      </c>
    </row>
    <row r="81" spans="1:10" ht="16.5" customHeight="1" x14ac:dyDescent="0.35">
      <c r="A81" s="2">
        <v>3310</v>
      </c>
      <c r="B81" s="2" t="s">
        <v>91</v>
      </c>
      <c r="C81" s="2" t="str">
        <f t="shared" ca="1" si="1"/>
        <v>Nintendo Switch 2</v>
      </c>
      <c r="D81" t="s">
        <v>293</v>
      </c>
      <c r="E81" s="3">
        <v>45427</v>
      </c>
      <c r="F81" s="2" t="s">
        <v>11</v>
      </c>
      <c r="G81" s="4">
        <v>120</v>
      </c>
      <c r="H81" s="2" t="s">
        <v>12</v>
      </c>
      <c r="I81" s="4">
        <v>38</v>
      </c>
      <c r="J81" s="4">
        <f>Tabela1[[#This Row],[Subscription Price]]-Tabela1[[#This Row],[Coupon Value]]</f>
        <v>82</v>
      </c>
    </row>
    <row r="82" spans="1:10" ht="16.5" customHeight="1" x14ac:dyDescent="0.35">
      <c r="A82" s="2">
        <v>3311</v>
      </c>
      <c r="B82" s="2" t="s">
        <v>92</v>
      </c>
      <c r="C82" s="2" t="str">
        <f t="shared" ca="1" si="1"/>
        <v>Nintendo Switch v1</v>
      </c>
      <c r="D82" t="s">
        <v>292</v>
      </c>
      <c r="E82" s="3">
        <v>45428</v>
      </c>
      <c r="F82" s="2" t="s">
        <v>8</v>
      </c>
      <c r="G82" s="4">
        <v>30</v>
      </c>
      <c r="H82" s="2" t="s">
        <v>9</v>
      </c>
      <c r="I82" s="4">
        <v>5</v>
      </c>
      <c r="J82" s="4">
        <f>Tabela1[[#This Row],[Subscription Price]]-Tabela1[[#This Row],[Coupon Value]]</f>
        <v>25</v>
      </c>
    </row>
    <row r="83" spans="1:10" ht="16.5" customHeight="1" x14ac:dyDescent="0.35">
      <c r="A83" s="2">
        <v>3312</v>
      </c>
      <c r="B83" s="2" t="s">
        <v>93</v>
      </c>
      <c r="C83" s="2" t="str">
        <f t="shared" ca="1" si="1"/>
        <v>Nintendo Switch v2</v>
      </c>
      <c r="D83" t="s">
        <v>293</v>
      </c>
      <c r="E83" s="3">
        <v>45429</v>
      </c>
      <c r="F83" s="2" t="s">
        <v>11</v>
      </c>
      <c r="G83" s="4">
        <v>30</v>
      </c>
      <c r="H83" s="2" t="s">
        <v>14</v>
      </c>
      <c r="I83" s="4">
        <v>11</v>
      </c>
      <c r="J83" s="4">
        <f>Tabela1[[#This Row],[Subscription Price]]-Tabela1[[#This Row],[Coupon Value]]</f>
        <v>19</v>
      </c>
    </row>
    <row r="84" spans="1:10" ht="16.5" customHeight="1" x14ac:dyDescent="0.35">
      <c r="A84" s="2">
        <v>3313</v>
      </c>
      <c r="B84" s="2" t="s">
        <v>94</v>
      </c>
      <c r="C84" s="2" t="str">
        <f t="shared" ca="1" si="1"/>
        <v>Nintendo Switch 2</v>
      </c>
      <c r="D84" t="s">
        <v>294</v>
      </c>
      <c r="E84" s="3">
        <v>45430</v>
      </c>
      <c r="F84" s="2" t="s">
        <v>8</v>
      </c>
      <c r="G84" s="4">
        <v>18</v>
      </c>
      <c r="H84" s="2" t="s">
        <v>9</v>
      </c>
      <c r="I84" s="4">
        <v>3</v>
      </c>
      <c r="J84" s="4">
        <f>Tabela1[[#This Row],[Subscription Price]]-Tabela1[[#This Row],[Coupon Value]]</f>
        <v>15</v>
      </c>
    </row>
    <row r="85" spans="1:10" ht="16.5" customHeight="1" x14ac:dyDescent="0.35">
      <c r="A85" s="2">
        <v>3314</v>
      </c>
      <c r="B85" s="2" t="s">
        <v>95</v>
      </c>
      <c r="C85" s="2" t="str">
        <f t="shared" ca="1" si="1"/>
        <v>Nintendo Switch v2</v>
      </c>
      <c r="D85" t="s">
        <v>292</v>
      </c>
      <c r="E85" s="3">
        <v>45431</v>
      </c>
      <c r="F85" s="2" t="s">
        <v>11</v>
      </c>
      <c r="G85" s="4">
        <v>300</v>
      </c>
      <c r="H85" s="2" t="s">
        <v>12</v>
      </c>
      <c r="I85" s="4">
        <v>35</v>
      </c>
      <c r="J85" s="4">
        <f>Tabela1[[#This Row],[Subscription Price]]-Tabela1[[#This Row],[Coupon Value]]</f>
        <v>265</v>
      </c>
    </row>
    <row r="86" spans="1:10" ht="16.5" customHeight="1" x14ac:dyDescent="0.35">
      <c r="A86" s="2">
        <v>3315</v>
      </c>
      <c r="B86" s="2" t="s">
        <v>96</v>
      </c>
      <c r="C86" s="2" t="str">
        <f t="shared" ca="1" si="1"/>
        <v>Nintendo Switch v2</v>
      </c>
      <c r="D86" t="s">
        <v>293</v>
      </c>
      <c r="E86" s="3">
        <v>45432</v>
      </c>
      <c r="F86" s="2" t="s">
        <v>8</v>
      </c>
      <c r="G86" s="4">
        <v>11</v>
      </c>
      <c r="H86" s="2" t="s">
        <v>9</v>
      </c>
      <c r="I86" s="4">
        <v>3</v>
      </c>
      <c r="J86" s="4">
        <f>Tabela1[[#This Row],[Subscription Price]]-Tabela1[[#This Row],[Coupon Value]]</f>
        <v>8</v>
      </c>
    </row>
    <row r="87" spans="1:10" ht="16.5" customHeight="1" x14ac:dyDescent="0.35">
      <c r="A87" s="2">
        <v>3316</v>
      </c>
      <c r="B87" s="2" t="s">
        <v>97</v>
      </c>
      <c r="C87" s="2" t="str">
        <f t="shared" ca="1" si="1"/>
        <v>Nintendo Switch v2</v>
      </c>
      <c r="D87" t="s">
        <v>292</v>
      </c>
      <c r="E87" s="3">
        <v>45433</v>
      </c>
      <c r="F87" s="2" t="s">
        <v>11</v>
      </c>
      <c r="G87" s="4">
        <f>28*3</f>
        <v>84</v>
      </c>
      <c r="H87" s="2" t="s">
        <v>14</v>
      </c>
      <c r="I87" s="4">
        <v>11</v>
      </c>
      <c r="J87" s="4">
        <f>Tabela1[[#This Row],[Subscription Price]]-Tabela1[[#This Row],[Coupon Value]]</f>
        <v>73</v>
      </c>
    </row>
    <row r="88" spans="1:10" ht="16.5" customHeight="1" x14ac:dyDescent="0.35">
      <c r="A88" s="2">
        <v>3317</v>
      </c>
      <c r="B88" s="2" t="s">
        <v>98</v>
      </c>
      <c r="C88" s="2" t="str">
        <f t="shared" ca="1" si="1"/>
        <v>Nintendo Switch v1</v>
      </c>
      <c r="D88" t="s">
        <v>293</v>
      </c>
      <c r="E88" s="3">
        <v>45434</v>
      </c>
      <c r="F88" s="2" t="s">
        <v>8</v>
      </c>
      <c r="G88" s="4">
        <v>11</v>
      </c>
      <c r="H88" s="2" t="s">
        <v>9</v>
      </c>
      <c r="I88" s="4">
        <v>1</v>
      </c>
      <c r="J88" s="4">
        <f>Tabela1[[#This Row],[Subscription Price]]-Tabela1[[#This Row],[Coupon Value]]</f>
        <v>10</v>
      </c>
    </row>
    <row r="89" spans="1:10" ht="16.5" customHeight="1" x14ac:dyDescent="0.35">
      <c r="A89" s="2">
        <v>3318</v>
      </c>
      <c r="B89" s="2" t="s">
        <v>99</v>
      </c>
      <c r="C89" s="2" t="str">
        <f t="shared" ca="1" si="1"/>
        <v>Nintendo Switch 2</v>
      </c>
      <c r="D89" t="s">
        <v>294</v>
      </c>
      <c r="E89" s="3">
        <v>45435</v>
      </c>
      <c r="F89" s="2" t="s">
        <v>11</v>
      </c>
      <c r="G89" s="4">
        <v>219</v>
      </c>
      <c r="H89" s="2" t="s">
        <v>12</v>
      </c>
      <c r="I89" s="4">
        <v>37</v>
      </c>
      <c r="J89" s="4">
        <f>Tabela1[[#This Row],[Subscription Price]]-Tabela1[[#This Row],[Coupon Value]]</f>
        <v>182</v>
      </c>
    </row>
    <row r="90" spans="1:10" ht="16.5" customHeight="1" x14ac:dyDescent="0.35">
      <c r="A90" s="2">
        <v>3319</v>
      </c>
      <c r="B90" s="2" t="s">
        <v>100</v>
      </c>
      <c r="C90" s="2" t="str">
        <f t="shared" ca="1" si="1"/>
        <v>Nintendo Switch 2</v>
      </c>
      <c r="D90" t="s">
        <v>292</v>
      </c>
      <c r="E90" s="3">
        <v>45436</v>
      </c>
      <c r="F90" s="2" t="s">
        <v>8</v>
      </c>
      <c r="G90" s="4">
        <v>30</v>
      </c>
      <c r="H90" s="2" t="s">
        <v>9</v>
      </c>
      <c r="I90" s="4">
        <v>2</v>
      </c>
      <c r="J90" s="4">
        <f>Tabela1[[#This Row],[Subscription Price]]-Tabela1[[#This Row],[Coupon Value]]</f>
        <v>28</v>
      </c>
    </row>
    <row r="91" spans="1:10" ht="16.5" customHeight="1" x14ac:dyDescent="0.35">
      <c r="A91" s="2">
        <v>3320</v>
      </c>
      <c r="B91" s="2" t="s">
        <v>101</v>
      </c>
      <c r="C91" s="2" t="str">
        <f t="shared" ca="1" si="1"/>
        <v>Nintendo Switch 2</v>
      </c>
      <c r="D91" t="s">
        <v>293</v>
      </c>
      <c r="E91" s="3">
        <v>45437</v>
      </c>
      <c r="F91" s="2" t="s">
        <v>11</v>
      </c>
      <c r="G91" s="4">
        <v>30</v>
      </c>
      <c r="H91" s="2" t="s">
        <v>14</v>
      </c>
      <c r="I91" s="4">
        <v>10</v>
      </c>
      <c r="J91" s="4">
        <f>Tabela1[[#This Row],[Subscription Price]]-Tabela1[[#This Row],[Coupon Value]]</f>
        <v>20</v>
      </c>
    </row>
    <row r="92" spans="1:10" ht="16.5" customHeight="1" x14ac:dyDescent="0.35">
      <c r="A92" s="2">
        <v>3321</v>
      </c>
      <c r="B92" s="2" t="s">
        <v>102</v>
      </c>
      <c r="C92" s="2" t="str">
        <f t="shared" ca="1" si="1"/>
        <v>Nintendo Switch v1</v>
      </c>
      <c r="D92" t="s">
        <v>292</v>
      </c>
      <c r="E92" s="3">
        <v>45438</v>
      </c>
      <c r="F92" s="2" t="s">
        <v>8</v>
      </c>
      <c r="G92" s="4">
        <v>30</v>
      </c>
      <c r="H92" s="2" t="s">
        <v>9</v>
      </c>
      <c r="I92" s="4">
        <v>5</v>
      </c>
      <c r="J92" s="4">
        <f>Tabela1[[#This Row],[Subscription Price]]-Tabela1[[#This Row],[Coupon Value]]</f>
        <v>25</v>
      </c>
    </row>
    <row r="93" spans="1:10" ht="16.5" customHeight="1" x14ac:dyDescent="0.35">
      <c r="A93" s="2">
        <v>3322</v>
      </c>
      <c r="B93" s="2" t="s">
        <v>103</v>
      </c>
      <c r="C93" s="2" t="str">
        <f t="shared" ca="1" si="1"/>
        <v>Nintendo Switch 2</v>
      </c>
      <c r="D93" t="s">
        <v>293</v>
      </c>
      <c r="E93" s="3">
        <v>45439</v>
      </c>
      <c r="F93" s="2" t="s">
        <v>11</v>
      </c>
      <c r="G93" s="4">
        <v>120</v>
      </c>
      <c r="H93" s="2" t="s">
        <v>12</v>
      </c>
      <c r="I93" s="4">
        <v>48</v>
      </c>
      <c r="J93" s="4">
        <f>Tabela1[[#This Row],[Subscription Price]]-Tabela1[[#This Row],[Coupon Value]]</f>
        <v>72</v>
      </c>
    </row>
    <row r="94" spans="1:10" ht="16.5" customHeight="1" x14ac:dyDescent="0.35">
      <c r="A94" s="2">
        <v>3323</v>
      </c>
      <c r="B94" s="2" t="s">
        <v>104</v>
      </c>
      <c r="C94" s="2" t="str">
        <f t="shared" ca="1" si="1"/>
        <v>Nintendo Switch 2</v>
      </c>
      <c r="D94" t="s">
        <v>294</v>
      </c>
      <c r="E94" s="3">
        <v>45440</v>
      </c>
      <c r="F94" s="2" t="s">
        <v>8</v>
      </c>
      <c r="G94" s="4">
        <v>18</v>
      </c>
      <c r="H94" s="2" t="s">
        <v>9</v>
      </c>
      <c r="I94" s="4">
        <v>2</v>
      </c>
      <c r="J94" s="4">
        <f>Tabela1[[#This Row],[Subscription Price]]-Tabela1[[#This Row],[Coupon Value]]</f>
        <v>16</v>
      </c>
    </row>
    <row r="95" spans="1:10" ht="16.5" customHeight="1" x14ac:dyDescent="0.35">
      <c r="A95" s="2">
        <v>3324</v>
      </c>
      <c r="B95" s="2" t="s">
        <v>105</v>
      </c>
      <c r="C95" s="2" t="str">
        <f t="shared" ca="1" si="1"/>
        <v>Nintendo Switch v2</v>
      </c>
      <c r="D95" t="s">
        <v>292</v>
      </c>
      <c r="E95" s="3">
        <v>45441</v>
      </c>
      <c r="F95" s="2" t="s">
        <v>11</v>
      </c>
      <c r="G95" s="4">
        <f>28*3</f>
        <v>84</v>
      </c>
      <c r="H95" s="2" t="s">
        <v>14</v>
      </c>
      <c r="I95" s="4">
        <v>11</v>
      </c>
      <c r="J95" s="4">
        <f>Tabela1[[#This Row],[Subscription Price]]-Tabela1[[#This Row],[Coupon Value]]</f>
        <v>73</v>
      </c>
    </row>
    <row r="96" spans="1:10" ht="16.5" customHeight="1" x14ac:dyDescent="0.35">
      <c r="A96" s="2">
        <v>3325</v>
      </c>
      <c r="B96" s="2" t="s">
        <v>106</v>
      </c>
      <c r="C96" s="2" t="str">
        <f t="shared" ca="1" si="1"/>
        <v>Nintendo Switch v2</v>
      </c>
      <c r="D96" t="s">
        <v>293</v>
      </c>
      <c r="E96" s="3">
        <v>45442</v>
      </c>
      <c r="F96" s="2" t="s">
        <v>8</v>
      </c>
      <c r="G96" s="4">
        <v>30</v>
      </c>
      <c r="H96" s="2" t="s">
        <v>14</v>
      </c>
      <c r="I96" s="4">
        <v>10</v>
      </c>
      <c r="J96" s="4">
        <f>Tabela1[[#This Row],[Subscription Price]]-Tabela1[[#This Row],[Coupon Value]]</f>
        <v>20</v>
      </c>
    </row>
    <row r="97" spans="1:10" ht="16.5" customHeight="1" x14ac:dyDescent="0.35">
      <c r="A97" s="2">
        <v>3326</v>
      </c>
      <c r="B97" s="2" t="s">
        <v>107</v>
      </c>
      <c r="C97" s="2" t="str">
        <f t="shared" ca="1" si="1"/>
        <v>Nintendo Switch v1</v>
      </c>
      <c r="D97" t="s">
        <v>292</v>
      </c>
      <c r="E97" s="3">
        <v>45443</v>
      </c>
      <c r="F97" s="2" t="s">
        <v>11</v>
      </c>
      <c r="G97" s="4">
        <v>300</v>
      </c>
      <c r="H97" s="2" t="s">
        <v>12</v>
      </c>
      <c r="I97" s="4">
        <v>30</v>
      </c>
      <c r="J97" s="4">
        <f>Tabela1[[#This Row],[Subscription Price]]-Tabela1[[#This Row],[Coupon Value]]</f>
        <v>270</v>
      </c>
    </row>
    <row r="98" spans="1:10" ht="16.5" customHeight="1" x14ac:dyDescent="0.35">
      <c r="A98" s="2">
        <v>3327</v>
      </c>
      <c r="B98" s="2" t="s">
        <v>108</v>
      </c>
      <c r="C98" s="2" t="str">
        <f t="shared" ca="1" si="1"/>
        <v>Nintendo Switch v2</v>
      </c>
      <c r="D98" t="s">
        <v>293</v>
      </c>
      <c r="E98" s="3">
        <v>45444</v>
      </c>
      <c r="F98" s="2" t="s">
        <v>8</v>
      </c>
      <c r="G98" s="4">
        <v>11</v>
      </c>
      <c r="H98" s="2" t="s">
        <v>9</v>
      </c>
      <c r="I98" s="4">
        <v>5</v>
      </c>
      <c r="J98" s="4">
        <f>Tabela1[[#This Row],[Subscription Price]]-Tabela1[[#This Row],[Coupon Value]]</f>
        <v>6</v>
      </c>
    </row>
    <row r="99" spans="1:10" ht="16.5" customHeight="1" x14ac:dyDescent="0.35">
      <c r="A99" s="2">
        <v>3328</v>
      </c>
      <c r="B99" s="2" t="s">
        <v>109</v>
      </c>
      <c r="C99" s="2" t="str">
        <f t="shared" ca="1" si="1"/>
        <v>Nintendo Switch Oled</v>
      </c>
      <c r="D99" t="s">
        <v>294</v>
      </c>
      <c r="E99" s="3">
        <v>45445</v>
      </c>
      <c r="F99" s="2" t="s">
        <v>11</v>
      </c>
      <c r="G99" s="4">
        <v>219</v>
      </c>
      <c r="H99" s="2" t="s">
        <v>12</v>
      </c>
      <c r="I99" s="4">
        <v>46</v>
      </c>
      <c r="J99" s="4">
        <f>Tabela1[[#This Row],[Subscription Price]]-Tabela1[[#This Row],[Coupon Value]]</f>
        <v>173</v>
      </c>
    </row>
    <row r="100" spans="1:10" ht="16.5" customHeight="1" x14ac:dyDescent="0.35">
      <c r="A100" s="2">
        <v>3329</v>
      </c>
      <c r="B100" s="2" t="s">
        <v>110</v>
      </c>
      <c r="C100" s="2" t="str">
        <f t="shared" ca="1" si="1"/>
        <v>Nintendo Switch v2</v>
      </c>
      <c r="D100" t="s">
        <v>292</v>
      </c>
      <c r="E100" s="3">
        <v>45446</v>
      </c>
      <c r="F100" s="2" t="s">
        <v>8</v>
      </c>
      <c r="G100" s="4">
        <f>28*3</f>
        <v>84</v>
      </c>
      <c r="H100" s="2" t="s">
        <v>14</v>
      </c>
      <c r="I100" s="4">
        <v>12</v>
      </c>
      <c r="J100" s="4">
        <f>Tabela1[[#This Row],[Subscription Price]]-Tabela1[[#This Row],[Coupon Value]]</f>
        <v>72</v>
      </c>
    </row>
    <row r="101" spans="1:10" ht="16.5" customHeight="1" x14ac:dyDescent="0.35">
      <c r="A101" s="2">
        <v>3330</v>
      </c>
      <c r="B101" s="2" t="s">
        <v>111</v>
      </c>
      <c r="C101" s="2" t="str">
        <f t="shared" ca="1" si="1"/>
        <v>Nintendo Switch v1</v>
      </c>
      <c r="D101" t="s">
        <v>293</v>
      </c>
      <c r="E101" s="3">
        <v>45447</v>
      </c>
      <c r="F101" s="2" t="s">
        <v>11</v>
      </c>
      <c r="G101" s="4">
        <v>11</v>
      </c>
      <c r="H101" s="2" t="s">
        <v>9</v>
      </c>
      <c r="I101" s="4">
        <v>4</v>
      </c>
      <c r="J101" s="4">
        <f>Tabela1[[#This Row],[Subscription Price]]-Tabela1[[#This Row],[Coupon Value]]</f>
        <v>7</v>
      </c>
    </row>
    <row r="102" spans="1:10" ht="16.5" customHeight="1" x14ac:dyDescent="0.35">
      <c r="A102" s="2">
        <v>3331</v>
      </c>
      <c r="B102" s="2" t="s">
        <v>112</v>
      </c>
      <c r="C102" s="2" t="str">
        <f t="shared" ca="1" si="1"/>
        <v>Nintendo Switch 2</v>
      </c>
      <c r="D102" t="s">
        <v>292</v>
      </c>
      <c r="E102" s="3">
        <v>45448</v>
      </c>
      <c r="F102" s="2" t="s">
        <v>8</v>
      </c>
      <c r="G102" s="4">
        <v>30</v>
      </c>
      <c r="H102" s="2" t="s">
        <v>9</v>
      </c>
      <c r="I102" s="4">
        <v>2</v>
      </c>
      <c r="J102" s="4">
        <f>Tabela1[[#This Row],[Subscription Price]]-Tabela1[[#This Row],[Coupon Value]]</f>
        <v>28</v>
      </c>
    </row>
    <row r="103" spans="1:10" ht="16.5" customHeight="1" x14ac:dyDescent="0.35">
      <c r="A103" s="2">
        <v>3332</v>
      </c>
      <c r="B103" s="2" t="s">
        <v>113</v>
      </c>
      <c r="C103" s="2" t="str">
        <f t="shared" ca="1" si="1"/>
        <v>Nintendo Switch v2</v>
      </c>
      <c r="D103" t="s">
        <v>293</v>
      </c>
      <c r="E103" s="3">
        <v>45449</v>
      </c>
      <c r="F103" s="2" t="s">
        <v>11</v>
      </c>
      <c r="G103" s="4">
        <v>120</v>
      </c>
      <c r="H103" s="2" t="s">
        <v>12</v>
      </c>
      <c r="I103" s="4">
        <v>41</v>
      </c>
      <c r="J103" s="4">
        <f>Tabela1[[#This Row],[Subscription Price]]-Tabela1[[#This Row],[Coupon Value]]</f>
        <v>79</v>
      </c>
    </row>
    <row r="104" spans="1:10" ht="16.5" customHeight="1" x14ac:dyDescent="0.35">
      <c r="A104" s="2">
        <v>3333</v>
      </c>
      <c r="B104" s="2" t="s">
        <v>114</v>
      </c>
      <c r="C104" s="2" t="str">
        <f t="shared" ca="1" si="1"/>
        <v>Nintendo Switch Oled</v>
      </c>
      <c r="D104" t="s">
        <v>294</v>
      </c>
      <c r="E104" s="3">
        <v>45450</v>
      </c>
      <c r="F104" s="2" t="s">
        <v>8</v>
      </c>
      <c r="G104" s="4">
        <f>16*3</f>
        <v>48</v>
      </c>
      <c r="H104" s="2" t="s">
        <v>14</v>
      </c>
      <c r="I104" s="4">
        <v>13</v>
      </c>
      <c r="J104" s="4">
        <f>Tabela1[[#This Row],[Subscription Price]]-Tabela1[[#This Row],[Coupon Value]]</f>
        <v>35</v>
      </c>
    </row>
    <row r="105" spans="1:10" ht="16.5" customHeight="1" x14ac:dyDescent="0.35">
      <c r="A105" s="2">
        <v>3334</v>
      </c>
      <c r="B105" s="2" t="s">
        <v>115</v>
      </c>
      <c r="C105" s="2" t="str">
        <f t="shared" ca="1" si="1"/>
        <v>Nintendo Switch Oled</v>
      </c>
      <c r="D105" t="s">
        <v>292</v>
      </c>
      <c r="E105" s="3">
        <v>45451</v>
      </c>
      <c r="F105" s="2" t="s">
        <v>11</v>
      </c>
      <c r="G105" s="4">
        <f>28*3</f>
        <v>84</v>
      </c>
      <c r="H105" s="2" t="s">
        <v>14</v>
      </c>
      <c r="I105" s="4">
        <v>12</v>
      </c>
      <c r="J105" s="4">
        <f>Tabela1[[#This Row],[Subscription Price]]-Tabela1[[#This Row],[Coupon Value]]</f>
        <v>72</v>
      </c>
    </row>
    <row r="106" spans="1:10" ht="16.5" customHeight="1" x14ac:dyDescent="0.35">
      <c r="A106" s="2">
        <v>3335</v>
      </c>
      <c r="B106" s="2" t="s">
        <v>116</v>
      </c>
      <c r="C106" s="2" t="str">
        <f t="shared" ca="1" si="1"/>
        <v>Nintendo Switch v2</v>
      </c>
      <c r="D106" t="s">
        <v>293</v>
      </c>
      <c r="E106" s="3">
        <v>45452</v>
      </c>
      <c r="F106" s="2" t="s">
        <v>8</v>
      </c>
      <c r="G106" s="4">
        <v>11</v>
      </c>
      <c r="H106" s="2" t="s">
        <v>9</v>
      </c>
      <c r="I106" s="4">
        <v>2</v>
      </c>
      <c r="J106" s="4">
        <f>Tabela1[[#This Row],[Subscription Price]]-Tabela1[[#This Row],[Coupon Value]]</f>
        <v>9</v>
      </c>
    </row>
    <row r="107" spans="1:10" ht="16.5" customHeight="1" x14ac:dyDescent="0.35">
      <c r="A107" s="2">
        <v>3336</v>
      </c>
      <c r="B107" s="2" t="s">
        <v>117</v>
      </c>
      <c r="C107" s="2" t="str">
        <f t="shared" ca="1" si="1"/>
        <v>Nintendo Switch v1</v>
      </c>
      <c r="D107" t="s">
        <v>292</v>
      </c>
      <c r="E107" s="3">
        <v>45453</v>
      </c>
      <c r="F107" s="2" t="s">
        <v>8</v>
      </c>
      <c r="G107" s="4">
        <v>30</v>
      </c>
      <c r="H107" s="2" t="s">
        <v>9</v>
      </c>
      <c r="I107" s="4">
        <v>0</v>
      </c>
      <c r="J107" s="4">
        <f>Tabela1[[#This Row],[Subscription Price]]-Tabela1[[#This Row],[Coupon Value]]</f>
        <v>30</v>
      </c>
    </row>
    <row r="108" spans="1:10" ht="16.5" customHeight="1" x14ac:dyDescent="0.35">
      <c r="A108" s="2">
        <v>3337</v>
      </c>
      <c r="B108" s="2" t="s">
        <v>118</v>
      </c>
      <c r="C108" s="2" t="str">
        <f t="shared" ca="1" si="1"/>
        <v>Nintendo Switch v1</v>
      </c>
      <c r="D108" t="s">
        <v>293</v>
      </c>
      <c r="E108" s="3">
        <v>45454</v>
      </c>
      <c r="F108" s="2" t="s">
        <v>11</v>
      </c>
      <c r="G108" s="4">
        <v>30</v>
      </c>
      <c r="H108" s="2" t="s">
        <v>14</v>
      </c>
      <c r="I108" s="4">
        <v>14</v>
      </c>
      <c r="J108" s="4">
        <f>Tabela1[[#This Row],[Subscription Price]]-Tabela1[[#This Row],[Coupon Value]]</f>
        <v>16</v>
      </c>
    </row>
    <row r="109" spans="1:10" ht="16.5" customHeight="1" x14ac:dyDescent="0.35">
      <c r="A109" s="2">
        <v>3338</v>
      </c>
      <c r="B109" s="2" t="s">
        <v>119</v>
      </c>
      <c r="C109" s="2" t="str">
        <f t="shared" ca="1" si="1"/>
        <v>Nintendo Switch Oled</v>
      </c>
      <c r="D109" t="s">
        <v>294</v>
      </c>
      <c r="E109" s="3">
        <v>45455</v>
      </c>
      <c r="F109" s="2" t="s">
        <v>8</v>
      </c>
      <c r="G109" s="4">
        <v>219</v>
      </c>
      <c r="H109" s="2" t="s">
        <v>12</v>
      </c>
      <c r="I109" s="4">
        <v>36</v>
      </c>
      <c r="J109" s="4">
        <f>Tabela1[[#This Row],[Subscription Price]]-Tabela1[[#This Row],[Coupon Value]]</f>
        <v>183</v>
      </c>
    </row>
    <row r="110" spans="1:10" ht="16.5" customHeight="1" x14ac:dyDescent="0.35">
      <c r="A110" s="2">
        <v>3339</v>
      </c>
      <c r="B110" s="2" t="s">
        <v>120</v>
      </c>
      <c r="C110" s="2" t="str">
        <f t="shared" ca="1" si="1"/>
        <v>Nintendo Switch v1</v>
      </c>
      <c r="D110" t="s">
        <v>292</v>
      </c>
      <c r="E110" s="3">
        <v>45456</v>
      </c>
      <c r="F110" s="2" t="s">
        <v>11</v>
      </c>
      <c r="G110" s="4">
        <f>28*3</f>
        <v>84</v>
      </c>
      <c r="H110" s="2" t="s">
        <v>14</v>
      </c>
      <c r="I110" s="4">
        <v>13</v>
      </c>
      <c r="J110" s="4">
        <f>Tabela1[[#This Row],[Subscription Price]]-Tabela1[[#This Row],[Coupon Value]]</f>
        <v>71</v>
      </c>
    </row>
    <row r="111" spans="1:10" ht="16.5" customHeight="1" x14ac:dyDescent="0.35">
      <c r="A111" s="2">
        <v>3340</v>
      </c>
      <c r="B111" s="2" t="s">
        <v>121</v>
      </c>
      <c r="C111" s="2" t="str">
        <f t="shared" ca="1" si="1"/>
        <v>Nintendo Switch v2</v>
      </c>
      <c r="D111" t="s">
        <v>293</v>
      </c>
      <c r="E111" s="3">
        <v>45457</v>
      </c>
      <c r="F111" s="2" t="s">
        <v>8</v>
      </c>
      <c r="G111" s="4">
        <v>11</v>
      </c>
      <c r="H111" s="2" t="s">
        <v>9</v>
      </c>
      <c r="I111" s="4">
        <v>4</v>
      </c>
      <c r="J111" s="4">
        <f>Tabela1[[#This Row],[Subscription Price]]-Tabela1[[#This Row],[Coupon Value]]</f>
        <v>7</v>
      </c>
    </row>
    <row r="112" spans="1:10" ht="16.5" customHeight="1" x14ac:dyDescent="0.35">
      <c r="A112" s="2">
        <v>3341</v>
      </c>
      <c r="B112" s="2" t="s">
        <v>122</v>
      </c>
      <c r="C112" s="2" t="str">
        <f t="shared" ca="1" si="1"/>
        <v>Nintendo Switch Oled</v>
      </c>
      <c r="D112" t="s">
        <v>292</v>
      </c>
      <c r="E112" s="3">
        <v>45458</v>
      </c>
      <c r="F112" s="2" t="s">
        <v>11</v>
      </c>
      <c r="G112" s="4">
        <v>30</v>
      </c>
      <c r="H112" s="2" t="s">
        <v>9</v>
      </c>
      <c r="I112" s="4">
        <v>4</v>
      </c>
      <c r="J112" s="4">
        <f>Tabela1[[#This Row],[Subscription Price]]-Tabela1[[#This Row],[Coupon Value]]</f>
        <v>26</v>
      </c>
    </row>
    <row r="113" spans="1:10" ht="16.5" customHeight="1" x14ac:dyDescent="0.35">
      <c r="A113" s="2">
        <v>3342</v>
      </c>
      <c r="B113" s="2" t="s">
        <v>123</v>
      </c>
      <c r="C113" s="2" t="str">
        <f t="shared" ca="1" si="1"/>
        <v>Nintendo Switch 2</v>
      </c>
      <c r="D113" t="s">
        <v>293</v>
      </c>
      <c r="E113" s="3">
        <v>45459</v>
      </c>
      <c r="F113" s="2" t="s">
        <v>8</v>
      </c>
      <c r="G113" s="4">
        <v>120</v>
      </c>
      <c r="H113" s="2" t="s">
        <v>12</v>
      </c>
      <c r="I113" s="4">
        <v>36</v>
      </c>
      <c r="J113" s="4">
        <f>Tabela1[[#This Row],[Subscription Price]]-Tabela1[[#This Row],[Coupon Value]]</f>
        <v>84</v>
      </c>
    </row>
    <row r="114" spans="1:10" ht="16.5" customHeight="1" x14ac:dyDescent="0.35">
      <c r="A114" s="2">
        <v>3343</v>
      </c>
      <c r="B114" s="2" t="s">
        <v>124</v>
      </c>
      <c r="C114" s="2" t="str">
        <f t="shared" ca="1" si="1"/>
        <v>Nintendo Switch v2</v>
      </c>
      <c r="D114" t="s">
        <v>294</v>
      </c>
      <c r="E114" s="3">
        <v>45460</v>
      </c>
      <c r="F114" s="2" t="s">
        <v>11</v>
      </c>
      <c r="G114" s="4">
        <f>16*3</f>
        <v>48</v>
      </c>
      <c r="H114" s="2" t="s">
        <v>14</v>
      </c>
      <c r="I114" s="4">
        <v>14</v>
      </c>
      <c r="J114" s="4">
        <f>Tabela1[[#This Row],[Subscription Price]]-Tabela1[[#This Row],[Coupon Value]]</f>
        <v>34</v>
      </c>
    </row>
    <row r="115" spans="1:10" ht="16.5" customHeight="1" x14ac:dyDescent="0.35">
      <c r="A115" s="2">
        <v>3344</v>
      </c>
      <c r="B115" s="2" t="s">
        <v>125</v>
      </c>
      <c r="C115" s="2" t="str">
        <f t="shared" ca="1" si="1"/>
        <v>Nintendo Switch Oled</v>
      </c>
      <c r="D115" t="s">
        <v>292</v>
      </c>
      <c r="E115" s="3">
        <v>45461</v>
      </c>
      <c r="F115" s="2" t="s">
        <v>8</v>
      </c>
      <c r="G115" s="4">
        <f>28*3</f>
        <v>84</v>
      </c>
      <c r="H115" s="2" t="s">
        <v>14</v>
      </c>
      <c r="I115" s="4">
        <v>15</v>
      </c>
      <c r="J115" s="4">
        <f>Tabela1[[#This Row],[Subscription Price]]-Tabela1[[#This Row],[Coupon Value]]</f>
        <v>69</v>
      </c>
    </row>
    <row r="116" spans="1:10" ht="16.5" customHeight="1" x14ac:dyDescent="0.35">
      <c r="A116" s="2">
        <v>3345</v>
      </c>
      <c r="B116" s="2" t="s">
        <v>126</v>
      </c>
      <c r="C116" s="2" t="str">
        <f t="shared" ca="1" si="1"/>
        <v>Nintendo Switch v1</v>
      </c>
      <c r="D116" t="s">
        <v>293</v>
      </c>
      <c r="E116" s="3">
        <v>45462</v>
      </c>
      <c r="F116" s="2" t="s">
        <v>11</v>
      </c>
      <c r="G116" s="4">
        <v>11</v>
      </c>
      <c r="H116" s="2" t="s">
        <v>9</v>
      </c>
      <c r="I116" s="4">
        <v>2</v>
      </c>
      <c r="J116" s="4">
        <f>Tabela1[[#This Row],[Subscription Price]]-Tabela1[[#This Row],[Coupon Value]]</f>
        <v>9</v>
      </c>
    </row>
    <row r="117" spans="1:10" ht="16.5" customHeight="1" x14ac:dyDescent="0.35">
      <c r="A117" s="2">
        <v>3346</v>
      </c>
      <c r="B117" s="2" t="s">
        <v>127</v>
      </c>
      <c r="C117" s="2" t="str">
        <f t="shared" ca="1" si="1"/>
        <v>Nintendo Switch Oled</v>
      </c>
      <c r="D117" t="s">
        <v>292</v>
      </c>
      <c r="E117" s="3">
        <v>45463</v>
      </c>
      <c r="F117" s="2" t="s">
        <v>8</v>
      </c>
      <c r="G117" s="4">
        <v>300</v>
      </c>
      <c r="H117" s="2" t="s">
        <v>12</v>
      </c>
      <c r="I117" s="4">
        <v>33</v>
      </c>
      <c r="J117" s="4">
        <f>Tabela1[[#This Row],[Subscription Price]]-Tabela1[[#This Row],[Coupon Value]]</f>
        <v>267</v>
      </c>
    </row>
    <row r="118" spans="1:10" ht="16.5" customHeight="1" x14ac:dyDescent="0.35">
      <c r="A118" s="2">
        <v>3347</v>
      </c>
      <c r="B118" s="2" t="s">
        <v>128</v>
      </c>
      <c r="C118" s="2" t="str">
        <f t="shared" ca="1" si="1"/>
        <v>Nintendo Switch 2</v>
      </c>
      <c r="D118" t="s">
        <v>293</v>
      </c>
      <c r="E118" s="3">
        <v>45464</v>
      </c>
      <c r="F118" s="2" t="s">
        <v>11</v>
      </c>
      <c r="G118" s="4">
        <v>11</v>
      </c>
      <c r="H118" s="2" t="s">
        <v>9</v>
      </c>
      <c r="I118" s="4">
        <v>1</v>
      </c>
      <c r="J118" s="4">
        <f>Tabela1[[#This Row],[Subscription Price]]-Tabela1[[#This Row],[Coupon Value]]</f>
        <v>10</v>
      </c>
    </row>
    <row r="119" spans="1:10" ht="16.5" customHeight="1" x14ac:dyDescent="0.35">
      <c r="A119" s="2">
        <v>3348</v>
      </c>
      <c r="B119" s="2" t="s">
        <v>129</v>
      </c>
      <c r="C119" s="2" t="str">
        <f t="shared" ca="1" si="1"/>
        <v>Nintendo Switch v1</v>
      </c>
      <c r="D119" t="s">
        <v>294</v>
      </c>
      <c r="E119" s="3">
        <v>45465</v>
      </c>
      <c r="F119" s="2" t="s">
        <v>8</v>
      </c>
      <c r="G119" s="4">
        <f>16*3</f>
        <v>48</v>
      </c>
      <c r="H119" s="2" t="s">
        <v>14</v>
      </c>
      <c r="I119" s="4">
        <v>10</v>
      </c>
      <c r="J119" s="4">
        <f>Tabela1[[#This Row],[Subscription Price]]-Tabela1[[#This Row],[Coupon Value]]</f>
        <v>38</v>
      </c>
    </row>
    <row r="120" spans="1:10" ht="16.5" customHeight="1" x14ac:dyDescent="0.35">
      <c r="A120" s="2">
        <v>3349</v>
      </c>
      <c r="B120" s="2" t="s">
        <v>105</v>
      </c>
      <c r="C120" s="2" t="str">
        <f t="shared" ca="1" si="1"/>
        <v>Nintendo Switch v2</v>
      </c>
      <c r="D120" t="s">
        <v>292</v>
      </c>
      <c r="E120" s="3">
        <v>45466</v>
      </c>
      <c r="F120" s="2" t="s">
        <v>11</v>
      </c>
      <c r="G120" s="4">
        <v>30</v>
      </c>
      <c r="H120" s="2" t="s">
        <v>9</v>
      </c>
      <c r="I120" s="4">
        <v>0</v>
      </c>
      <c r="J120" s="4">
        <f>Tabela1[[#This Row],[Subscription Price]]-Tabela1[[#This Row],[Coupon Value]]</f>
        <v>30</v>
      </c>
    </row>
    <row r="121" spans="1:10" ht="16.5" customHeight="1" x14ac:dyDescent="0.35">
      <c r="A121" s="2">
        <v>3350</v>
      </c>
      <c r="B121" s="2" t="s">
        <v>130</v>
      </c>
      <c r="C121" s="2" t="str">
        <f t="shared" ca="1" si="1"/>
        <v>Nintendo Switch 2</v>
      </c>
      <c r="D121" t="s">
        <v>293</v>
      </c>
      <c r="E121" s="3">
        <v>45467</v>
      </c>
      <c r="F121" s="2" t="s">
        <v>8</v>
      </c>
      <c r="G121" s="4">
        <v>120</v>
      </c>
      <c r="H121" s="2" t="s">
        <v>12</v>
      </c>
      <c r="I121" s="4">
        <v>39</v>
      </c>
      <c r="J121" s="4">
        <f>Tabela1[[#This Row],[Subscription Price]]-Tabela1[[#This Row],[Coupon Value]]</f>
        <v>81</v>
      </c>
    </row>
    <row r="122" spans="1:10" ht="16.5" customHeight="1" x14ac:dyDescent="0.35">
      <c r="A122" s="2">
        <v>3351</v>
      </c>
      <c r="B122" s="2" t="s">
        <v>131</v>
      </c>
      <c r="C122" s="2" t="str">
        <f t="shared" ca="1" si="1"/>
        <v>Nintendo Switch 2</v>
      </c>
      <c r="D122" t="s">
        <v>292</v>
      </c>
      <c r="E122" s="3">
        <v>45468</v>
      </c>
      <c r="F122" s="2" t="s">
        <v>11</v>
      </c>
      <c r="G122" s="4">
        <v>30</v>
      </c>
      <c r="H122" s="2" t="s">
        <v>9</v>
      </c>
      <c r="I122" s="4">
        <v>0</v>
      </c>
      <c r="J122" s="4">
        <f>Tabela1[[#This Row],[Subscription Price]]-Tabela1[[#This Row],[Coupon Value]]</f>
        <v>30</v>
      </c>
    </row>
    <row r="123" spans="1:10" ht="16.5" customHeight="1" x14ac:dyDescent="0.35">
      <c r="A123" s="2">
        <v>3352</v>
      </c>
      <c r="B123" s="2" t="s">
        <v>132</v>
      </c>
      <c r="C123" s="2" t="str">
        <f t="shared" ca="1" si="1"/>
        <v>Nintendo Switch Oled</v>
      </c>
      <c r="D123" t="s">
        <v>293</v>
      </c>
      <c r="E123" s="3">
        <v>45469</v>
      </c>
      <c r="F123" s="2" t="s">
        <v>8</v>
      </c>
      <c r="G123" s="4">
        <v>30</v>
      </c>
      <c r="H123" s="2" t="s">
        <v>14</v>
      </c>
      <c r="I123" s="4">
        <v>14</v>
      </c>
      <c r="J123" s="4">
        <f>Tabela1[[#This Row],[Subscription Price]]-Tabela1[[#This Row],[Coupon Value]]</f>
        <v>16</v>
      </c>
    </row>
    <row r="124" spans="1:10" ht="16.5" customHeight="1" x14ac:dyDescent="0.35">
      <c r="A124" s="2">
        <v>3353</v>
      </c>
      <c r="B124" s="2" t="s">
        <v>133</v>
      </c>
      <c r="C124" s="2" t="str">
        <f t="shared" ca="1" si="1"/>
        <v>Nintendo Switch v2</v>
      </c>
      <c r="D124" t="s">
        <v>294</v>
      </c>
      <c r="E124" s="3">
        <v>45470</v>
      </c>
      <c r="F124" s="2" t="s">
        <v>11</v>
      </c>
      <c r="G124" s="4">
        <v>18</v>
      </c>
      <c r="H124" s="2" t="s">
        <v>9</v>
      </c>
      <c r="I124" s="4">
        <v>0</v>
      </c>
      <c r="J124" s="4">
        <f>Tabela1[[#This Row],[Subscription Price]]-Tabela1[[#This Row],[Coupon Value]]</f>
        <v>18</v>
      </c>
    </row>
    <row r="125" spans="1:10" ht="16.5" customHeight="1" x14ac:dyDescent="0.35">
      <c r="A125" s="2">
        <v>3354</v>
      </c>
      <c r="B125" s="2" t="s">
        <v>134</v>
      </c>
      <c r="C125" s="2" t="str">
        <f t="shared" ca="1" si="1"/>
        <v>Nintendo Switch v1</v>
      </c>
      <c r="D125" t="s">
        <v>292</v>
      </c>
      <c r="E125" s="3">
        <v>45471</v>
      </c>
      <c r="F125" s="2" t="s">
        <v>8</v>
      </c>
      <c r="G125" s="4">
        <v>300</v>
      </c>
      <c r="H125" s="2" t="s">
        <v>12</v>
      </c>
      <c r="I125" s="4">
        <v>50</v>
      </c>
      <c r="J125" s="4">
        <f>Tabela1[[#This Row],[Subscription Price]]-Tabela1[[#This Row],[Coupon Value]]</f>
        <v>250</v>
      </c>
    </row>
    <row r="126" spans="1:10" ht="16.5" customHeight="1" x14ac:dyDescent="0.35">
      <c r="A126" s="2">
        <v>3355</v>
      </c>
      <c r="B126" s="2" t="s">
        <v>135</v>
      </c>
      <c r="C126" s="2" t="str">
        <f t="shared" ca="1" si="1"/>
        <v>Nintendo Switch v1</v>
      </c>
      <c r="D126" t="s">
        <v>293</v>
      </c>
      <c r="E126" s="3">
        <v>45472</v>
      </c>
      <c r="F126" s="2" t="s">
        <v>11</v>
      </c>
      <c r="G126" s="4">
        <v>11</v>
      </c>
      <c r="H126" s="2" t="s">
        <v>9</v>
      </c>
      <c r="I126" s="4">
        <v>4</v>
      </c>
      <c r="J126" s="4">
        <f>Tabela1[[#This Row],[Subscription Price]]-Tabela1[[#This Row],[Coupon Value]]</f>
        <v>7</v>
      </c>
    </row>
    <row r="127" spans="1:10" ht="16.5" customHeight="1" x14ac:dyDescent="0.35">
      <c r="A127" s="2">
        <v>3356</v>
      </c>
      <c r="B127" s="2" t="s">
        <v>136</v>
      </c>
      <c r="C127" s="2" t="str">
        <f t="shared" ca="1" si="1"/>
        <v>Nintendo Switch v1</v>
      </c>
      <c r="D127" t="s">
        <v>292</v>
      </c>
      <c r="E127" s="3">
        <v>45473</v>
      </c>
      <c r="F127" s="2" t="s">
        <v>8</v>
      </c>
      <c r="G127" s="4">
        <f>28*3</f>
        <v>84</v>
      </c>
      <c r="H127" s="2" t="s">
        <v>14</v>
      </c>
      <c r="I127" s="4">
        <v>12</v>
      </c>
      <c r="J127" s="4">
        <f>Tabela1[[#This Row],[Subscription Price]]-Tabela1[[#This Row],[Coupon Value]]</f>
        <v>72</v>
      </c>
    </row>
    <row r="128" spans="1:10" ht="16.5" customHeight="1" x14ac:dyDescent="0.35">
      <c r="A128" s="2">
        <v>3357</v>
      </c>
      <c r="B128" s="2" t="s">
        <v>137</v>
      </c>
      <c r="C128" s="2" t="str">
        <f t="shared" ca="1" si="1"/>
        <v>Nintendo Switch v1</v>
      </c>
      <c r="D128" t="s">
        <v>293</v>
      </c>
      <c r="E128" s="3">
        <v>45474</v>
      </c>
      <c r="F128" s="2" t="s">
        <v>11</v>
      </c>
      <c r="G128" s="4">
        <v>11</v>
      </c>
      <c r="H128" s="2" t="s">
        <v>9</v>
      </c>
      <c r="I128" s="4">
        <v>0</v>
      </c>
      <c r="J128" s="4">
        <f>Tabela1[[#This Row],[Subscription Price]]-Tabela1[[#This Row],[Coupon Value]]</f>
        <v>11</v>
      </c>
    </row>
    <row r="129" spans="1:10" ht="16.5" customHeight="1" x14ac:dyDescent="0.35">
      <c r="A129" s="2">
        <v>3358</v>
      </c>
      <c r="B129" s="2" t="s">
        <v>138</v>
      </c>
      <c r="C129" s="2" t="str">
        <f t="shared" ca="1" si="1"/>
        <v>Nintendo Switch v1</v>
      </c>
      <c r="D129" t="s">
        <v>294</v>
      </c>
      <c r="E129" s="3">
        <v>45475</v>
      </c>
      <c r="F129" s="2" t="s">
        <v>8</v>
      </c>
      <c r="G129" s="4">
        <v>219</v>
      </c>
      <c r="H129" s="2" t="s">
        <v>12</v>
      </c>
      <c r="I129" s="4">
        <v>48</v>
      </c>
      <c r="J129" s="4">
        <f>Tabela1[[#This Row],[Subscription Price]]-Tabela1[[#This Row],[Coupon Value]]</f>
        <v>171</v>
      </c>
    </row>
    <row r="130" spans="1:10" ht="16.5" customHeight="1" x14ac:dyDescent="0.35">
      <c r="A130" s="2">
        <v>3359</v>
      </c>
      <c r="B130" s="2" t="s">
        <v>139</v>
      </c>
      <c r="C130" s="2" t="str">
        <f t="shared" ref="C130:C193" ca="1" si="2">CHOOSE(RANDBETWEEN(1,4), "Nintendo Switch Oled", "Nintendo Switch v1", "Nintendo Switch v2", "Nintendo Switch 2")</f>
        <v>Nintendo Switch v2</v>
      </c>
      <c r="D130" t="s">
        <v>292</v>
      </c>
      <c r="E130" s="3">
        <v>45476</v>
      </c>
      <c r="F130" s="2" t="s">
        <v>11</v>
      </c>
      <c r="G130" s="4">
        <v>30</v>
      </c>
      <c r="H130" s="2" t="s">
        <v>9</v>
      </c>
      <c r="I130" s="4">
        <v>0</v>
      </c>
      <c r="J130" s="4">
        <f>Tabela1[[#This Row],[Subscription Price]]-Tabela1[[#This Row],[Coupon Value]]</f>
        <v>30</v>
      </c>
    </row>
    <row r="131" spans="1:10" ht="16.5" customHeight="1" x14ac:dyDescent="0.35">
      <c r="A131" s="2">
        <v>3360</v>
      </c>
      <c r="B131" s="2" t="s">
        <v>140</v>
      </c>
      <c r="C131" s="2" t="str">
        <f t="shared" ca="1" si="2"/>
        <v>Nintendo Switch Oled</v>
      </c>
      <c r="D131" t="s">
        <v>293</v>
      </c>
      <c r="E131" s="3">
        <v>45477</v>
      </c>
      <c r="F131" s="2" t="s">
        <v>8</v>
      </c>
      <c r="G131" s="4">
        <v>30</v>
      </c>
      <c r="H131" s="2" t="s">
        <v>14</v>
      </c>
      <c r="I131" s="4">
        <v>11</v>
      </c>
      <c r="J131" s="4">
        <f>Tabela1[[#This Row],[Subscription Price]]-Tabela1[[#This Row],[Coupon Value]]</f>
        <v>19</v>
      </c>
    </row>
    <row r="132" spans="1:10" ht="16.5" customHeight="1" x14ac:dyDescent="0.35">
      <c r="A132" s="2">
        <v>3361</v>
      </c>
      <c r="B132" s="2" t="s">
        <v>141</v>
      </c>
      <c r="C132" s="2" t="str">
        <f t="shared" ca="1" si="2"/>
        <v>Nintendo Switch 2</v>
      </c>
      <c r="D132" t="s">
        <v>292</v>
      </c>
      <c r="E132" s="3">
        <v>45478</v>
      </c>
      <c r="F132" s="2" t="s">
        <v>11</v>
      </c>
      <c r="G132" s="4">
        <v>30</v>
      </c>
      <c r="H132" s="2" t="s">
        <v>9</v>
      </c>
      <c r="I132" s="4">
        <v>1</v>
      </c>
      <c r="J132" s="4">
        <f>Tabela1[[#This Row],[Subscription Price]]-Tabela1[[#This Row],[Coupon Value]]</f>
        <v>29</v>
      </c>
    </row>
    <row r="133" spans="1:10" ht="16.5" customHeight="1" x14ac:dyDescent="0.35">
      <c r="A133" s="2">
        <v>3362</v>
      </c>
      <c r="B133" s="2" t="s">
        <v>142</v>
      </c>
      <c r="C133" s="2" t="str">
        <f t="shared" ca="1" si="2"/>
        <v>Nintendo Switch v1</v>
      </c>
      <c r="D133" t="s">
        <v>293</v>
      </c>
      <c r="E133" s="3">
        <v>45479</v>
      </c>
      <c r="F133" s="2" t="s">
        <v>8</v>
      </c>
      <c r="G133" s="4">
        <v>120</v>
      </c>
      <c r="H133" s="2" t="s">
        <v>12</v>
      </c>
      <c r="I133" s="4">
        <v>38</v>
      </c>
      <c r="J133" s="4">
        <f>Tabela1[[#This Row],[Subscription Price]]-Tabela1[[#This Row],[Coupon Value]]</f>
        <v>82</v>
      </c>
    </row>
    <row r="134" spans="1:10" ht="16.5" customHeight="1" x14ac:dyDescent="0.35">
      <c r="A134" s="2">
        <v>3363</v>
      </c>
      <c r="B134" s="2" t="s">
        <v>143</v>
      </c>
      <c r="C134" s="2" t="str">
        <f t="shared" ca="1" si="2"/>
        <v>Nintendo Switch 2</v>
      </c>
      <c r="D134" t="s">
        <v>294</v>
      </c>
      <c r="E134" s="3">
        <v>45480</v>
      </c>
      <c r="F134" s="2" t="s">
        <v>11</v>
      </c>
      <c r="G134" s="4">
        <v>18</v>
      </c>
      <c r="H134" s="2" t="s">
        <v>9</v>
      </c>
      <c r="I134" s="4">
        <v>2</v>
      </c>
      <c r="J134" s="4">
        <f>Tabela1[[#This Row],[Subscription Price]]-Tabela1[[#This Row],[Coupon Value]]</f>
        <v>16</v>
      </c>
    </row>
    <row r="135" spans="1:10" ht="16.5" customHeight="1" x14ac:dyDescent="0.35">
      <c r="A135" s="2">
        <v>3364</v>
      </c>
      <c r="B135" s="2" t="s">
        <v>144</v>
      </c>
      <c r="C135" s="2" t="str">
        <f t="shared" ca="1" si="2"/>
        <v>Nintendo Switch v1</v>
      </c>
      <c r="D135" t="s">
        <v>292</v>
      </c>
      <c r="E135" s="3">
        <v>45481</v>
      </c>
      <c r="F135" s="2" t="s">
        <v>8</v>
      </c>
      <c r="G135" s="4">
        <f>28*3</f>
        <v>84</v>
      </c>
      <c r="H135" s="2" t="s">
        <v>14</v>
      </c>
      <c r="I135" s="4">
        <v>11</v>
      </c>
      <c r="J135" s="4">
        <f>Tabela1[[#This Row],[Subscription Price]]-Tabela1[[#This Row],[Coupon Value]]</f>
        <v>73</v>
      </c>
    </row>
    <row r="136" spans="1:10" ht="16.5" customHeight="1" x14ac:dyDescent="0.35">
      <c r="A136" s="2">
        <v>3365</v>
      </c>
      <c r="B136" s="2" t="s">
        <v>145</v>
      </c>
      <c r="C136" s="2" t="str">
        <f t="shared" ca="1" si="2"/>
        <v>Nintendo Switch 2</v>
      </c>
      <c r="D136" t="s">
        <v>293</v>
      </c>
      <c r="E136" s="3">
        <v>45482</v>
      </c>
      <c r="F136" s="2" t="s">
        <v>11</v>
      </c>
      <c r="G136" s="4">
        <v>11</v>
      </c>
      <c r="H136" s="2" t="s">
        <v>9</v>
      </c>
      <c r="I136" s="4">
        <v>5</v>
      </c>
      <c r="J136" s="4">
        <f>Tabela1[[#This Row],[Subscription Price]]-Tabela1[[#This Row],[Coupon Value]]</f>
        <v>6</v>
      </c>
    </row>
    <row r="137" spans="1:10" ht="16.5" customHeight="1" x14ac:dyDescent="0.35">
      <c r="A137" s="2">
        <v>3366</v>
      </c>
      <c r="B137" s="2" t="s">
        <v>146</v>
      </c>
      <c r="C137" s="2" t="str">
        <f t="shared" ca="1" si="2"/>
        <v>Nintendo Switch 2</v>
      </c>
      <c r="D137" t="s">
        <v>292</v>
      </c>
      <c r="E137" s="3">
        <v>45483</v>
      </c>
      <c r="F137" s="2" t="s">
        <v>8</v>
      </c>
      <c r="G137" s="4">
        <v>30</v>
      </c>
      <c r="H137" s="2" t="s">
        <v>9</v>
      </c>
      <c r="I137" s="4">
        <v>0</v>
      </c>
      <c r="J137" s="4">
        <f>Tabela1[[#This Row],[Subscription Price]]-Tabela1[[#This Row],[Coupon Value]]</f>
        <v>30</v>
      </c>
    </row>
    <row r="138" spans="1:10" ht="16.5" customHeight="1" x14ac:dyDescent="0.35">
      <c r="A138" s="2">
        <v>3367</v>
      </c>
      <c r="B138" s="2" t="s">
        <v>147</v>
      </c>
      <c r="C138" s="2" t="str">
        <f t="shared" ca="1" si="2"/>
        <v>Nintendo Switch v1</v>
      </c>
      <c r="D138" t="s">
        <v>293</v>
      </c>
      <c r="E138" s="3">
        <v>45484</v>
      </c>
      <c r="F138" s="2" t="s">
        <v>11</v>
      </c>
      <c r="G138" s="4">
        <v>30</v>
      </c>
      <c r="H138" s="2" t="s">
        <v>14</v>
      </c>
      <c r="I138" s="4">
        <v>10</v>
      </c>
      <c r="J138" s="4">
        <f>Tabela1[[#This Row],[Subscription Price]]-Tabela1[[#This Row],[Coupon Value]]</f>
        <v>20</v>
      </c>
    </row>
    <row r="139" spans="1:10" ht="16.5" customHeight="1" x14ac:dyDescent="0.35">
      <c r="A139" s="2">
        <v>3368</v>
      </c>
      <c r="B139" s="2" t="s">
        <v>148</v>
      </c>
      <c r="C139" s="2" t="str">
        <f t="shared" ca="1" si="2"/>
        <v>Nintendo Switch Oled</v>
      </c>
      <c r="D139" t="s">
        <v>294</v>
      </c>
      <c r="E139" s="3">
        <v>45485</v>
      </c>
      <c r="F139" s="2" t="s">
        <v>8</v>
      </c>
      <c r="G139" s="4">
        <v>219</v>
      </c>
      <c r="H139" s="2" t="s">
        <v>12</v>
      </c>
      <c r="I139" s="4">
        <v>41</v>
      </c>
      <c r="J139" s="4">
        <f>Tabela1[[#This Row],[Subscription Price]]-Tabela1[[#This Row],[Coupon Value]]</f>
        <v>178</v>
      </c>
    </row>
    <row r="140" spans="1:10" ht="16.5" customHeight="1" x14ac:dyDescent="0.35">
      <c r="A140" s="2">
        <v>3369</v>
      </c>
      <c r="B140" s="2" t="s">
        <v>149</v>
      </c>
      <c r="C140" s="2" t="str">
        <f t="shared" ca="1" si="2"/>
        <v>Nintendo Switch v1</v>
      </c>
      <c r="D140" t="s">
        <v>292</v>
      </c>
      <c r="E140" s="3">
        <v>45486</v>
      </c>
      <c r="F140" s="2" t="s">
        <v>11</v>
      </c>
      <c r="G140" s="4">
        <f>28*3</f>
        <v>84</v>
      </c>
      <c r="H140" s="2" t="s">
        <v>14</v>
      </c>
      <c r="I140" s="4">
        <v>10</v>
      </c>
      <c r="J140" s="4">
        <f>Tabela1[[#This Row],[Subscription Price]]-Tabela1[[#This Row],[Coupon Value]]</f>
        <v>74</v>
      </c>
    </row>
    <row r="141" spans="1:10" ht="16.5" customHeight="1" x14ac:dyDescent="0.35">
      <c r="A141" s="2">
        <v>3370</v>
      </c>
      <c r="B141" s="2" t="s">
        <v>150</v>
      </c>
      <c r="C141" s="2" t="str">
        <f t="shared" ca="1" si="2"/>
        <v>Nintendo Switch Oled</v>
      </c>
      <c r="D141" t="s">
        <v>293</v>
      </c>
      <c r="E141" s="3">
        <v>45487</v>
      </c>
      <c r="F141" s="2" t="s">
        <v>8</v>
      </c>
      <c r="G141" s="4">
        <v>11</v>
      </c>
      <c r="H141" s="2" t="s">
        <v>9</v>
      </c>
      <c r="I141" s="4">
        <v>5</v>
      </c>
      <c r="J141" s="4">
        <f>Tabela1[[#This Row],[Subscription Price]]-Tabela1[[#This Row],[Coupon Value]]</f>
        <v>6</v>
      </c>
    </row>
    <row r="142" spans="1:10" ht="16.5" customHeight="1" x14ac:dyDescent="0.35">
      <c r="A142" s="2">
        <v>3371</v>
      </c>
      <c r="B142" s="2" t="s">
        <v>151</v>
      </c>
      <c r="C142" s="2" t="str">
        <f t="shared" ca="1" si="2"/>
        <v>Nintendo Switch 2</v>
      </c>
      <c r="D142" t="s">
        <v>292</v>
      </c>
      <c r="E142" s="3">
        <v>45488</v>
      </c>
      <c r="F142" s="2" t="s">
        <v>11</v>
      </c>
      <c r="G142" s="4">
        <v>30</v>
      </c>
      <c r="H142" s="2" t="s">
        <v>9</v>
      </c>
      <c r="I142" s="4">
        <v>0</v>
      </c>
      <c r="J142" s="4">
        <f>Tabela1[[#This Row],[Subscription Price]]-Tabela1[[#This Row],[Coupon Value]]</f>
        <v>30</v>
      </c>
    </row>
    <row r="143" spans="1:10" ht="16.5" customHeight="1" x14ac:dyDescent="0.35">
      <c r="A143" s="2">
        <v>3372</v>
      </c>
      <c r="B143" s="2" t="s">
        <v>152</v>
      </c>
      <c r="C143" s="2" t="str">
        <f t="shared" ca="1" si="2"/>
        <v>Nintendo Switch v2</v>
      </c>
      <c r="D143" t="s">
        <v>293</v>
      </c>
      <c r="E143" s="3">
        <v>45489</v>
      </c>
      <c r="F143" s="2" t="s">
        <v>8</v>
      </c>
      <c r="G143" s="4">
        <v>120</v>
      </c>
      <c r="H143" s="2" t="s">
        <v>12</v>
      </c>
      <c r="I143" s="4">
        <v>49</v>
      </c>
      <c r="J143" s="4">
        <f>Tabela1[[#This Row],[Subscription Price]]-Tabela1[[#This Row],[Coupon Value]]</f>
        <v>71</v>
      </c>
    </row>
    <row r="144" spans="1:10" ht="16.5" customHeight="1" x14ac:dyDescent="0.35">
      <c r="A144" s="2">
        <v>3373</v>
      </c>
      <c r="B144" s="2" t="s">
        <v>153</v>
      </c>
      <c r="C144" s="2" t="str">
        <f t="shared" ca="1" si="2"/>
        <v>Nintendo Switch 2</v>
      </c>
      <c r="D144" t="s">
        <v>294</v>
      </c>
      <c r="E144" s="3">
        <v>45490</v>
      </c>
      <c r="F144" s="2" t="s">
        <v>11</v>
      </c>
      <c r="G144" s="4">
        <f>16*3</f>
        <v>48</v>
      </c>
      <c r="H144" s="2" t="s">
        <v>14</v>
      </c>
      <c r="I144" s="4">
        <v>10</v>
      </c>
      <c r="J144" s="4">
        <f>Tabela1[[#This Row],[Subscription Price]]-Tabela1[[#This Row],[Coupon Value]]</f>
        <v>38</v>
      </c>
    </row>
    <row r="145" spans="1:10" ht="16.5" customHeight="1" x14ac:dyDescent="0.35">
      <c r="A145" s="2">
        <v>3374</v>
      </c>
      <c r="B145" s="2" t="s">
        <v>154</v>
      </c>
      <c r="C145" s="2" t="str">
        <f t="shared" ca="1" si="2"/>
        <v>Nintendo Switch Oled</v>
      </c>
      <c r="D145" t="s">
        <v>292</v>
      </c>
      <c r="E145" s="3">
        <v>45491</v>
      </c>
      <c r="F145" s="2" t="s">
        <v>8</v>
      </c>
      <c r="G145" s="4">
        <f>28*3</f>
        <v>84</v>
      </c>
      <c r="H145" s="2" t="s">
        <v>14</v>
      </c>
      <c r="I145" s="4">
        <v>11</v>
      </c>
      <c r="J145" s="4">
        <f>Tabela1[[#This Row],[Subscription Price]]-Tabela1[[#This Row],[Coupon Value]]</f>
        <v>73</v>
      </c>
    </row>
    <row r="146" spans="1:10" ht="16.5" customHeight="1" x14ac:dyDescent="0.35">
      <c r="A146" s="2">
        <v>3375</v>
      </c>
      <c r="B146" s="2" t="s">
        <v>155</v>
      </c>
      <c r="C146" s="2" t="str">
        <f t="shared" ca="1" si="2"/>
        <v>Nintendo Switch v2</v>
      </c>
      <c r="D146" t="s">
        <v>293</v>
      </c>
      <c r="E146" s="3">
        <v>45492</v>
      </c>
      <c r="F146" s="2" t="s">
        <v>11</v>
      </c>
      <c r="G146" s="4">
        <v>11</v>
      </c>
      <c r="H146" s="2" t="s">
        <v>9</v>
      </c>
      <c r="I146" s="4">
        <v>2</v>
      </c>
      <c r="J146" s="4">
        <f>Tabela1[[#This Row],[Subscription Price]]-Tabela1[[#This Row],[Coupon Value]]</f>
        <v>9</v>
      </c>
    </row>
    <row r="147" spans="1:10" ht="16.5" customHeight="1" x14ac:dyDescent="0.35">
      <c r="A147" s="2">
        <v>3376</v>
      </c>
      <c r="B147" s="2" t="s">
        <v>156</v>
      </c>
      <c r="C147" s="2" t="str">
        <f t="shared" ca="1" si="2"/>
        <v>Nintendo Switch v1</v>
      </c>
      <c r="D147" t="s">
        <v>292</v>
      </c>
      <c r="E147" s="3">
        <v>45493</v>
      </c>
      <c r="F147" s="2" t="s">
        <v>8</v>
      </c>
      <c r="G147" s="4">
        <v>300</v>
      </c>
      <c r="H147" s="2" t="s">
        <v>12</v>
      </c>
      <c r="I147" s="4">
        <v>49</v>
      </c>
      <c r="J147" s="4">
        <f>Tabela1[[#This Row],[Subscription Price]]-Tabela1[[#This Row],[Coupon Value]]</f>
        <v>251</v>
      </c>
    </row>
    <row r="148" spans="1:10" ht="16.5" customHeight="1" x14ac:dyDescent="0.35">
      <c r="A148" s="2">
        <v>3377</v>
      </c>
      <c r="B148" s="2" t="s">
        <v>157</v>
      </c>
      <c r="C148" s="2" t="str">
        <f t="shared" ca="1" si="2"/>
        <v>Nintendo Switch v1</v>
      </c>
      <c r="D148" t="s">
        <v>293</v>
      </c>
      <c r="E148" s="3">
        <v>45494</v>
      </c>
      <c r="F148" s="2" t="s">
        <v>11</v>
      </c>
      <c r="G148" s="4">
        <v>11</v>
      </c>
      <c r="H148" s="2" t="s">
        <v>9</v>
      </c>
      <c r="I148" s="4">
        <v>2</v>
      </c>
      <c r="J148" s="4">
        <f>Tabela1[[#This Row],[Subscription Price]]-Tabela1[[#This Row],[Coupon Value]]</f>
        <v>9</v>
      </c>
    </row>
    <row r="149" spans="1:10" ht="16.5" customHeight="1" x14ac:dyDescent="0.35">
      <c r="A149" s="2">
        <v>3378</v>
      </c>
      <c r="B149" s="2" t="s">
        <v>158</v>
      </c>
      <c r="C149" s="2" t="str">
        <f t="shared" ca="1" si="2"/>
        <v>Nintendo Switch Oled</v>
      </c>
      <c r="D149" t="s">
        <v>294</v>
      </c>
      <c r="E149" s="3">
        <v>45495</v>
      </c>
      <c r="F149" s="2" t="s">
        <v>8</v>
      </c>
      <c r="G149" s="4">
        <f>16*3</f>
        <v>48</v>
      </c>
      <c r="H149" s="2" t="s">
        <v>14</v>
      </c>
      <c r="I149" s="4">
        <v>13</v>
      </c>
      <c r="J149" s="4">
        <f>Tabela1[[#This Row],[Subscription Price]]-Tabela1[[#This Row],[Coupon Value]]</f>
        <v>35</v>
      </c>
    </row>
    <row r="150" spans="1:10" ht="16.5" customHeight="1" x14ac:dyDescent="0.35">
      <c r="A150" s="2">
        <v>3379</v>
      </c>
      <c r="B150" s="2" t="s">
        <v>159</v>
      </c>
      <c r="C150" s="2" t="str">
        <f t="shared" ca="1" si="2"/>
        <v>Nintendo Switch Oled</v>
      </c>
      <c r="D150" t="s">
        <v>292</v>
      </c>
      <c r="E150" s="3">
        <v>45496</v>
      </c>
      <c r="F150" s="2" t="s">
        <v>11</v>
      </c>
      <c r="G150" s="4">
        <v>30</v>
      </c>
      <c r="H150" s="2" t="s">
        <v>9</v>
      </c>
      <c r="I150" s="4">
        <v>0</v>
      </c>
      <c r="J150" s="4">
        <f>Tabela1[[#This Row],[Subscription Price]]-Tabela1[[#This Row],[Coupon Value]]</f>
        <v>30</v>
      </c>
    </row>
    <row r="151" spans="1:10" ht="16.5" customHeight="1" x14ac:dyDescent="0.35">
      <c r="A151" s="2">
        <v>3380</v>
      </c>
      <c r="B151" s="2" t="s">
        <v>160</v>
      </c>
      <c r="C151" s="2" t="str">
        <f t="shared" ca="1" si="2"/>
        <v>Nintendo Switch v1</v>
      </c>
      <c r="D151" t="s">
        <v>293</v>
      </c>
      <c r="E151" s="3">
        <v>45497</v>
      </c>
      <c r="F151" s="2" t="s">
        <v>8</v>
      </c>
      <c r="G151" s="4">
        <v>120</v>
      </c>
      <c r="H151" s="2" t="s">
        <v>12</v>
      </c>
      <c r="I151" s="4">
        <v>46</v>
      </c>
      <c r="J151" s="4">
        <f>Tabela1[[#This Row],[Subscription Price]]-Tabela1[[#This Row],[Coupon Value]]</f>
        <v>74</v>
      </c>
    </row>
    <row r="152" spans="1:10" ht="16.5" customHeight="1" x14ac:dyDescent="0.35">
      <c r="A152" s="2">
        <v>3381</v>
      </c>
      <c r="B152" s="2" t="s">
        <v>161</v>
      </c>
      <c r="C152" s="2" t="str">
        <f t="shared" ca="1" si="2"/>
        <v>Nintendo Switch v1</v>
      </c>
      <c r="D152" t="s">
        <v>292</v>
      </c>
      <c r="E152" s="3">
        <v>45498</v>
      </c>
      <c r="F152" s="2" t="s">
        <v>11</v>
      </c>
      <c r="G152" s="4">
        <v>30</v>
      </c>
      <c r="H152" s="2" t="s">
        <v>9</v>
      </c>
      <c r="I152" s="4">
        <v>3</v>
      </c>
      <c r="J152" s="4">
        <f>Tabela1[[#This Row],[Subscription Price]]-Tabela1[[#This Row],[Coupon Value]]</f>
        <v>27</v>
      </c>
    </row>
    <row r="153" spans="1:10" ht="16.5" customHeight="1" x14ac:dyDescent="0.35">
      <c r="A153" s="2">
        <v>3382</v>
      </c>
      <c r="B153" s="2" t="s">
        <v>162</v>
      </c>
      <c r="C153" s="2" t="str">
        <f t="shared" ca="1" si="2"/>
        <v>Nintendo Switch Oled</v>
      </c>
      <c r="D153" t="s">
        <v>293</v>
      </c>
      <c r="E153" s="3">
        <v>45499</v>
      </c>
      <c r="F153" s="2" t="s">
        <v>8</v>
      </c>
      <c r="G153" s="4">
        <v>30</v>
      </c>
      <c r="H153" s="2" t="s">
        <v>14</v>
      </c>
      <c r="I153" s="4">
        <v>14</v>
      </c>
      <c r="J153" s="4">
        <f>Tabela1[[#This Row],[Subscription Price]]-Tabela1[[#This Row],[Coupon Value]]</f>
        <v>16</v>
      </c>
    </row>
    <row r="154" spans="1:10" ht="16.5" customHeight="1" x14ac:dyDescent="0.35">
      <c r="A154" s="2">
        <v>3383</v>
      </c>
      <c r="B154" s="2" t="s">
        <v>163</v>
      </c>
      <c r="C154" s="2" t="str">
        <f t="shared" ca="1" si="2"/>
        <v>Nintendo Switch v2</v>
      </c>
      <c r="D154" t="s">
        <v>294</v>
      </c>
      <c r="E154" s="3">
        <v>45500</v>
      </c>
      <c r="F154" s="2" t="s">
        <v>11</v>
      </c>
      <c r="G154" s="4">
        <v>18</v>
      </c>
      <c r="H154" s="2" t="s">
        <v>9</v>
      </c>
      <c r="I154" s="4">
        <v>4</v>
      </c>
      <c r="J154" s="4">
        <f>Tabela1[[#This Row],[Subscription Price]]-Tabela1[[#This Row],[Coupon Value]]</f>
        <v>14</v>
      </c>
    </row>
    <row r="155" spans="1:10" ht="16.5" customHeight="1" x14ac:dyDescent="0.35">
      <c r="A155" s="2">
        <v>3384</v>
      </c>
      <c r="B155" s="2" t="s">
        <v>164</v>
      </c>
      <c r="C155" s="2" t="str">
        <f t="shared" ca="1" si="2"/>
        <v>Nintendo Switch v1</v>
      </c>
      <c r="D155" t="s">
        <v>292</v>
      </c>
      <c r="E155" s="3">
        <v>45501</v>
      </c>
      <c r="F155" s="2" t="s">
        <v>8</v>
      </c>
      <c r="G155" s="4">
        <v>300</v>
      </c>
      <c r="H155" s="2" t="s">
        <v>12</v>
      </c>
      <c r="I155" s="4">
        <v>47</v>
      </c>
      <c r="J155" s="4">
        <f>Tabela1[[#This Row],[Subscription Price]]-Tabela1[[#This Row],[Coupon Value]]</f>
        <v>253</v>
      </c>
    </row>
    <row r="156" spans="1:10" ht="16.5" customHeight="1" x14ac:dyDescent="0.35">
      <c r="A156" s="2">
        <v>3385</v>
      </c>
      <c r="B156" s="2" t="s">
        <v>165</v>
      </c>
      <c r="C156" s="2" t="str">
        <f t="shared" ca="1" si="2"/>
        <v>Nintendo Switch 2</v>
      </c>
      <c r="D156" t="s">
        <v>293</v>
      </c>
      <c r="E156" s="3">
        <v>45502</v>
      </c>
      <c r="F156" s="2" t="s">
        <v>11</v>
      </c>
      <c r="G156" s="4">
        <v>11</v>
      </c>
      <c r="H156" s="2" t="s">
        <v>9</v>
      </c>
      <c r="I156" s="4">
        <v>3</v>
      </c>
      <c r="J156" s="4">
        <f>Tabela1[[#This Row],[Subscription Price]]-Tabela1[[#This Row],[Coupon Value]]</f>
        <v>8</v>
      </c>
    </row>
    <row r="157" spans="1:10" ht="16.5" customHeight="1" x14ac:dyDescent="0.35">
      <c r="A157" s="2">
        <v>3386</v>
      </c>
      <c r="B157" s="2" t="s">
        <v>166</v>
      </c>
      <c r="C157" s="2" t="str">
        <f t="shared" ca="1" si="2"/>
        <v>Nintendo Switch Oled</v>
      </c>
      <c r="D157" t="s">
        <v>292</v>
      </c>
      <c r="E157" s="3">
        <v>45503</v>
      </c>
      <c r="F157" s="2" t="s">
        <v>8</v>
      </c>
      <c r="G157" s="4">
        <f>28*3</f>
        <v>84</v>
      </c>
      <c r="H157" s="2" t="s">
        <v>14</v>
      </c>
      <c r="I157" s="4">
        <v>11</v>
      </c>
      <c r="J157" s="4">
        <f>Tabela1[[#This Row],[Subscription Price]]-Tabela1[[#This Row],[Coupon Value]]</f>
        <v>73</v>
      </c>
    </row>
    <row r="158" spans="1:10" ht="16.5" customHeight="1" x14ac:dyDescent="0.35">
      <c r="A158" s="2">
        <v>3387</v>
      </c>
      <c r="B158" s="2" t="s">
        <v>167</v>
      </c>
      <c r="C158" s="2" t="str">
        <f t="shared" ca="1" si="2"/>
        <v>Nintendo Switch Oled</v>
      </c>
      <c r="D158" t="s">
        <v>293</v>
      </c>
      <c r="E158" s="3">
        <v>45504</v>
      </c>
      <c r="F158" s="2" t="s">
        <v>11</v>
      </c>
      <c r="G158" s="4">
        <v>11</v>
      </c>
      <c r="H158" s="2" t="s">
        <v>9</v>
      </c>
      <c r="I158" s="4">
        <v>2</v>
      </c>
      <c r="J158" s="4">
        <f>Tabela1[[#This Row],[Subscription Price]]-Tabela1[[#This Row],[Coupon Value]]</f>
        <v>9</v>
      </c>
    </row>
    <row r="159" spans="1:10" ht="16.5" customHeight="1" x14ac:dyDescent="0.35">
      <c r="A159" s="2">
        <v>3388</v>
      </c>
      <c r="B159" s="2" t="s">
        <v>168</v>
      </c>
      <c r="C159" s="2" t="str">
        <f t="shared" ca="1" si="2"/>
        <v>Nintendo Switch Oled</v>
      </c>
      <c r="D159" t="s">
        <v>294</v>
      </c>
      <c r="E159" s="3">
        <v>45505</v>
      </c>
      <c r="F159" s="2" t="s">
        <v>8</v>
      </c>
      <c r="G159" s="4">
        <v>219</v>
      </c>
      <c r="H159" s="2" t="s">
        <v>12</v>
      </c>
      <c r="I159" s="4">
        <v>37</v>
      </c>
      <c r="J159" s="4">
        <f>Tabela1[[#This Row],[Subscription Price]]-Tabela1[[#This Row],[Coupon Value]]</f>
        <v>182</v>
      </c>
    </row>
    <row r="160" spans="1:10" ht="16.5" customHeight="1" x14ac:dyDescent="0.35">
      <c r="A160" s="2">
        <v>3389</v>
      </c>
      <c r="B160" s="2" t="s">
        <v>169</v>
      </c>
      <c r="C160" s="2" t="str">
        <f t="shared" ca="1" si="2"/>
        <v>Nintendo Switch v2</v>
      </c>
      <c r="D160" t="s">
        <v>292</v>
      </c>
      <c r="E160" s="3">
        <v>45506</v>
      </c>
      <c r="F160" s="2" t="s">
        <v>11</v>
      </c>
      <c r="G160" s="4">
        <v>30</v>
      </c>
      <c r="H160" s="2" t="s">
        <v>9</v>
      </c>
      <c r="I160" s="4">
        <v>2</v>
      </c>
      <c r="J160" s="4">
        <f>Tabela1[[#This Row],[Subscription Price]]-Tabela1[[#This Row],[Coupon Value]]</f>
        <v>28</v>
      </c>
    </row>
    <row r="161" spans="1:10" ht="16.5" customHeight="1" x14ac:dyDescent="0.35">
      <c r="A161" s="2">
        <v>3390</v>
      </c>
      <c r="B161" s="2" t="s">
        <v>170</v>
      </c>
      <c r="C161" s="2" t="str">
        <f t="shared" ca="1" si="2"/>
        <v>Nintendo Switch Oled</v>
      </c>
      <c r="D161" t="s">
        <v>293</v>
      </c>
      <c r="E161" s="3">
        <v>45507</v>
      </c>
      <c r="F161" s="2" t="s">
        <v>8</v>
      </c>
      <c r="G161" s="4">
        <v>30</v>
      </c>
      <c r="H161" s="2" t="s">
        <v>14</v>
      </c>
      <c r="I161" s="4">
        <v>10</v>
      </c>
      <c r="J161" s="4">
        <f>Tabela1[[#This Row],[Subscription Price]]-Tabela1[[#This Row],[Coupon Value]]</f>
        <v>20</v>
      </c>
    </row>
    <row r="162" spans="1:10" ht="16.5" customHeight="1" x14ac:dyDescent="0.35">
      <c r="A162" s="2">
        <v>3391</v>
      </c>
      <c r="B162" s="2" t="s">
        <v>70</v>
      </c>
      <c r="C162" s="2" t="str">
        <f t="shared" ca="1" si="2"/>
        <v>Nintendo Switch v2</v>
      </c>
      <c r="D162" t="s">
        <v>292</v>
      </c>
      <c r="E162" s="3">
        <v>45508</v>
      </c>
      <c r="F162" s="2" t="s">
        <v>11</v>
      </c>
      <c r="G162" s="4">
        <v>30</v>
      </c>
      <c r="H162" s="2" t="s">
        <v>9</v>
      </c>
      <c r="I162" s="4">
        <v>4</v>
      </c>
      <c r="J162" s="4">
        <f>Tabela1[[#This Row],[Subscription Price]]-Tabela1[[#This Row],[Coupon Value]]</f>
        <v>26</v>
      </c>
    </row>
    <row r="163" spans="1:10" ht="16.5" customHeight="1" x14ac:dyDescent="0.35">
      <c r="A163" s="2">
        <v>3392</v>
      </c>
      <c r="B163" s="2" t="s">
        <v>171</v>
      </c>
      <c r="C163" s="2" t="str">
        <f t="shared" ca="1" si="2"/>
        <v>Nintendo Switch 2</v>
      </c>
      <c r="D163" t="s">
        <v>293</v>
      </c>
      <c r="E163" s="3">
        <v>45509</v>
      </c>
      <c r="F163" s="2" t="s">
        <v>8</v>
      </c>
      <c r="G163" s="4">
        <v>120</v>
      </c>
      <c r="H163" s="2" t="s">
        <v>12</v>
      </c>
      <c r="I163" s="4">
        <v>37</v>
      </c>
      <c r="J163" s="4">
        <f>Tabela1[[#This Row],[Subscription Price]]-Tabela1[[#This Row],[Coupon Value]]</f>
        <v>83</v>
      </c>
    </row>
    <row r="164" spans="1:10" ht="16.5" customHeight="1" x14ac:dyDescent="0.35">
      <c r="A164" s="2">
        <v>3393</v>
      </c>
      <c r="B164" s="2" t="s">
        <v>172</v>
      </c>
      <c r="C164" s="2" t="str">
        <f t="shared" ca="1" si="2"/>
        <v>Nintendo Switch Oled</v>
      </c>
      <c r="D164" t="s">
        <v>294</v>
      </c>
      <c r="E164" s="3">
        <v>45510</v>
      </c>
      <c r="F164" s="2" t="s">
        <v>11</v>
      </c>
      <c r="G164" s="4">
        <v>18</v>
      </c>
      <c r="H164" s="2" t="s">
        <v>9</v>
      </c>
      <c r="I164" s="4">
        <v>5</v>
      </c>
      <c r="J164" s="4">
        <f>Tabela1[[#This Row],[Subscription Price]]-Tabela1[[#This Row],[Coupon Value]]</f>
        <v>13</v>
      </c>
    </row>
    <row r="165" spans="1:10" ht="16.5" customHeight="1" x14ac:dyDescent="0.35">
      <c r="A165" s="2">
        <v>3394</v>
      </c>
      <c r="B165" s="2" t="s">
        <v>173</v>
      </c>
      <c r="C165" s="2" t="str">
        <f t="shared" ca="1" si="2"/>
        <v>Nintendo Switch Oled</v>
      </c>
      <c r="D165" t="s">
        <v>292</v>
      </c>
      <c r="E165" s="3">
        <v>45511</v>
      </c>
      <c r="F165" s="2" t="s">
        <v>8</v>
      </c>
      <c r="G165" s="4">
        <f>28*3</f>
        <v>84</v>
      </c>
      <c r="H165" s="2" t="s">
        <v>14</v>
      </c>
      <c r="I165" s="4">
        <v>11</v>
      </c>
      <c r="J165" s="4">
        <f>Tabela1[[#This Row],[Subscription Price]]-Tabela1[[#This Row],[Coupon Value]]</f>
        <v>73</v>
      </c>
    </row>
    <row r="166" spans="1:10" ht="16.5" customHeight="1" x14ac:dyDescent="0.35">
      <c r="A166" s="2">
        <v>3395</v>
      </c>
      <c r="B166" s="2" t="s">
        <v>174</v>
      </c>
      <c r="C166" s="2" t="str">
        <f t="shared" ca="1" si="2"/>
        <v>Nintendo Switch Oled</v>
      </c>
      <c r="D166" t="s">
        <v>293</v>
      </c>
      <c r="E166" s="3">
        <v>45512</v>
      </c>
      <c r="F166" s="2" t="s">
        <v>11</v>
      </c>
      <c r="G166" s="4">
        <v>11</v>
      </c>
      <c r="H166" s="2" t="s">
        <v>9</v>
      </c>
      <c r="I166" s="4">
        <v>1</v>
      </c>
      <c r="J166" s="4">
        <f>Tabela1[[#This Row],[Subscription Price]]-Tabela1[[#This Row],[Coupon Value]]</f>
        <v>10</v>
      </c>
    </row>
    <row r="167" spans="1:10" ht="16.5" customHeight="1" x14ac:dyDescent="0.35">
      <c r="A167" s="2">
        <v>3396</v>
      </c>
      <c r="B167" s="2" t="s">
        <v>175</v>
      </c>
      <c r="C167" s="2" t="str">
        <f t="shared" ca="1" si="2"/>
        <v>Nintendo Switch 2</v>
      </c>
      <c r="D167" t="s">
        <v>292</v>
      </c>
      <c r="E167" s="3">
        <v>45513</v>
      </c>
      <c r="F167" s="2" t="s">
        <v>8</v>
      </c>
      <c r="G167" s="4">
        <v>300</v>
      </c>
      <c r="H167" s="2" t="s">
        <v>12</v>
      </c>
      <c r="I167" s="4">
        <v>33</v>
      </c>
      <c r="J167" s="4">
        <f>Tabela1[[#This Row],[Subscription Price]]-Tabela1[[#This Row],[Coupon Value]]</f>
        <v>267</v>
      </c>
    </row>
    <row r="168" spans="1:10" ht="16.5" customHeight="1" x14ac:dyDescent="0.35">
      <c r="A168" s="2">
        <v>3397</v>
      </c>
      <c r="B168" s="2" t="s">
        <v>102</v>
      </c>
      <c r="C168" s="2" t="str">
        <f t="shared" ca="1" si="2"/>
        <v>Nintendo Switch 2</v>
      </c>
      <c r="D168" t="s">
        <v>293</v>
      </c>
      <c r="E168" s="3">
        <v>45514</v>
      </c>
      <c r="F168" s="2" t="s">
        <v>11</v>
      </c>
      <c r="G168" s="4">
        <v>11</v>
      </c>
      <c r="H168" s="2" t="s">
        <v>9</v>
      </c>
      <c r="I168" s="4">
        <v>1</v>
      </c>
      <c r="J168" s="4">
        <f>Tabela1[[#This Row],[Subscription Price]]-Tabela1[[#This Row],[Coupon Value]]</f>
        <v>10</v>
      </c>
    </row>
    <row r="169" spans="1:10" ht="16.5" customHeight="1" x14ac:dyDescent="0.35">
      <c r="A169" s="2">
        <v>3398</v>
      </c>
      <c r="B169" s="2" t="s">
        <v>176</v>
      </c>
      <c r="C169" s="2" t="str">
        <f t="shared" ca="1" si="2"/>
        <v>Nintendo Switch v1</v>
      </c>
      <c r="D169" t="s">
        <v>294</v>
      </c>
      <c r="E169" s="3">
        <v>45515</v>
      </c>
      <c r="F169" s="2" t="s">
        <v>8</v>
      </c>
      <c r="G169" s="4">
        <f>16*3</f>
        <v>48</v>
      </c>
      <c r="H169" s="2" t="s">
        <v>14</v>
      </c>
      <c r="I169" s="4">
        <v>14</v>
      </c>
      <c r="J169" s="4">
        <f>Tabela1[[#This Row],[Subscription Price]]-Tabela1[[#This Row],[Coupon Value]]</f>
        <v>34</v>
      </c>
    </row>
    <row r="170" spans="1:10" ht="16.5" customHeight="1" x14ac:dyDescent="0.35">
      <c r="A170" s="2">
        <v>3399</v>
      </c>
      <c r="B170" s="2" t="s">
        <v>177</v>
      </c>
      <c r="C170" s="2" t="str">
        <f t="shared" ca="1" si="2"/>
        <v>Nintendo Switch v2</v>
      </c>
      <c r="D170" t="s">
        <v>292</v>
      </c>
      <c r="E170" s="3">
        <v>45516</v>
      </c>
      <c r="F170" s="2" t="s">
        <v>11</v>
      </c>
      <c r="G170" s="4">
        <v>30</v>
      </c>
      <c r="H170" s="2" t="s">
        <v>9</v>
      </c>
      <c r="I170" s="4">
        <v>5</v>
      </c>
      <c r="J170" s="4">
        <f>Tabela1[[#This Row],[Subscription Price]]-Tabela1[[#This Row],[Coupon Value]]</f>
        <v>25</v>
      </c>
    </row>
    <row r="171" spans="1:10" ht="16.5" customHeight="1" x14ac:dyDescent="0.35">
      <c r="A171" s="2">
        <v>3400</v>
      </c>
      <c r="B171" s="2" t="s">
        <v>178</v>
      </c>
      <c r="C171" s="2" t="str">
        <f t="shared" ca="1" si="2"/>
        <v>Nintendo Switch Oled</v>
      </c>
      <c r="D171" t="s">
        <v>293</v>
      </c>
      <c r="E171" s="3">
        <v>45517</v>
      </c>
      <c r="F171" s="2" t="s">
        <v>8</v>
      </c>
      <c r="G171" s="4">
        <v>120</v>
      </c>
      <c r="H171" s="2" t="s">
        <v>12</v>
      </c>
      <c r="I171" s="4">
        <v>30</v>
      </c>
      <c r="J171" s="4">
        <f>Tabela1[[#This Row],[Subscription Price]]-Tabela1[[#This Row],[Coupon Value]]</f>
        <v>90</v>
      </c>
    </row>
    <row r="172" spans="1:10" ht="16.5" customHeight="1" x14ac:dyDescent="0.35">
      <c r="A172" s="2">
        <v>3401</v>
      </c>
      <c r="B172" s="2" t="s">
        <v>179</v>
      </c>
      <c r="C172" s="2" t="str">
        <f t="shared" ca="1" si="2"/>
        <v>Nintendo Switch v2</v>
      </c>
      <c r="D172" t="s">
        <v>292</v>
      </c>
      <c r="E172" s="3">
        <v>45518</v>
      </c>
      <c r="F172" s="2" t="s">
        <v>11</v>
      </c>
      <c r="G172" s="4">
        <v>30</v>
      </c>
      <c r="H172" s="2" t="s">
        <v>9</v>
      </c>
      <c r="I172" s="4">
        <v>3</v>
      </c>
      <c r="J172" s="4">
        <f>Tabela1[[#This Row],[Subscription Price]]-Tabela1[[#This Row],[Coupon Value]]</f>
        <v>27</v>
      </c>
    </row>
    <row r="173" spans="1:10" ht="16.5" customHeight="1" x14ac:dyDescent="0.35">
      <c r="A173" s="2">
        <v>3402</v>
      </c>
      <c r="B173" s="2" t="s">
        <v>180</v>
      </c>
      <c r="C173" s="2" t="str">
        <f t="shared" ca="1" si="2"/>
        <v>Nintendo Switch Oled</v>
      </c>
      <c r="D173" t="s">
        <v>293</v>
      </c>
      <c r="E173" s="3">
        <v>45519</v>
      </c>
      <c r="F173" s="2" t="s">
        <v>8</v>
      </c>
      <c r="G173" s="4">
        <v>30</v>
      </c>
      <c r="H173" s="2" t="s">
        <v>14</v>
      </c>
      <c r="I173" s="4">
        <v>13</v>
      </c>
      <c r="J173" s="4">
        <f>Tabela1[[#This Row],[Subscription Price]]-Tabela1[[#This Row],[Coupon Value]]</f>
        <v>17</v>
      </c>
    </row>
    <row r="174" spans="1:10" ht="16.5" customHeight="1" x14ac:dyDescent="0.35">
      <c r="A174" s="2">
        <v>3403</v>
      </c>
      <c r="B174" s="2" t="s">
        <v>181</v>
      </c>
      <c r="C174" s="2" t="str">
        <f t="shared" ca="1" si="2"/>
        <v>Nintendo Switch 2</v>
      </c>
      <c r="D174" t="s">
        <v>294</v>
      </c>
      <c r="E174" s="3">
        <v>45520</v>
      </c>
      <c r="F174" s="2" t="s">
        <v>11</v>
      </c>
      <c r="G174" s="4">
        <v>18</v>
      </c>
      <c r="H174" s="2" t="s">
        <v>9</v>
      </c>
      <c r="I174" s="4">
        <v>1</v>
      </c>
      <c r="J174" s="4">
        <f>Tabela1[[#This Row],[Subscription Price]]-Tabela1[[#This Row],[Coupon Value]]</f>
        <v>17</v>
      </c>
    </row>
    <row r="175" spans="1:10" ht="16.5" customHeight="1" x14ac:dyDescent="0.35">
      <c r="A175" s="2">
        <v>3404</v>
      </c>
      <c r="B175" s="2" t="s">
        <v>182</v>
      </c>
      <c r="C175" s="2" t="str">
        <f t="shared" ca="1" si="2"/>
        <v>Nintendo Switch v2</v>
      </c>
      <c r="D175" t="s">
        <v>292</v>
      </c>
      <c r="E175" s="3">
        <v>45521</v>
      </c>
      <c r="F175" s="2" t="s">
        <v>8</v>
      </c>
      <c r="G175" s="4">
        <v>300</v>
      </c>
      <c r="H175" s="2" t="s">
        <v>12</v>
      </c>
      <c r="I175" s="4">
        <v>36</v>
      </c>
      <c r="J175" s="4">
        <f>Tabela1[[#This Row],[Subscription Price]]-Tabela1[[#This Row],[Coupon Value]]</f>
        <v>264</v>
      </c>
    </row>
    <row r="176" spans="1:10" ht="16.5" customHeight="1" x14ac:dyDescent="0.35">
      <c r="A176" s="2">
        <v>3405</v>
      </c>
      <c r="B176" s="2" t="s">
        <v>183</v>
      </c>
      <c r="C176" s="2" t="str">
        <f t="shared" ca="1" si="2"/>
        <v>Nintendo Switch v2</v>
      </c>
      <c r="D176" t="s">
        <v>293</v>
      </c>
      <c r="E176" s="3">
        <v>45522</v>
      </c>
      <c r="F176" s="2" t="s">
        <v>11</v>
      </c>
      <c r="G176" s="4">
        <v>11</v>
      </c>
      <c r="H176" s="2" t="s">
        <v>9</v>
      </c>
      <c r="I176" s="4">
        <v>3</v>
      </c>
      <c r="J176" s="4">
        <f>Tabela1[[#This Row],[Subscription Price]]-Tabela1[[#This Row],[Coupon Value]]</f>
        <v>8</v>
      </c>
    </row>
    <row r="177" spans="1:10" ht="16.5" customHeight="1" x14ac:dyDescent="0.35">
      <c r="A177" s="2">
        <v>3406</v>
      </c>
      <c r="B177" s="2" t="s">
        <v>184</v>
      </c>
      <c r="C177" s="2" t="str">
        <f t="shared" ca="1" si="2"/>
        <v>Nintendo Switch Oled</v>
      </c>
      <c r="D177" t="s">
        <v>292</v>
      </c>
      <c r="E177" s="3">
        <v>45523</v>
      </c>
      <c r="F177" s="2" t="s">
        <v>8</v>
      </c>
      <c r="G177" s="4">
        <v>30</v>
      </c>
      <c r="H177" s="2" t="s">
        <v>9</v>
      </c>
      <c r="I177" s="4">
        <v>5</v>
      </c>
      <c r="J177" s="4">
        <f>Tabela1[[#This Row],[Subscription Price]]-Tabela1[[#This Row],[Coupon Value]]</f>
        <v>25</v>
      </c>
    </row>
    <row r="178" spans="1:10" ht="16.5" customHeight="1" x14ac:dyDescent="0.35">
      <c r="A178" s="2">
        <v>3407</v>
      </c>
      <c r="B178" s="2" t="s">
        <v>185</v>
      </c>
      <c r="C178" s="2" t="str">
        <f t="shared" ca="1" si="2"/>
        <v>Nintendo Switch v1</v>
      </c>
      <c r="D178" t="s">
        <v>293</v>
      </c>
      <c r="E178" s="3">
        <v>45524</v>
      </c>
      <c r="F178" s="2" t="s">
        <v>11</v>
      </c>
      <c r="G178" s="4">
        <v>30</v>
      </c>
      <c r="H178" s="2" t="s">
        <v>14</v>
      </c>
      <c r="I178" s="4">
        <v>14</v>
      </c>
      <c r="J178" s="4">
        <f>Tabela1[[#This Row],[Subscription Price]]-Tabela1[[#This Row],[Coupon Value]]</f>
        <v>16</v>
      </c>
    </row>
    <row r="179" spans="1:10" ht="16.5" customHeight="1" x14ac:dyDescent="0.35">
      <c r="A179" s="2">
        <v>3408</v>
      </c>
      <c r="B179" s="2" t="s">
        <v>186</v>
      </c>
      <c r="C179" s="2" t="str">
        <f t="shared" ca="1" si="2"/>
        <v>Nintendo Switch Oled</v>
      </c>
      <c r="D179" t="s">
        <v>294</v>
      </c>
      <c r="E179" s="3">
        <v>45525</v>
      </c>
      <c r="F179" s="2" t="s">
        <v>8</v>
      </c>
      <c r="G179" s="4">
        <v>219</v>
      </c>
      <c r="H179" s="2" t="s">
        <v>12</v>
      </c>
      <c r="I179" s="4">
        <v>38</v>
      </c>
      <c r="J179" s="4">
        <f>Tabela1[[#This Row],[Subscription Price]]-Tabela1[[#This Row],[Coupon Value]]</f>
        <v>181</v>
      </c>
    </row>
    <row r="180" spans="1:10" ht="16.5" customHeight="1" x14ac:dyDescent="0.35">
      <c r="A180" s="2">
        <v>3409</v>
      </c>
      <c r="B180" s="2" t="s">
        <v>187</v>
      </c>
      <c r="C180" s="2" t="str">
        <f t="shared" ca="1" si="2"/>
        <v>Nintendo Switch v2</v>
      </c>
      <c r="D180" t="s">
        <v>292</v>
      </c>
      <c r="E180" s="3">
        <v>45526</v>
      </c>
      <c r="F180" s="2" t="s">
        <v>11</v>
      </c>
      <c r="G180" s="4">
        <f>28*3</f>
        <v>84</v>
      </c>
      <c r="H180" s="2" t="s">
        <v>14</v>
      </c>
      <c r="I180" s="4">
        <v>14</v>
      </c>
      <c r="J180" s="4">
        <f>Tabela1[[#This Row],[Subscription Price]]-Tabela1[[#This Row],[Coupon Value]]</f>
        <v>70</v>
      </c>
    </row>
    <row r="181" spans="1:10" ht="16.5" customHeight="1" x14ac:dyDescent="0.35">
      <c r="A181" s="2">
        <v>3410</v>
      </c>
      <c r="B181" s="2" t="s">
        <v>188</v>
      </c>
      <c r="C181" s="2" t="str">
        <f t="shared" ca="1" si="2"/>
        <v>Nintendo Switch 2</v>
      </c>
      <c r="D181" t="s">
        <v>293</v>
      </c>
      <c r="E181" s="3">
        <v>45527</v>
      </c>
      <c r="F181" s="2" t="s">
        <v>8</v>
      </c>
      <c r="G181" s="4">
        <v>11</v>
      </c>
      <c r="H181" s="2" t="s">
        <v>9</v>
      </c>
      <c r="I181" s="4">
        <v>2</v>
      </c>
      <c r="J181" s="4">
        <f>Tabela1[[#This Row],[Subscription Price]]-Tabela1[[#This Row],[Coupon Value]]</f>
        <v>9</v>
      </c>
    </row>
    <row r="182" spans="1:10" ht="16.5" customHeight="1" x14ac:dyDescent="0.35">
      <c r="A182" s="2">
        <v>3411</v>
      </c>
      <c r="B182" s="2" t="s">
        <v>189</v>
      </c>
      <c r="C182" s="2" t="str">
        <f t="shared" ca="1" si="2"/>
        <v>Nintendo Switch v2</v>
      </c>
      <c r="D182" t="s">
        <v>292</v>
      </c>
      <c r="E182" s="3">
        <v>45528</v>
      </c>
      <c r="F182" s="2" t="s">
        <v>11</v>
      </c>
      <c r="G182" s="4">
        <v>30</v>
      </c>
      <c r="H182" s="2" t="s">
        <v>9</v>
      </c>
      <c r="I182" s="4">
        <v>3</v>
      </c>
      <c r="J182" s="4">
        <f>Tabela1[[#This Row],[Subscription Price]]-Tabela1[[#This Row],[Coupon Value]]</f>
        <v>27</v>
      </c>
    </row>
    <row r="183" spans="1:10" ht="16.5" customHeight="1" x14ac:dyDescent="0.35">
      <c r="A183" s="2">
        <v>3412</v>
      </c>
      <c r="B183" s="2" t="s">
        <v>190</v>
      </c>
      <c r="C183" s="2" t="str">
        <f t="shared" ca="1" si="2"/>
        <v>Nintendo Switch Oled</v>
      </c>
      <c r="D183" t="s">
        <v>293</v>
      </c>
      <c r="E183" s="3">
        <v>45529</v>
      </c>
      <c r="F183" s="2" t="s">
        <v>8</v>
      </c>
      <c r="G183" s="4">
        <v>120</v>
      </c>
      <c r="H183" s="2" t="s">
        <v>12</v>
      </c>
      <c r="I183" s="4">
        <v>41</v>
      </c>
      <c r="J183" s="4">
        <f>Tabela1[[#This Row],[Subscription Price]]-Tabela1[[#This Row],[Coupon Value]]</f>
        <v>79</v>
      </c>
    </row>
    <row r="184" spans="1:10" ht="16.5" customHeight="1" x14ac:dyDescent="0.35">
      <c r="A184" s="2">
        <v>3413</v>
      </c>
      <c r="B184" s="2" t="s">
        <v>191</v>
      </c>
      <c r="C184" s="2" t="str">
        <f t="shared" ca="1" si="2"/>
        <v>Nintendo Switch v2</v>
      </c>
      <c r="D184" t="s">
        <v>294</v>
      </c>
      <c r="E184" s="3">
        <v>45530</v>
      </c>
      <c r="F184" s="2" t="s">
        <v>11</v>
      </c>
      <c r="G184" s="4">
        <f>16*3</f>
        <v>48</v>
      </c>
      <c r="H184" s="2" t="s">
        <v>14</v>
      </c>
      <c r="I184" s="4">
        <v>10</v>
      </c>
      <c r="J184" s="4">
        <f>Tabela1[[#This Row],[Subscription Price]]-Tabela1[[#This Row],[Coupon Value]]</f>
        <v>38</v>
      </c>
    </row>
    <row r="185" spans="1:10" ht="16.5" customHeight="1" x14ac:dyDescent="0.35">
      <c r="A185" s="2">
        <v>3414</v>
      </c>
      <c r="B185" s="2" t="s">
        <v>192</v>
      </c>
      <c r="C185" s="2" t="str">
        <f t="shared" ca="1" si="2"/>
        <v>Nintendo Switch v2</v>
      </c>
      <c r="D185" t="s">
        <v>292</v>
      </c>
      <c r="E185" s="3">
        <v>45531</v>
      </c>
      <c r="F185" s="2" t="s">
        <v>8</v>
      </c>
      <c r="G185" s="4">
        <f>28*3</f>
        <v>84</v>
      </c>
      <c r="H185" s="2" t="s">
        <v>14</v>
      </c>
      <c r="I185" s="4">
        <v>10</v>
      </c>
      <c r="J185" s="4">
        <f>Tabela1[[#This Row],[Subscription Price]]-Tabela1[[#This Row],[Coupon Value]]</f>
        <v>74</v>
      </c>
    </row>
    <row r="186" spans="1:10" ht="16.5" customHeight="1" x14ac:dyDescent="0.35">
      <c r="A186" s="2">
        <v>3415</v>
      </c>
      <c r="B186" s="2" t="s">
        <v>193</v>
      </c>
      <c r="C186" s="2" t="str">
        <f t="shared" ca="1" si="2"/>
        <v>Nintendo Switch v1</v>
      </c>
      <c r="D186" t="s">
        <v>293</v>
      </c>
      <c r="E186" s="3">
        <v>45532</v>
      </c>
      <c r="F186" s="2" t="s">
        <v>11</v>
      </c>
      <c r="G186" s="4">
        <v>11</v>
      </c>
      <c r="H186" s="2" t="s">
        <v>9</v>
      </c>
      <c r="I186" s="4">
        <v>4</v>
      </c>
      <c r="J186" s="4">
        <f>Tabela1[[#This Row],[Subscription Price]]-Tabela1[[#This Row],[Coupon Value]]</f>
        <v>7</v>
      </c>
    </row>
    <row r="187" spans="1:10" ht="16.5" customHeight="1" x14ac:dyDescent="0.35">
      <c r="A187" s="2">
        <v>3416</v>
      </c>
      <c r="B187" s="2" t="s">
        <v>194</v>
      </c>
      <c r="C187" s="2" t="str">
        <f t="shared" ca="1" si="2"/>
        <v>Nintendo Switch v2</v>
      </c>
      <c r="D187" t="s">
        <v>292</v>
      </c>
      <c r="E187" s="3">
        <v>45533</v>
      </c>
      <c r="F187" s="2" t="s">
        <v>8</v>
      </c>
      <c r="G187" s="4">
        <v>300</v>
      </c>
      <c r="H187" s="2" t="s">
        <v>12</v>
      </c>
      <c r="I187" s="4">
        <v>47</v>
      </c>
      <c r="J187" s="4">
        <f>Tabela1[[#This Row],[Subscription Price]]-Tabela1[[#This Row],[Coupon Value]]</f>
        <v>253</v>
      </c>
    </row>
    <row r="188" spans="1:10" ht="16.5" customHeight="1" x14ac:dyDescent="0.35">
      <c r="A188" s="2">
        <v>3417</v>
      </c>
      <c r="B188" s="2" t="s">
        <v>195</v>
      </c>
      <c r="C188" s="2" t="str">
        <f t="shared" ca="1" si="2"/>
        <v>Nintendo Switch v1</v>
      </c>
      <c r="D188" t="s">
        <v>293</v>
      </c>
      <c r="E188" s="3">
        <v>45534</v>
      </c>
      <c r="F188" s="2" t="s">
        <v>11</v>
      </c>
      <c r="G188" s="4">
        <v>11</v>
      </c>
      <c r="H188" s="2" t="s">
        <v>9</v>
      </c>
      <c r="I188" s="4">
        <v>2</v>
      </c>
      <c r="J188" s="4">
        <f>Tabela1[[#This Row],[Subscription Price]]-Tabela1[[#This Row],[Coupon Value]]</f>
        <v>9</v>
      </c>
    </row>
    <row r="189" spans="1:10" ht="16.5" customHeight="1" x14ac:dyDescent="0.35">
      <c r="A189" s="2">
        <v>3418</v>
      </c>
      <c r="B189" s="2" t="s">
        <v>196</v>
      </c>
      <c r="C189" s="2" t="str">
        <f t="shared" ca="1" si="2"/>
        <v>Nintendo Switch v2</v>
      </c>
      <c r="D189" t="s">
        <v>294</v>
      </c>
      <c r="E189" s="3">
        <v>45535</v>
      </c>
      <c r="F189" s="2" t="s">
        <v>8</v>
      </c>
      <c r="G189" s="4">
        <f>16*3</f>
        <v>48</v>
      </c>
      <c r="H189" s="2" t="s">
        <v>14</v>
      </c>
      <c r="I189" s="4">
        <v>12</v>
      </c>
      <c r="J189" s="4">
        <f>Tabela1[[#This Row],[Subscription Price]]-Tabela1[[#This Row],[Coupon Value]]</f>
        <v>36</v>
      </c>
    </row>
    <row r="190" spans="1:10" ht="16.5" customHeight="1" x14ac:dyDescent="0.35">
      <c r="A190" s="2">
        <v>3419</v>
      </c>
      <c r="B190" s="2" t="s">
        <v>197</v>
      </c>
      <c r="C190" s="2" t="str">
        <f t="shared" ca="1" si="2"/>
        <v>Nintendo Switch 2</v>
      </c>
      <c r="D190" t="s">
        <v>292</v>
      </c>
      <c r="E190" s="3">
        <v>45536</v>
      </c>
      <c r="F190" s="2" t="s">
        <v>11</v>
      </c>
      <c r="G190" s="4">
        <v>30</v>
      </c>
      <c r="H190" s="2" t="s">
        <v>9</v>
      </c>
      <c r="I190" s="4">
        <v>5</v>
      </c>
      <c r="J190" s="4">
        <f>Tabela1[[#This Row],[Subscription Price]]-Tabela1[[#This Row],[Coupon Value]]</f>
        <v>25</v>
      </c>
    </row>
    <row r="191" spans="1:10" ht="16.5" customHeight="1" x14ac:dyDescent="0.35">
      <c r="A191" s="2">
        <v>3420</v>
      </c>
      <c r="B191" s="2" t="s">
        <v>198</v>
      </c>
      <c r="C191" s="2" t="str">
        <f t="shared" ca="1" si="2"/>
        <v>Nintendo Switch Oled</v>
      </c>
      <c r="D191" t="s">
        <v>293</v>
      </c>
      <c r="E191" s="3">
        <v>45537</v>
      </c>
      <c r="F191" s="2" t="s">
        <v>8</v>
      </c>
      <c r="G191" s="4">
        <v>120</v>
      </c>
      <c r="H191" s="2" t="s">
        <v>12</v>
      </c>
      <c r="I191" s="4">
        <v>44</v>
      </c>
      <c r="J191" s="4">
        <f>Tabela1[[#This Row],[Subscription Price]]-Tabela1[[#This Row],[Coupon Value]]</f>
        <v>76</v>
      </c>
    </row>
    <row r="192" spans="1:10" ht="16.5" customHeight="1" x14ac:dyDescent="0.35">
      <c r="A192" s="2">
        <v>3421</v>
      </c>
      <c r="B192" s="2" t="s">
        <v>27</v>
      </c>
      <c r="C192" s="2" t="str">
        <f t="shared" ca="1" si="2"/>
        <v>Nintendo Switch v1</v>
      </c>
      <c r="D192" t="s">
        <v>292</v>
      </c>
      <c r="E192" s="3">
        <v>45538</v>
      </c>
      <c r="F192" s="2" t="s">
        <v>11</v>
      </c>
      <c r="G192" s="4">
        <v>30</v>
      </c>
      <c r="H192" s="2" t="s">
        <v>9</v>
      </c>
      <c r="I192" s="4">
        <v>4</v>
      </c>
      <c r="J192" s="4">
        <f>Tabela1[[#This Row],[Subscription Price]]-Tabela1[[#This Row],[Coupon Value]]</f>
        <v>26</v>
      </c>
    </row>
    <row r="193" spans="1:10" ht="16.5" customHeight="1" x14ac:dyDescent="0.35">
      <c r="A193" s="2">
        <v>3422</v>
      </c>
      <c r="B193" s="2" t="s">
        <v>199</v>
      </c>
      <c r="C193" s="2" t="str">
        <f t="shared" ca="1" si="2"/>
        <v>Nintendo Switch v2</v>
      </c>
      <c r="D193" t="s">
        <v>293</v>
      </c>
      <c r="E193" s="3">
        <v>45539</v>
      </c>
      <c r="F193" s="2" t="s">
        <v>8</v>
      </c>
      <c r="G193" s="4">
        <v>30</v>
      </c>
      <c r="H193" s="2" t="s">
        <v>14</v>
      </c>
      <c r="I193" s="4">
        <v>13</v>
      </c>
      <c r="J193" s="4">
        <f>Tabela1[[#This Row],[Subscription Price]]-Tabela1[[#This Row],[Coupon Value]]</f>
        <v>17</v>
      </c>
    </row>
    <row r="194" spans="1:10" ht="16.5" customHeight="1" x14ac:dyDescent="0.35">
      <c r="A194" s="2">
        <v>3423</v>
      </c>
      <c r="B194" s="2" t="s">
        <v>200</v>
      </c>
      <c r="C194" s="2" t="str">
        <f t="shared" ref="C194:C257" ca="1" si="3">CHOOSE(RANDBETWEEN(1,4), "Nintendo Switch Oled", "Nintendo Switch v1", "Nintendo Switch v2", "Nintendo Switch 2")</f>
        <v>Nintendo Switch Oled</v>
      </c>
      <c r="D194" t="s">
        <v>294</v>
      </c>
      <c r="E194" s="3">
        <v>45540</v>
      </c>
      <c r="F194" s="2" t="s">
        <v>11</v>
      </c>
      <c r="G194" s="4">
        <v>18</v>
      </c>
      <c r="H194" s="2" t="s">
        <v>9</v>
      </c>
      <c r="I194" s="4">
        <v>2</v>
      </c>
      <c r="J194" s="4">
        <f>Tabela1[[#This Row],[Subscription Price]]-Tabela1[[#This Row],[Coupon Value]]</f>
        <v>16</v>
      </c>
    </row>
    <row r="195" spans="1:10" ht="16.5" customHeight="1" x14ac:dyDescent="0.35">
      <c r="A195" s="2">
        <v>3424</v>
      </c>
      <c r="B195" s="2" t="s">
        <v>26</v>
      </c>
      <c r="C195" s="2" t="str">
        <f t="shared" ca="1" si="3"/>
        <v>Nintendo Switch v1</v>
      </c>
      <c r="D195" t="s">
        <v>292</v>
      </c>
      <c r="E195" s="3">
        <v>45541</v>
      </c>
      <c r="F195" s="2" t="s">
        <v>8</v>
      </c>
      <c r="G195" s="4">
        <v>300</v>
      </c>
      <c r="H195" s="2" t="s">
        <v>12</v>
      </c>
      <c r="I195" s="4">
        <v>42</v>
      </c>
      <c r="J195" s="4">
        <f>Tabela1[[#This Row],[Subscription Price]]-Tabela1[[#This Row],[Coupon Value]]</f>
        <v>258</v>
      </c>
    </row>
    <row r="196" spans="1:10" ht="16.5" customHeight="1" x14ac:dyDescent="0.35">
      <c r="A196" s="2">
        <v>3425</v>
      </c>
      <c r="B196" s="2" t="s">
        <v>201</v>
      </c>
      <c r="C196" s="2" t="str">
        <f t="shared" ca="1" si="3"/>
        <v>Nintendo Switch 2</v>
      </c>
      <c r="D196" t="s">
        <v>293</v>
      </c>
      <c r="E196" s="3">
        <v>45542</v>
      </c>
      <c r="F196" s="2" t="s">
        <v>11</v>
      </c>
      <c r="G196" s="4">
        <v>11</v>
      </c>
      <c r="H196" s="2" t="s">
        <v>9</v>
      </c>
      <c r="I196" s="4">
        <v>3</v>
      </c>
      <c r="J196" s="4">
        <f>Tabela1[[#This Row],[Subscription Price]]-Tabela1[[#This Row],[Coupon Value]]</f>
        <v>8</v>
      </c>
    </row>
    <row r="197" spans="1:10" ht="16.5" customHeight="1" x14ac:dyDescent="0.35">
      <c r="A197" s="2">
        <v>3426</v>
      </c>
      <c r="B197" s="2" t="s">
        <v>179</v>
      </c>
      <c r="C197" s="2" t="str">
        <f t="shared" ca="1" si="3"/>
        <v>Nintendo Switch v2</v>
      </c>
      <c r="D197" t="s">
        <v>292</v>
      </c>
      <c r="E197" s="3">
        <v>45543</v>
      </c>
      <c r="F197" s="2" t="s">
        <v>8</v>
      </c>
      <c r="G197" s="4">
        <f>28*3</f>
        <v>84</v>
      </c>
      <c r="H197" s="2" t="s">
        <v>14</v>
      </c>
      <c r="I197" s="4">
        <v>12</v>
      </c>
      <c r="J197" s="4">
        <f>Tabela1[[#This Row],[Subscription Price]]-Tabela1[[#This Row],[Coupon Value]]</f>
        <v>72</v>
      </c>
    </row>
    <row r="198" spans="1:10" ht="16.5" customHeight="1" x14ac:dyDescent="0.35">
      <c r="A198" s="2">
        <v>3427</v>
      </c>
      <c r="B198" s="2" t="s">
        <v>202</v>
      </c>
      <c r="C198" s="2" t="str">
        <f t="shared" ca="1" si="3"/>
        <v>Nintendo Switch v2</v>
      </c>
      <c r="D198" t="s">
        <v>293</v>
      </c>
      <c r="E198" s="3">
        <v>45544</v>
      </c>
      <c r="F198" s="2" t="s">
        <v>11</v>
      </c>
      <c r="G198" s="4">
        <v>11</v>
      </c>
      <c r="H198" s="2" t="s">
        <v>9</v>
      </c>
      <c r="I198" s="4">
        <v>0</v>
      </c>
      <c r="J198" s="4">
        <f>Tabela1[[#This Row],[Subscription Price]]-Tabela1[[#This Row],[Coupon Value]]</f>
        <v>11</v>
      </c>
    </row>
    <row r="199" spans="1:10" ht="16.5" customHeight="1" x14ac:dyDescent="0.35">
      <c r="A199" s="2">
        <v>3428</v>
      </c>
      <c r="B199" s="2" t="s">
        <v>203</v>
      </c>
      <c r="C199" s="2" t="str">
        <f t="shared" ca="1" si="3"/>
        <v>Nintendo Switch 2</v>
      </c>
      <c r="D199" t="s">
        <v>294</v>
      </c>
      <c r="E199" s="3">
        <v>45545</v>
      </c>
      <c r="F199" s="2" t="s">
        <v>8</v>
      </c>
      <c r="G199" s="4">
        <v>219</v>
      </c>
      <c r="H199" s="2" t="s">
        <v>12</v>
      </c>
      <c r="I199" s="4">
        <v>34</v>
      </c>
      <c r="J199" s="4">
        <f>Tabela1[[#This Row],[Subscription Price]]-Tabela1[[#This Row],[Coupon Value]]</f>
        <v>185</v>
      </c>
    </row>
    <row r="200" spans="1:10" ht="16.5" customHeight="1" x14ac:dyDescent="0.35">
      <c r="A200" s="2">
        <v>3429</v>
      </c>
      <c r="B200" s="2" t="s">
        <v>204</v>
      </c>
      <c r="C200" s="2" t="str">
        <f t="shared" ca="1" si="3"/>
        <v>Nintendo Switch 2</v>
      </c>
      <c r="D200" t="s">
        <v>292</v>
      </c>
      <c r="E200" s="3">
        <v>45546</v>
      </c>
      <c r="F200" s="2" t="s">
        <v>11</v>
      </c>
      <c r="G200" s="4">
        <v>30</v>
      </c>
      <c r="H200" s="2" t="s">
        <v>9</v>
      </c>
      <c r="I200" s="4">
        <v>4</v>
      </c>
      <c r="J200" s="4">
        <f>Tabela1[[#This Row],[Subscription Price]]-Tabela1[[#This Row],[Coupon Value]]</f>
        <v>26</v>
      </c>
    </row>
    <row r="201" spans="1:10" ht="16.5" customHeight="1" x14ac:dyDescent="0.35">
      <c r="A201" s="2">
        <v>3430</v>
      </c>
      <c r="B201" s="2" t="s">
        <v>205</v>
      </c>
      <c r="C201" s="2" t="str">
        <f t="shared" ca="1" si="3"/>
        <v>Nintendo Switch v1</v>
      </c>
      <c r="D201" t="s">
        <v>293</v>
      </c>
      <c r="E201" s="3">
        <v>45547</v>
      </c>
      <c r="F201" s="2" t="s">
        <v>8</v>
      </c>
      <c r="G201" s="4">
        <v>30</v>
      </c>
      <c r="H201" s="2" t="s">
        <v>14</v>
      </c>
      <c r="I201" s="4">
        <v>12</v>
      </c>
      <c r="J201" s="4">
        <f>Tabela1[[#This Row],[Subscription Price]]-Tabela1[[#This Row],[Coupon Value]]</f>
        <v>18</v>
      </c>
    </row>
    <row r="202" spans="1:10" ht="16.5" customHeight="1" x14ac:dyDescent="0.35">
      <c r="A202" s="2">
        <v>3431</v>
      </c>
      <c r="B202" s="2" t="s">
        <v>206</v>
      </c>
      <c r="C202" s="2" t="str">
        <f t="shared" ca="1" si="3"/>
        <v>Nintendo Switch v2</v>
      </c>
      <c r="D202" t="s">
        <v>292</v>
      </c>
      <c r="E202" s="3">
        <v>45548</v>
      </c>
      <c r="F202" s="2" t="s">
        <v>11</v>
      </c>
      <c r="G202" s="4">
        <v>30</v>
      </c>
      <c r="H202" s="2" t="s">
        <v>9</v>
      </c>
      <c r="I202" s="4">
        <v>1</v>
      </c>
      <c r="J202" s="4">
        <f>Tabela1[[#This Row],[Subscription Price]]-Tabela1[[#This Row],[Coupon Value]]</f>
        <v>29</v>
      </c>
    </row>
    <row r="203" spans="1:10" ht="16.5" customHeight="1" x14ac:dyDescent="0.35">
      <c r="A203" s="2">
        <v>3432</v>
      </c>
      <c r="B203" s="2" t="s">
        <v>207</v>
      </c>
      <c r="C203" s="2" t="str">
        <f t="shared" ca="1" si="3"/>
        <v>Nintendo Switch 2</v>
      </c>
      <c r="D203" t="s">
        <v>293</v>
      </c>
      <c r="E203" s="3">
        <v>45549</v>
      </c>
      <c r="F203" s="2" t="s">
        <v>8</v>
      </c>
      <c r="G203" s="4">
        <v>120</v>
      </c>
      <c r="H203" s="2" t="s">
        <v>12</v>
      </c>
      <c r="I203" s="4">
        <v>42</v>
      </c>
      <c r="J203" s="4">
        <f>Tabela1[[#This Row],[Subscription Price]]-Tabela1[[#This Row],[Coupon Value]]</f>
        <v>78</v>
      </c>
    </row>
    <row r="204" spans="1:10" ht="16.5" customHeight="1" x14ac:dyDescent="0.35">
      <c r="A204" s="2">
        <v>3433</v>
      </c>
      <c r="B204" s="2" t="s">
        <v>208</v>
      </c>
      <c r="C204" s="2" t="str">
        <f t="shared" ca="1" si="3"/>
        <v>Nintendo Switch v2</v>
      </c>
      <c r="D204" t="s">
        <v>294</v>
      </c>
      <c r="E204" s="3">
        <v>45550</v>
      </c>
      <c r="F204" s="2" t="s">
        <v>11</v>
      </c>
      <c r="G204" s="4">
        <v>18</v>
      </c>
      <c r="H204" s="2" t="s">
        <v>9</v>
      </c>
      <c r="I204" s="4">
        <v>3</v>
      </c>
      <c r="J204" s="4">
        <f>Tabela1[[#This Row],[Subscription Price]]-Tabela1[[#This Row],[Coupon Value]]</f>
        <v>15</v>
      </c>
    </row>
    <row r="205" spans="1:10" ht="16.5" customHeight="1" x14ac:dyDescent="0.35">
      <c r="A205" s="2">
        <v>3434</v>
      </c>
      <c r="B205" s="2" t="s">
        <v>209</v>
      </c>
      <c r="C205" s="2" t="str">
        <f t="shared" ca="1" si="3"/>
        <v>Nintendo Switch v2</v>
      </c>
      <c r="D205" t="s">
        <v>292</v>
      </c>
      <c r="E205" s="3">
        <v>45551</v>
      </c>
      <c r="F205" s="2" t="s">
        <v>8</v>
      </c>
      <c r="G205" s="4">
        <f>28*3</f>
        <v>84</v>
      </c>
      <c r="H205" s="2" t="s">
        <v>14</v>
      </c>
      <c r="I205" s="4">
        <v>13</v>
      </c>
      <c r="J205" s="4">
        <f>Tabela1[[#This Row],[Subscription Price]]-Tabela1[[#This Row],[Coupon Value]]</f>
        <v>71</v>
      </c>
    </row>
    <row r="206" spans="1:10" ht="16.5" customHeight="1" x14ac:dyDescent="0.35">
      <c r="A206" s="2">
        <v>3435</v>
      </c>
      <c r="B206" s="2" t="s">
        <v>210</v>
      </c>
      <c r="C206" s="2" t="str">
        <f t="shared" ca="1" si="3"/>
        <v>Nintendo Switch 2</v>
      </c>
      <c r="D206" t="s">
        <v>293</v>
      </c>
      <c r="E206" s="3">
        <v>45552</v>
      </c>
      <c r="F206" s="2" t="s">
        <v>11</v>
      </c>
      <c r="G206" s="4">
        <v>11</v>
      </c>
      <c r="H206" s="2" t="s">
        <v>9</v>
      </c>
      <c r="I206" s="4">
        <v>0</v>
      </c>
      <c r="J206" s="4">
        <f>Tabela1[[#This Row],[Subscription Price]]-Tabela1[[#This Row],[Coupon Value]]</f>
        <v>11</v>
      </c>
    </row>
    <row r="207" spans="1:10" ht="16.5" customHeight="1" x14ac:dyDescent="0.35">
      <c r="A207" s="2">
        <v>3436</v>
      </c>
      <c r="B207" s="2" t="s">
        <v>211</v>
      </c>
      <c r="C207" s="2" t="str">
        <f t="shared" ca="1" si="3"/>
        <v>Nintendo Switch v2</v>
      </c>
      <c r="D207" t="s">
        <v>292</v>
      </c>
      <c r="E207" s="3">
        <v>45553</v>
      </c>
      <c r="F207" s="2" t="s">
        <v>8</v>
      </c>
      <c r="G207" s="4">
        <v>30</v>
      </c>
      <c r="H207" s="2" t="s">
        <v>9</v>
      </c>
      <c r="I207" s="4">
        <v>3</v>
      </c>
      <c r="J207" s="4">
        <f>Tabela1[[#This Row],[Subscription Price]]-Tabela1[[#This Row],[Coupon Value]]</f>
        <v>27</v>
      </c>
    </row>
    <row r="208" spans="1:10" ht="16.5" customHeight="1" x14ac:dyDescent="0.35">
      <c r="A208" s="2">
        <v>3437</v>
      </c>
      <c r="B208" s="2" t="s">
        <v>212</v>
      </c>
      <c r="C208" s="2" t="str">
        <f t="shared" ca="1" si="3"/>
        <v>Nintendo Switch 2</v>
      </c>
      <c r="D208" t="s">
        <v>293</v>
      </c>
      <c r="E208" s="3">
        <v>45554</v>
      </c>
      <c r="F208" s="2" t="s">
        <v>11</v>
      </c>
      <c r="G208" s="4">
        <v>30</v>
      </c>
      <c r="H208" s="2" t="s">
        <v>14</v>
      </c>
      <c r="I208" s="4">
        <v>10</v>
      </c>
      <c r="J208" s="4">
        <f>Tabela1[[#This Row],[Subscription Price]]-Tabela1[[#This Row],[Coupon Value]]</f>
        <v>20</v>
      </c>
    </row>
    <row r="209" spans="1:10" ht="16.5" customHeight="1" x14ac:dyDescent="0.35">
      <c r="A209" s="2">
        <v>3438</v>
      </c>
      <c r="B209" s="2" t="s">
        <v>213</v>
      </c>
      <c r="C209" s="2" t="str">
        <f t="shared" ca="1" si="3"/>
        <v>Nintendo Switch Oled</v>
      </c>
      <c r="D209" t="s">
        <v>294</v>
      </c>
      <c r="E209" s="3">
        <v>45555</v>
      </c>
      <c r="F209" s="2" t="s">
        <v>8</v>
      </c>
      <c r="G209" s="4">
        <v>219</v>
      </c>
      <c r="H209" s="2" t="s">
        <v>12</v>
      </c>
      <c r="I209" s="4">
        <v>46</v>
      </c>
      <c r="J209" s="4">
        <f>Tabela1[[#This Row],[Subscription Price]]-Tabela1[[#This Row],[Coupon Value]]</f>
        <v>173</v>
      </c>
    </row>
    <row r="210" spans="1:10" ht="16.5" customHeight="1" x14ac:dyDescent="0.35">
      <c r="A210" s="2">
        <v>3439</v>
      </c>
      <c r="B210" s="2" t="s">
        <v>214</v>
      </c>
      <c r="C210" s="2" t="str">
        <f t="shared" ca="1" si="3"/>
        <v>Nintendo Switch Oled</v>
      </c>
      <c r="D210" t="s">
        <v>292</v>
      </c>
      <c r="E210" s="3">
        <v>45556</v>
      </c>
      <c r="F210" s="2" t="s">
        <v>11</v>
      </c>
      <c r="G210" s="4">
        <f>28*3</f>
        <v>84</v>
      </c>
      <c r="H210" s="2" t="s">
        <v>14</v>
      </c>
      <c r="I210" s="4">
        <v>13</v>
      </c>
      <c r="J210" s="4">
        <f>Tabela1[[#This Row],[Subscription Price]]-Tabela1[[#This Row],[Coupon Value]]</f>
        <v>71</v>
      </c>
    </row>
    <row r="211" spans="1:10" ht="16.5" customHeight="1" x14ac:dyDescent="0.35">
      <c r="A211" s="2">
        <v>3440</v>
      </c>
      <c r="B211" s="2" t="s">
        <v>215</v>
      </c>
      <c r="C211" s="2" t="str">
        <f t="shared" ca="1" si="3"/>
        <v>Nintendo Switch v1</v>
      </c>
      <c r="D211" t="s">
        <v>293</v>
      </c>
      <c r="E211" s="3">
        <v>45557</v>
      </c>
      <c r="F211" s="2" t="s">
        <v>8</v>
      </c>
      <c r="G211" s="4">
        <v>11</v>
      </c>
      <c r="H211" s="2" t="s">
        <v>9</v>
      </c>
      <c r="I211" s="4">
        <v>3</v>
      </c>
      <c r="J211" s="4">
        <f>Tabela1[[#This Row],[Subscription Price]]-Tabela1[[#This Row],[Coupon Value]]</f>
        <v>8</v>
      </c>
    </row>
    <row r="212" spans="1:10" ht="16.5" customHeight="1" x14ac:dyDescent="0.35">
      <c r="A212" s="2">
        <v>3441</v>
      </c>
      <c r="B212" s="2" t="s">
        <v>216</v>
      </c>
      <c r="C212" s="2" t="str">
        <f t="shared" ca="1" si="3"/>
        <v>Nintendo Switch 2</v>
      </c>
      <c r="D212" t="s">
        <v>292</v>
      </c>
      <c r="E212" s="3">
        <v>45558</v>
      </c>
      <c r="F212" s="2" t="s">
        <v>11</v>
      </c>
      <c r="G212" s="4">
        <v>30</v>
      </c>
      <c r="H212" s="2" t="s">
        <v>9</v>
      </c>
      <c r="I212" s="4">
        <v>4</v>
      </c>
      <c r="J212" s="4">
        <f>Tabela1[[#This Row],[Subscription Price]]-Tabela1[[#This Row],[Coupon Value]]</f>
        <v>26</v>
      </c>
    </row>
    <row r="213" spans="1:10" ht="16.5" customHeight="1" x14ac:dyDescent="0.35">
      <c r="A213" s="2">
        <v>3442</v>
      </c>
      <c r="B213" s="2" t="s">
        <v>217</v>
      </c>
      <c r="C213" s="2" t="str">
        <f t="shared" ca="1" si="3"/>
        <v>Nintendo Switch v1</v>
      </c>
      <c r="D213" t="s">
        <v>293</v>
      </c>
      <c r="E213" s="3">
        <v>45559</v>
      </c>
      <c r="F213" s="2" t="s">
        <v>8</v>
      </c>
      <c r="G213" s="4">
        <v>120</v>
      </c>
      <c r="H213" s="2" t="s">
        <v>12</v>
      </c>
      <c r="I213" s="4">
        <v>41</v>
      </c>
      <c r="J213" s="4">
        <f>Tabela1[[#This Row],[Subscription Price]]-Tabela1[[#This Row],[Coupon Value]]</f>
        <v>79</v>
      </c>
    </row>
    <row r="214" spans="1:10" ht="16.5" customHeight="1" x14ac:dyDescent="0.35">
      <c r="A214" s="2">
        <v>3443</v>
      </c>
      <c r="B214" s="2" t="s">
        <v>218</v>
      </c>
      <c r="C214" s="2" t="str">
        <f t="shared" ca="1" si="3"/>
        <v>Nintendo Switch v1</v>
      </c>
      <c r="D214" t="s">
        <v>294</v>
      </c>
      <c r="E214" s="3">
        <v>45560</v>
      </c>
      <c r="F214" s="2" t="s">
        <v>11</v>
      </c>
      <c r="G214" s="4">
        <f>16*3</f>
        <v>48</v>
      </c>
      <c r="H214" s="2" t="s">
        <v>14</v>
      </c>
      <c r="I214" s="4">
        <v>12</v>
      </c>
      <c r="J214" s="4">
        <f>Tabela1[[#This Row],[Subscription Price]]-Tabela1[[#This Row],[Coupon Value]]</f>
        <v>36</v>
      </c>
    </row>
    <row r="215" spans="1:10" ht="16.5" customHeight="1" x14ac:dyDescent="0.35">
      <c r="A215" s="2">
        <v>3444</v>
      </c>
      <c r="B215" s="2" t="s">
        <v>219</v>
      </c>
      <c r="C215" s="2" t="str">
        <f t="shared" ca="1" si="3"/>
        <v>Nintendo Switch v2</v>
      </c>
      <c r="D215" t="s">
        <v>292</v>
      </c>
      <c r="E215" s="3">
        <v>45561</v>
      </c>
      <c r="F215" s="2" t="s">
        <v>8</v>
      </c>
      <c r="G215" s="4">
        <f>28*3</f>
        <v>84</v>
      </c>
      <c r="H215" s="2" t="s">
        <v>14</v>
      </c>
      <c r="I215" s="4">
        <v>10</v>
      </c>
      <c r="J215" s="4">
        <f>Tabela1[[#This Row],[Subscription Price]]-Tabela1[[#This Row],[Coupon Value]]</f>
        <v>74</v>
      </c>
    </row>
    <row r="216" spans="1:10" ht="16.5" customHeight="1" x14ac:dyDescent="0.35">
      <c r="A216" s="2">
        <v>3445</v>
      </c>
      <c r="B216" s="2" t="s">
        <v>49</v>
      </c>
      <c r="C216" s="2" t="str">
        <f t="shared" ca="1" si="3"/>
        <v>Nintendo Switch Oled</v>
      </c>
      <c r="D216" t="s">
        <v>293</v>
      </c>
      <c r="E216" s="3">
        <v>45562</v>
      </c>
      <c r="F216" s="2" t="s">
        <v>11</v>
      </c>
      <c r="G216" s="4">
        <v>11</v>
      </c>
      <c r="H216" s="2" t="s">
        <v>9</v>
      </c>
      <c r="I216" s="4">
        <v>1</v>
      </c>
      <c r="J216" s="4">
        <f>Tabela1[[#This Row],[Subscription Price]]-Tabela1[[#This Row],[Coupon Value]]</f>
        <v>10</v>
      </c>
    </row>
    <row r="217" spans="1:10" ht="16.5" customHeight="1" x14ac:dyDescent="0.35">
      <c r="A217" s="2">
        <v>3446</v>
      </c>
      <c r="B217" s="2" t="s">
        <v>220</v>
      </c>
      <c r="C217" s="2" t="str">
        <f t="shared" ca="1" si="3"/>
        <v>Nintendo Switch 2</v>
      </c>
      <c r="D217" t="s">
        <v>292</v>
      </c>
      <c r="E217" s="3">
        <v>45563</v>
      </c>
      <c r="F217" s="2" t="s">
        <v>8</v>
      </c>
      <c r="G217" s="4">
        <v>300</v>
      </c>
      <c r="H217" s="2" t="s">
        <v>12</v>
      </c>
      <c r="I217" s="4">
        <v>37</v>
      </c>
      <c r="J217" s="4">
        <f>Tabela1[[#This Row],[Subscription Price]]-Tabela1[[#This Row],[Coupon Value]]</f>
        <v>263</v>
      </c>
    </row>
    <row r="218" spans="1:10" ht="16.5" customHeight="1" x14ac:dyDescent="0.35">
      <c r="A218" s="2">
        <v>3447</v>
      </c>
      <c r="B218" s="2" t="s">
        <v>221</v>
      </c>
      <c r="C218" s="2" t="str">
        <f t="shared" ca="1" si="3"/>
        <v>Nintendo Switch 2</v>
      </c>
      <c r="D218" t="s">
        <v>293</v>
      </c>
      <c r="E218" s="3">
        <v>45564</v>
      </c>
      <c r="F218" s="2" t="s">
        <v>11</v>
      </c>
      <c r="G218" s="4">
        <v>11</v>
      </c>
      <c r="H218" s="2" t="s">
        <v>9</v>
      </c>
      <c r="I218" s="4">
        <v>0</v>
      </c>
      <c r="J218" s="4">
        <f>Tabela1[[#This Row],[Subscription Price]]-Tabela1[[#This Row],[Coupon Value]]</f>
        <v>11</v>
      </c>
    </row>
    <row r="219" spans="1:10" ht="16.5" customHeight="1" x14ac:dyDescent="0.35">
      <c r="A219" s="2">
        <v>3448</v>
      </c>
      <c r="B219" s="2" t="s">
        <v>222</v>
      </c>
      <c r="C219" s="2" t="str">
        <f t="shared" ca="1" si="3"/>
        <v>Nintendo Switch Oled</v>
      </c>
      <c r="D219" t="s">
        <v>294</v>
      </c>
      <c r="E219" s="3">
        <v>45565</v>
      </c>
      <c r="F219" s="2" t="s">
        <v>8</v>
      </c>
      <c r="G219" s="4">
        <f>16*3</f>
        <v>48</v>
      </c>
      <c r="H219" s="2" t="s">
        <v>14</v>
      </c>
      <c r="I219" s="4">
        <v>15</v>
      </c>
      <c r="J219" s="4">
        <f>Tabela1[[#This Row],[Subscription Price]]-Tabela1[[#This Row],[Coupon Value]]</f>
        <v>33</v>
      </c>
    </row>
    <row r="220" spans="1:10" ht="16.5" customHeight="1" x14ac:dyDescent="0.35">
      <c r="A220" s="2">
        <v>3449</v>
      </c>
      <c r="B220" s="2" t="s">
        <v>223</v>
      </c>
      <c r="C220" s="2" t="str">
        <f t="shared" ca="1" si="3"/>
        <v>Nintendo Switch Oled</v>
      </c>
      <c r="D220" t="s">
        <v>292</v>
      </c>
      <c r="E220" s="3">
        <v>45566</v>
      </c>
      <c r="F220" s="2" t="s">
        <v>11</v>
      </c>
      <c r="G220" s="4">
        <v>30</v>
      </c>
      <c r="H220" s="2" t="s">
        <v>9</v>
      </c>
      <c r="I220" s="4">
        <v>2</v>
      </c>
      <c r="J220" s="4">
        <f>Tabela1[[#This Row],[Subscription Price]]-Tabela1[[#This Row],[Coupon Value]]</f>
        <v>28</v>
      </c>
    </row>
    <row r="221" spans="1:10" ht="16.5" customHeight="1" x14ac:dyDescent="0.35">
      <c r="A221" s="2">
        <v>3450</v>
      </c>
      <c r="B221" s="2" t="s">
        <v>224</v>
      </c>
      <c r="C221" s="2" t="str">
        <f t="shared" ca="1" si="3"/>
        <v>Nintendo Switch 2</v>
      </c>
      <c r="D221" t="s">
        <v>293</v>
      </c>
      <c r="E221" s="3">
        <v>45567</v>
      </c>
      <c r="F221" s="2" t="s">
        <v>8</v>
      </c>
      <c r="G221" s="4">
        <v>120</v>
      </c>
      <c r="H221" s="2" t="s">
        <v>12</v>
      </c>
      <c r="I221" s="4">
        <v>50</v>
      </c>
      <c r="J221" s="4">
        <f>Tabela1[[#This Row],[Subscription Price]]-Tabela1[[#This Row],[Coupon Value]]</f>
        <v>70</v>
      </c>
    </row>
    <row r="222" spans="1:10" ht="16.5" customHeight="1" x14ac:dyDescent="0.35">
      <c r="A222" s="2">
        <v>3451</v>
      </c>
      <c r="B222" s="2" t="s">
        <v>225</v>
      </c>
      <c r="C222" s="2" t="str">
        <f t="shared" ca="1" si="3"/>
        <v>Nintendo Switch v1</v>
      </c>
      <c r="D222" t="s">
        <v>292</v>
      </c>
      <c r="E222" s="3">
        <v>45568</v>
      </c>
      <c r="F222" s="2" t="s">
        <v>11</v>
      </c>
      <c r="G222" s="4">
        <v>30</v>
      </c>
      <c r="H222" s="2" t="s">
        <v>9</v>
      </c>
      <c r="I222" s="4">
        <v>3</v>
      </c>
      <c r="J222" s="4">
        <f>Tabela1[[#This Row],[Subscription Price]]-Tabela1[[#This Row],[Coupon Value]]</f>
        <v>27</v>
      </c>
    </row>
    <row r="223" spans="1:10" ht="16.5" customHeight="1" x14ac:dyDescent="0.35">
      <c r="A223" s="2">
        <v>3452</v>
      </c>
      <c r="B223" s="2" t="s">
        <v>203</v>
      </c>
      <c r="C223" s="2" t="str">
        <f t="shared" ca="1" si="3"/>
        <v>Nintendo Switch v1</v>
      </c>
      <c r="D223" t="s">
        <v>293</v>
      </c>
      <c r="E223" s="3">
        <v>45569</v>
      </c>
      <c r="F223" s="2" t="s">
        <v>8</v>
      </c>
      <c r="G223" s="4">
        <v>30</v>
      </c>
      <c r="H223" s="2" t="s">
        <v>14</v>
      </c>
      <c r="I223" s="4">
        <v>10</v>
      </c>
      <c r="J223" s="4">
        <f>Tabela1[[#This Row],[Subscription Price]]-Tabela1[[#This Row],[Coupon Value]]</f>
        <v>20</v>
      </c>
    </row>
    <row r="224" spans="1:10" ht="16.5" customHeight="1" x14ac:dyDescent="0.35">
      <c r="A224" s="2">
        <v>3453</v>
      </c>
      <c r="B224" s="2" t="s">
        <v>57</v>
      </c>
      <c r="C224" s="2" t="str">
        <f t="shared" ca="1" si="3"/>
        <v>Nintendo Switch v1</v>
      </c>
      <c r="D224" t="s">
        <v>294</v>
      </c>
      <c r="E224" s="3">
        <v>45570</v>
      </c>
      <c r="F224" s="2" t="s">
        <v>11</v>
      </c>
      <c r="G224" s="4">
        <v>18</v>
      </c>
      <c r="H224" s="2" t="s">
        <v>9</v>
      </c>
      <c r="I224" s="4">
        <v>2</v>
      </c>
      <c r="J224" s="4">
        <f>Tabela1[[#This Row],[Subscription Price]]-Tabela1[[#This Row],[Coupon Value]]</f>
        <v>16</v>
      </c>
    </row>
    <row r="225" spans="1:10" ht="16.5" customHeight="1" x14ac:dyDescent="0.35">
      <c r="A225" s="2">
        <v>3454</v>
      </c>
      <c r="B225" s="2" t="s">
        <v>226</v>
      </c>
      <c r="C225" s="2" t="str">
        <f t="shared" ca="1" si="3"/>
        <v>Nintendo Switch 2</v>
      </c>
      <c r="D225" t="s">
        <v>292</v>
      </c>
      <c r="E225" s="3">
        <v>45571</v>
      </c>
      <c r="F225" s="2" t="s">
        <v>8</v>
      </c>
      <c r="G225" s="4">
        <v>300</v>
      </c>
      <c r="H225" s="2" t="s">
        <v>12</v>
      </c>
      <c r="I225" s="4">
        <v>42</v>
      </c>
      <c r="J225" s="4">
        <f>Tabela1[[#This Row],[Subscription Price]]-Tabela1[[#This Row],[Coupon Value]]</f>
        <v>258</v>
      </c>
    </row>
    <row r="226" spans="1:10" ht="16.5" customHeight="1" x14ac:dyDescent="0.35">
      <c r="A226" s="2">
        <v>3455</v>
      </c>
      <c r="B226" s="2" t="s">
        <v>227</v>
      </c>
      <c r="C226" s="2" t="str">
        <f t="shared" ca="1" si="3"/>
        <v>Nintendo Switch Oled</v>
      </c>
      <c r="D226" t="s">
        <v>293</v>
      </c>
      <c r="E226" s="3">
        <v>45572</v>
      </c>
      <c r="F226" s="2" t="s">
        <v>11</v>
      </c>
      <c r="G226" s="4">
        <v>11</v>
      </c>
      <c r="H226" s="2" t="s">
        <v>9</v>
      </c>
      <c r="I226" s="4">
        <v>3</v>
      </c>
      <c r="J226" s="4">
        <f>Tabela1[[#This Row],[Subscription Price]]-Tabela1[[#This Row],[Coupon Value]]</f>
        <v>8</v>
      </c>
    </row>
    <row r="227" spans="1:10" ht="16.5" customHeight="1" x14ac:dyDescent="0.35">
      <c r="A227" s="2">
        <v>3456</v>
      </c>
      <c r="B227" s="2" t="s">
        <v>228</v>
      </c>
      <c r="C227" s="2" t="str">
        <f t="shared" ca="1" si="3"/>
        <v>Nintendo Switch v2</v>
      </c>
      <c r="D227" t="s">
        <v>292</v>
      </c>
      <c r="E227" s="3">
        <v>45573</v>
      </c>
      <c r="F227" s="2" t="s">
        <v>8</v>
      </c>
      <c r="G227" s="4">
        <f>28*3</f>
        <v>84</v>
      </c>
      <c r="H227" s="2" t="s">
        <v>14</v>
      </c>
      <c r="I227" s="4">
        <v>11</v>
      </c>
      <c r="J227" s="4">
        <f>Tabela1[[#This Row],[Subscription Price]]-Tabela1[[#This Row],[Coupon Value]]</f>
        <v>73</v>
      </c>
    </row>
    <row r="228" spans="1:10" ht="16.5" customHeight="1" x14ac:dyDescent="0.35">
      <c r="A228" s="2">
        <v>3457</v>
      </c>
      <c r="B228" s="2" t="s">
        <v>229</v>
      </c>
      <c r="C228" s="2" t="str">
        <f t="shared" ca="1" si="3"/>
        <v>Nintendo Switch v1</v>
      </c>
      <c r="D228" t="s">
        <v>293</v>
      </c>
      <c r="E228" s="3">
        <v>45574</v>
      </c>
      <c r="F228" s="2" t="s">
        <v>11</v>
      </c>
      <c r="G228" s="4">
        <v>11</v>
      </c>
      <c r="H228" s="2" t="s">
        <v>9</v>
      </c>
      <c r="I228" s="4">
        <v>2</v>
      </c>
      <c r="J228" s="4">
        <f>Tabela1[[#This Row],[Subscription Price]]-Tabela1[[#This Row],[Coupon Value]]</f>
        <v>9</v>
      </c>
    </row>
    <row r="229" spans="1:10" ht="16.5" customHeight="1" x14ac:dyDescent="0.35">
      <c r="A229" s="2">
        <v>3458</v>
      </c>
      <c r="B229" s="2" t="s">
        <v>230</v>
      </c>
      <c r="C229" s="2" t="str">
        <f t="shared" ca="1" si="3"/>
        <v>Nintendo Switch v2</v>
      </c>
      <c r="D229" t="s">
        <v>294</v>
      </c>
      <c r="E229" s="3">
        <v>45575</v>
      </c>
      <c r="F229" s="2" t="s">
        <v>8</v>
      </c>
      <c r="G229" s="4">
        <v>219</v>
      </c>
      <c r="H229" s="2" t="s">
        <v>12</v>
      </c>
      <c r="I229" s="4">
        <v>32</v>
      </c>
      <c r="J229" s="4">
        <f>Tabela1[[#This Row],[Subscription Price]]-Tabela1[[#This Row],[Coupon Value]]</f>
        <v>187</v>
      </c>
    </row>
    <row r="230" spans="1:10" ht="16.5" customHeight="1" x14ac:dyDescent="0.35">
      <c r="A230" s="2">
        <v>3459</v>
      </c>
      <c r="B230" s="2" t="s">
        <v>231</v>
      </c>
      <c r="C230" s="2" t="str">
        <f t="shared" ca="1" si="3"/>
        <v>Nintendo Switch v2</v>
      </c>
      <c r="D230" t="s">
        <v>292</v>
      </c>
      <c r="E230" s="3">
        <v>45576</v>
      </c>
      <c r="F230" s="2" t="s">
        <v>11</v>
      </c>
      <c r="G230" s="4">
        <v>30</v>
      </c>
      <c r="H230" s="2" t="s">
        <v>9</v>
      </c>
      <c r="I230" s="4">
        <v>4</v>
      </c>
      <c r="J230" s="4">
        <f>Tabela1[[#This Row],[Subscription Price]]-Tabela1[[#This Row],[Coupon Value]]</f>
        <v>26</v>
      </c>
    </row>
    <row r="231" spans="1:10" ht="16.5" customHeight="1" x14ac:dyDescent="0.35">
      <c r="A231" s="2">
        <v>3460</v>
      </c>
      <c r="B231" s="2" t="s">
        <v>139</v>
      </c>
      <c r="C231" s="2" t="str">
        <f t="shared" ca="1" si="3"/>
        <v>Nintendo Switch 2</v>
      </c>
      <c r="D231" t="s">
        <v>293</v>
      </c>
      <c r="E231" s="3">
        <v>45577</v>
      </c>
      <c r="F231" s="2" t="s">
        <v>8</v>
      </c>
      <c r="G231" s="4">
        <v>30</v>
      </c>
      <c r="H231" s="2" t="s">
        <v>14</v>
      </c>
      <c r="I231" s="4">
        <v>10</v>
      </c>
      <c r="J231" s="4">
        <f>Tabela1[[#This Row],[Subscription Price]]-Tabela1[[#This Row],[Coupon Value]]</f>
        <v>20</v>
      </c>
    </row>
    <row r="232" spans="1:10" ht="16.5" customHeight="1" x14ac:dyDescent="0.35">
      <c r="A232" s="2">
        <v>3461</v>
      </c>
      <c r="B232" s="2" t="s">
        <v>232</v>
      </c>
      <c r="C232" s="2" t="str">
        <f t="shared" ca="1" si="3"/>
        <v>Nintendo Switch v1</v>
      </c>
      <c r="D232" t="s">
        <v>292</v>
      </c>
      <c r="E232" s="3">
        <v>45578</v>
      </c>
      <c r="F232" s="2" t="s">
        <v>11</v>
      </c>
      <c r="G232" s="4">
        <v>30</v>
      </c>
      <c r="H232" s="2" t="s">
        <v>9</v>
      </c>
      <c r="I232" s="4">
        <v>4</v>
      </c>
      <c r="J232" s="4">
        <f>Tabela1[[#This Row],[Subscription Price]]-Tabela1[[#This Row],[Coupon Value]]</f>
        <v>26</v>
      </c>
    </row>
    <row r="233" spans="1:10" ht="16.5" customHeight="1" x14ac:dyDescent="0.35">
      <c r="A233" s="2">
        <v>3462</v>
      </c>
      <c r="B233" s="2" t="s">
        <v>233</v>
      </c>
      <c r="C233" s="2" t="str">
        <f t="shared" ca="1" si="3"/>
        <v>Nintendo Switch Oled</v>
      </c>
      <c r="D233" t="s">
        <v>293</v>
      </c>
      <c r="E233" s="3">
        <v>45579</v>
      </c>
      <c r="F233" s="2" t="s">
        <v>8</v>
      </c>
      <c r="G233" s="4">
        <v>120</v>
      </c>
      <c r="H233" s="2" t="s">
        <v>12</v>
      </c>
      <c r="I233" s="4">
        <v>31</v>
      </c>
      <c r="J233" s="4">
        <f>Tabela1[[#This Row],[Subscription Price]]-Tabela1[[#This Row],[Coupon Value]]</f>
        <v>89</v>
      </c>
    </row>
    <row r="234" spans="1:10" ht="16.5" customHeight="1" x14ac:dyDescent="0.35">
      <c r="A234" s="2">
        <v>3463</v>
      </c>
      <c r="B234" s="2" t="s">
        <v>234</v>
      </c>
      <c r="C234" s="2" t="str">
        <f t="shared" ca="1" si="3"/>
        <v>Nintendo Switch v2</v>
      </c>
      <c r="D234" t="s">
        <v>294</v>
      </c>
      <c r="E234" s="3">
        <v>45580</v>
      </c>
      <c r="F234" s="2" t="s">
        <v>11</v>
      </c>
      <c r="G234" s="4">
        <v>18</v>
      </c>
      <c r="H234" s="2" t="s">
        <v>9</v>
      </c>
      <c r="I234" s="4">
        <v>1</v>
      </c>
      <c r="J234" s="4">
        <f>Tabela1[[#This Row],[Subscription Price]]-Tabela1[[#This Row],[Coupon Value]]</f>
        <v>17</v>
      </c>
    </row>
    <row r="235" spans="1:10" ht="16.5" customHeight="1" x14ac:dyDescent="0.35">
      <c r="A235" s="2">
        <v>3464</v>
      </c>
      <c r="B235" s="2" t="s">
        <v>235</v>
      </c>
      <c r="C235" s="2" t="str">
        <f t="shared" ca="1" si="3"/>
        <v>Nintendo Switch v2</v>
      </c>
      <c r="D235" t="s">
        <v>292</v>
      </c>
      <c r="E235" s="3">
        <v>45581</v>
      </c>
      <c r="F235" s="2" t="s">
        <v>8</v>
      </c>
      <c r="G235" s="4">
        <f>28*3</f>
        <v>84</v>
      </c>
      <c r="H235" s="2" t="s">
        <v>14</v>
      </c>
      <c r="I235" s="4">
        <v>11</v>
      </c>
      <c r="J235" s="4">
        <f>Tabela1[[#This Row],[Subscription Price]]-Tabela1[[#This Row],[Coupon Value]]</f>
        <v>73</v>
      </c>
    </row>
    <row r="236" spans="1:10" ht="16.5" customHeight="1" x14ac:dyDescent="0.35">
      <c r="A236" s="2">
        <v>3465</v>
      </c>
      <c r="B236" s="2" t="s">
        <v>236</v>
      </c>
      <c r="C236" s="2" t="str">
        <f t="shared" ca="1" si="3"/>
        <v>Nintendo Switch v2</v>
      </c>
      <c r="D236" t="s">
        <v>293</v>
      </c>
      <c r="E236" s="3">
        <v>45582</v>
      </c>
      <c r="F236" s="2" t="s">
        <v>11</v>
      </c>
      <c r="G236" s="4">
        <v>11</v>
      </c>
      <c r="H236" s="2" t="s">
        <v>9</v>
      </c>
      <c r="I236" s="4">
        <v>2</v>
      </c>
      <c r="J236" s="4">
        <f>Tabela1[[#This Row],[Subscription Price]]-Tabela1[[#This Row],[Coupon Value]]</f>
        <v>9</v>
      </c>
    </row>
    <row r="237" spans="1:10" ht="16.5" customHeight="1" x14ac:dyDescent="0.35">
      <c r="A237" s="2">
        <v>3466</v>
      </c>
      <c r="B237" s="2" t="s">
        <v>237</v>
      </c>
      <c r="C237" s="2" t="str">
        <f t="shared" ca="1" si="3"/>
        <v>Nintendo Switch v1</v>
      </c>
      <c r="D237" t="s">
        <v>292</v>
      </c>
      <c r="E237" s="3">
        <v>45583</v>
      </c>
      <c r="F237" s="2" t="s">
        <v>8</v>
      </c>
      <c r="G237" s="4">
        <v>300</v>
      </c>
      <c r="H237" s="2" t="s">
        <v>12</v>
      </c>
      <c r="I237" s="4">
        <v>38</v>
      </c>
      <c r="J237" s="4">
        <f>Tabela1[[#This Row],[Subscription Price]]-Tabela1[[#This Row],[Coupon Value]]</f>
        <v>262</v>
      </c>
    </row>
    <row r="238" spans="1:10" ht="16.5" customHeight="1" x14ac:dyDescent="0.35">
      <c r="A238" s="2">
        <v>3467</v>
      </c>
      <c r="B238" s="2" t="s">
        <v>238</v>
      </c>
      <c r="C238" s="2" t="str">
        <f t="shared" ca="1" si="3"/>
        <v>Nintendo Switch 2</v>
      </c>
      <c r="D238" t="s">
        <v>293</v>
      </c>
      <c r="E238" s="3">
        <v>45584</v>
      </c>
      <c r="F238" s="2" t="s">
        <v>11</v>
      </c>
      <c r="G238" s="4">
        <v>11</v>
      </c>
      <c r="H238" s="2" t="s">
        <v>9</v>
      </c>
      <c r="I238" s="4">
        <v>1</v>
      </c>
      <c r="J238" s="4">
        <f>Tabela1[[#This Row],[Subscription Price]]-Tabela1[[#This Row],[Coupon Value]]</f>
        <v>10</v>
      </c>
    </row>
    <row r="239" spans="1:10" ht="16.5" customHeight="1" x14ac:dyDescent="0.35">
      <c r="A239" s="2">
        <v>3468</v>
      </c>
      <c r="B239" s="2" t="s">
        <v>239</v>
      </c>
      <c r="C239" s="2" t="str">
        <f t="shared" ca="1" si="3"/>
        <v>Nintendo Switch v2</v>
      </c>
      <c r="D239" t="s">
        <v>294</v>
      </c>
      <c r="E239" s="3">
        <v>45585</v>
      </c>
      <c r="F239" s="2" t="s">
        <v>8</v>
      </c>
      <c r="G239" s="4">
        <f>16*3</f>
        <v>48</v>
      </c>
      <c r="H239" s="2" t="s">
        <v>14</v>
      </c>
      <c r="I239" s="4">
        <v>10</v>
      </c>
      <c r="J239" s="4">
        <f>Tabela1[[#This Row],[Subscription Price]]-Tabela1[[#This Row],[Coupon Value]]</f>
        <v>38</v>
      </c>
    </row>
    <row r="240" spans="1:10" ht="16.5" customHeight="1" x14ac:dyDescent="0.35">
      <c r="A240" s="2">
        <v>3469</v>
      </c>
      <c r="B240" s="2" t="s">
        <v>240</v>
      </c>
      <c r="C240" s="2" t="str">
        <f t="shared" ca="1" si="3"/>
        <v>Nintendo Switch 2</v>
      </c>
      <c r="D240" t="s">
        <v>292</v>
      </c>
      <c r="E240" s="3">
        <v>45586</v>
      </c>
      <c r="F240" s="2" t="s">
        <v>11</v>
      </c>
      <c r="G240" s="4">
        <v>30</v>
      </c>
      <c r="H240" s="2" t="s">
        <v>9</v>
      </c>
      <c r="I240" s="4">
        <v>3</v>
      </c>
      <c r="J240" s="4">
        <f>Tabela1[[#This Row],[Subscription Price]]-Tabela1[[#This Row],[Coupon Value]]</f>
        <v>27</v>
      </c>
    </row>
    <row r="241" spans="1:10" ht="16.5" customHeight="1" x14ac:dyDescent="0.35">
      <c r="A241" s="2">
        <v>3470</v>
      </c>
      <c r="B241" s="2" t="s">
        <v>241</v>
      </c>
      <c r="C241" s="2" t="str">
        <f t="shared" ca="1" si="3"/>
        <v>Nintendo Switch v2</v>
      </c>
      <c r="D241" t="s">
        <v>293</v>
      </c>
      <c r="E241" s="3">
        <v>45587</v>
      </c>
      <c r="F241" s="2" t="s">
        <v>8</v>
      </c>
      <c r="G241" s="4">
        <v>120</v>
      </c>
      <c r="H241" s="2" t="s">
        <v>12</v>
      </c>
      <c r="I241" s="4">
        <v>31</v>
      </c>
      <c r="J241" s="4">
        <f>Tabela1[[#This Row],[Subscription Price]]-Tabela1[[#This Row],[Coupon Value]]</f>
        <v>89</v>
      </c>
    </row>
    <row r="242" spans="1:10" ht="16.5" customHeight="1" x14ac:dyDescent="0.35">
      <c r="A242" s="2">
        <v>3471</v>
      </c>
      <c r="B242" s="2" t="s">
        <v>242</v>
      </c>
      <c r="C242" s="2" t="str">
        <f t="shared" ca="1" si="3"/>
        <v>Nintendo Switch 2</v>
      </c>
      <c r="D242" t="s">
        <v>292</v>
      </c>
      <c r="E242" s="3">
        <v>45588</v>
      </c>
      <c r="F242" s="2" t="s">
        <v>11</v>
      </c>
      <c r="G242" s="4">
        <v>30</v>
      </c>
      <c r="H242" s="2" t="s">
        <v>9</v>
      </c>
      <c r="I242" s="4">
        <v>4</v>
      </c>
      <c r="J242" s="4">
        <f>Tabela1[[#This Row],[Subscription Price]]-Tabela1[[#This Row],[Coupon Value]]</f>
        <v>26</v>
      </c>
    </row>
    <row r="243" spans="1:10" ht="16.5" customHeight="1" x14ac:dyDescent="0.35">
      <c r="A243" s="2">
        <v>3472</v>
      </c>
      <c r="B243" s="2" t="s">
        <v>243</v>
      </c>
      <c r="C243" s="2" t="str">
        <f t="shared" ca="1" si="3"/>
        <v>Nintendo Switch Oled</v>
      </c>
      <c r="D243" t="s">
        <v>293</v>
      </c>
      <c r="E243" s="3">
        <v>45589</v>
      </c>
      <c r="F243" s="2" t="s">
        <v>8</v>
      </c>
      <c r="G243" s="4">
        <v>30</v>
      </c>
      <c r="H243" s="2" t="s">
        <v>14</v>
      </c>
      <c r="I243" s="4">
        <v>14</v>
      </c>
      <c r="J243" s="4">
        <f>Tabela1[[#This Row],[Subscription Price]]-Tabela1[[#This Row],[Coupon Value]]</f>
        <v>16</v>
      </c>
    </row>
    <row r="244" spans="1:10" ht="16.5" customHeight="1" x14ac:dyDescent="0.35">
      <c r="A244" s="2">
        <v>3473</v>
      </c>
      <c r="B244" s="2" t="s">
        <v>152</v>
      </c>
      <c r="C244" s="2" t="str">
        <f t="shared" ca="1" si="3"/>
        <v>Nintendo Switch v1</v>
      </c>
      <c r="D244" t="s">
        <v>294</v>
      </c>
      <c r="E244" s="3">
        <v>45590</v>
      </c>
      <c r="F244" s="2" t="s">
        <v>11</v>
      </c>
      <c r="G244" s="4">
        <v>18</v>
      </c>
      <c r="H244" s="2" t="s">
        <v>9</v>
      </c>
      <c r="I244" s="4">
        <v>5</v>
      </c>
      <c r="J244" s="4">
        <f>Tabela1[[#This Row],[Subscription Price]]-Tabela1[[#This Row],[Coupon Value]]</f>
        <v>13</v>
      </c>
    </row>
    <row r="245" spans="1:10" ht="16.5" customHeight="1" x14ac:dyDescent="0.35">
      <c r="A245" s="2">
        <v>3474</v>
      </c>
      <c r="B245" s="2" t="s">
        <v>244</v>
      </c>
      <c r="C245" s="2" t="str">
        <f t="shared" ca="1" si="3"/>
        <v>Nintendo Switch v1</v>
      </c>
      <c r="D245" t="s">
        <v>292</v>
      </c>
      <c r="E245" s="3">
        <v>45591</v>
      </c>
      <c r="F245" s="2" t="s">
        <v>8</v>
      </c>
      <c r="G245" s="4">
        <v>300</v>
      </c>
      <c r="H245" s="2" t="s">
        <v>12</v>
      </c>
      <c r="I245" s="4">
        <v>30</v>
      </c>
      <c r="J245" s="4">
        <f>Tabela1[[#This Row],[Subscription Price]]-Tabela1[[#This Row],[Coupon Value]]</f>
        <v>270</v>
      </c>
    </row>
    <row r="246" spans="1:10" ht="16.5" customHeight="1" x14ac:dyDescent="0.35">
      <c r="A246" s="2">
        <v>3475</v>
      </c>
      <c r="B246" s="2" t="s">
        <v>245</v>
      </c>
      <c r="C246" s="2" t="str">
        <f t="shared" ca="1" si="3"/>
        <v>Nintendo Switch 2</v>
      </c>
      <c r="D246" t="s">
        <v>293</v>
      </c>
      <c r="E246" s="3">
        <v>45592</v>
      </c>
      <c r="F246" s="2" t="s">
        <v>11</v>
      </c>
      <c r="G246" s="4">
        <v>11</v>
      </c>
      <c r="H246" s="2" t="s">
        <v>9</v>
      </c>
      <c r="I246" s="4">
        <v>0</v>
      </c>
      <c r="J246" s="4">
        <f>Tabela1[[#This Row],[Subscription Price]]-Tabela1[[#This Row],[Coupon Value]]</f>
        <v>11</v>
      </c>
    </row>
    <row r="247" spans="1:10" ht="16.5" customHeight="1" x14ac:dyDescent="0.35">
      <c r="A247" s="2">
        <v>3476</v>
      </c>
      <c r="B247" s="2" t="s">
        <v>246</v>
      </c>
      <c r="C247" s="2" t="str">
        <f t="shared" ca="1" si="3"/>
        <v>Nintendo Switch v2</v>
      </c>
      <c r="D247" t="s">
        <v>292</v>
      </c>
      <c r="E247" s="3">
        <v>45593</v>
      </c>
      <c r="F247" s="2" t="s">
        <v>8</v>
      </c>
      <c r="G247" s="4">
        <f>28*3</f>
        <v>84</v>
      </c>
      <c r="H247" s="2" t="s">
        <v>14</v>
      </c>
      <c r="I247" s="4">
        <v>12</v>
      </c>
      <c r="J247" s="4">
        <f>Tabela1[[#This Row],[Subscription Price]]-Tabela1[[#This Row],[Coupon Value]]</f>
        <v>72</v>
      </c>
    </row>
    <row r="248" spans="1:10" ht="16.5" customHeight="1" x14ac:dyDescent="0.35">
      <c r="A248" s="2">
        <v>3477</v>
      </c>
      <c r="B248" s="2" t="s">
        <v>247</v>
      </c>
      <c r="C248" s="2" t="str">
        <f t="shared" ca="1" si="3"/>
        <v>Nintendo Switch Oled</v>
      </c>
      <c r="D248" t="s">
        <v>293</v>
      </c>
      <c r="E248" s="3">
        <v>45594</v>
      </c>
      <c r="F248" s="2" t="s">
        <v>11</v>
      </c>
      <c r="G248" s="4">
        <v>11</v>
      </c>
      <c r="H248" s="2" t="s">
        <v>9</v>
      </c>
      <c r="I248" s="4">
        <v>5</v>
      </c>
      <c r="J248" s="4">
        <f>Tabela1[[#This Row],[Subscription Price]]-Tabela1[[#This Row],[Coupon Value]]</f>
        <v>6</v>
      </c>
    </row>
    <row r="249" spans="1:10" ht="16.5" customHeight="1" x14ac:dyDescent="0.35">
      <c r="A249" s="2">
        <v>3478</v>
      </c>
      <c r="B249" s="2" t="s">
        <v>248</v>
      </c>
      <c r="C249" s="2" t="str">
        <f t="shared" ca="1" si="3"/>
        <v>Nintendo Switch 2</v>
      </c>
      <c r="D249" t="s">
        <v>294</v>
      </c>
      <c r="E249" s="3">
        <v>45595</v>
      </c>
      <c r="F249" s="2" t="s">
        <v>8</v>
      </c>
      <c r="G249" s="4">
        <v>219</v>
      </c>
      <c r="H249" s="2" t="s">
        <v>12</v>
      </c>
      <c r="I249" s="4">
        <v>50</v>
      </c>
      <c r="J249" s="4">
        <f>Tabela1[[#This Row],[Subscription Price]]-Tabela1[[#This Row],[Coupon Value]]</f>
        <v>169</v>
      </c>
    </row>
    <row r="250" spans="1:10" ht="16.5" customHeight="1" x14ac:dyDescent="0.35">
      <c r="A250" s="2">
        <v>3479</v>
      </c>
      <c r="B250" s="2" t="s">
        <v>249</v>
      </c>
      <c r="C250" s="2" t="str">
        <f t="shared" ca="1" si="3"/>
        <v>Nintendo Switch 2</v>
      </c>
      <c r="D250" t="s">
        <v>292</v>
      </c>
      <c r="E250" s="3">
        <v>45596</v>
      </c>
      <c r="F250" s="2" t="s">
        <v>11</v>
      </c>
      <c r="G250" s="4">
        <v>30</v>
      </c>
      <c r="H250" s="2" t="s">
        <v>9</v>
      </c>
      <c r="I250" s="4">
        <v>0</v>
      </c>
      <c r="J250" s="4">
        <f>Tabela1[[#This Row],[Subscription Price]]-Tabela1[[#This Row],[Coupon Value]]</f>
        <v>30</v>
      </c>
    </row>
    <row r="251" spans="1:10" ht="16.5" customHeight="1" x14ac:dyDescent="0.35">
      <c r="A251" s="2">
        <v>3480</v>
      </c>
      <c r="B251" s="2" t="s">
        <v>250</v>
      </c>
      <c r="C251" s="2" t="str">
        <f t="shared" ca="1" si="3"/>
        <v>Nintendo Switch 2</v>
      </c>
      <c r="D251" t="s">
        <v>293</v>
      </c>
      <c r="E251" s="3">
        <v>45597</v>
      </c>
      <c r="F251" s="2" t="s">
        <v>8</v>
      </c>
      <c r="G251" s="4">
        <v>30</v>
      </c>
      <c r="H251" s="2" t="s">
        <v>14</v>
      </c>
      <c r="I251" s="4">
        <v>11</v>
      </c>
      <c r="J251" s="4">
        <f>Tabela1[[#This Row],[Subscription Price]]-Tabela1[[#This Row],[Coupon Value]]</f>
        <v>19</v>
      </c>
    </row>
    <row r="252" spans="1:10" ht="16.5" customHeight="1" x14ac:dyDescent="0.35">
      <c r="A252" s="2">
        <v>3481</v>
      </c>
      <c r="B252" s="2" t="s">
        <v>251</v>
      </c>
      <c r="C252" s="2" t="str">
        <f t="shared" ca="1" si="3"/>
        <v>Nintendo Switch 2</v>
      </c>
      <c r="D252" t="s">
        <v>292</v>
      </c>
      <c r="E252" s="3">
        <v>45598</v>
      </c>
      <c r="F252" s="2" t="s">
        <v>11</v>
      </c>
      <c r="G252" s="4">
        <v>30</v>
      </c>
      <c r="H252" s="2" t="s">
        <v>9</v>
      </c>
      <c r="I252" s="4">
        <v>2</v>
      </c>
      <c r="J252" s="4">
        <f>Tabela1[[#This Row],[Subscription Price]]-Tabela1[[#This Row],[Coupon Value]]</f>
        <v>28</v>
      </c>
    </row>
    <row r="253" spans="1:10" ht="16.5" customHeight="1" x14ac:dyDescent="0.35">
      <c r="A253" s="2">
        <v>3482</v>
      </c>
      <c r="B253" s="2" t="s">
        <v>252</v>
      </c>
      <c r="C253" s="2" t="str">
        <f t="shared" ca="1" si="3"/>
        <v>Nintendo Switch v2</v>
      </c>
      <c r="D253" t="s">
        <v>293</v>
      </c>
      <c r="E253" s="3">
        <v>45599</v>
      </c>
      <c r="F253" s="2" t="s">
        <v>8</v>
      </c>
      <c r="G253" s="4">
        <v>120</v>
      </c>
      <c r="H253" s="2" t="s">
        <v>12</v>
      </c>
      <c r="I253" s="4">
        <v>45</v>
      </c>
      <c r="J253" s="4">
        <f>Tabela1[[#This Row],[Subscription Price]]-Tabela1[[#This Row],[Coupon Value]]</f>
        <v>75</v>
      </c>
    </row>
    <row r="254" spans="1:10" ht="16.5" customHeight="1" x14ac:dyDescent="0.35">
      <c r="A254" s="2">
        <v>3483</v>
      </c>
      <c r="B254" s="2" t="s">
        <v>253</v>
      </c>
      <c r="C254" s="2" t="str">
        <f t="shared" ca="1" si="3"/>
        <v>Nintendo Switch v2</v>
      </c>
      <c r="D254" t="s">
        <v>294</v>
      </c>
      <c r="E254" s="3">
        <v>45600</v>
      </c>
      <c r="F254" s="2" t="s">
        <v>11</v>
      </c>
      <c r="G254" s="4">
        <v>18</v>
      </c>
      <c r="H254" s="2" t="s">
        <v>9</v>
      </c>
      <c r="I254" s="4">
        <v>2</v>
      </c>
      <c r="J254" s="4">
        <f>Tabela1[[#This Row],[Subscription Price]]-Tabela1[[#This Row],[Coupon Value]]</f>
        <v>16</v>
      </c>
    </row>
    <row r="255" spans="1:10" ht="16.5" customHeight="1" x14ac:dyDescent="0.35">
      <c r="A255" s="2">
        <v>3484</v>
      </c>
      <c r="B255" s="2" t="s">
        <v>254</v>
      </c>
      <c r="C255" s="2" t="str">
        <f t="shared" ca="1" si="3"/>
        <v>Nintendo Switch v1</v>
      </c>
      <c r="D255" t="s">
        <v>292</v>
      </c>
      <c r="E255" s="3">
        <v>45601</v>
      </c>
      <c r="F255" s="2" t="s">
        <v>8</v>
      </c>
      <c r="G255" s="4">
        <f>28*3</f>
        <v>84</v>
      </c>
      <c r="H255" s="2" t="s">
        <v>14</v>
      </c>
      <c r="I255" s="4">
        <v>14</v>
      </c>
      <c r="J255" s="4">
        <f>Tabela1[[#This Row],[Subscription Price]]-Tabela1[[#This Row],[Coupon Value]]</f>
        <v>70</v>
      </c>
    </row>
    <row r="256" spans="1:10" ht="16.5" customHeight="1" x14ac:dyDescent="0.35">
      <c r="A256" s="2">
        <v>3485</v>
      </c>
      <c r="B256" s="2" t="s">
        <v>255</v>
      </c>
      <c r="C256" s="2" t="str">
        <f t="shared" ca="1" si="3"/>
        <v>Nintendo Switch v2</v>
      </c>
      <c r="D256" t="s">
        <v>293</v>
      </c>
      <c r="E256" s="3">
        <v>45602</v>
      </c>
      <c r="F256" s="2" t="s">
        <v>11</v>
      </c>
      <c r="G256" s="4">
        <v>11</v>
      </c>
      <c r="H256" s="2" t="s">
        <v>9</v>
      </c>
      <c r="I256" s="4">
        <v>5</v>
      </c>
      <c r="J256" s="4">
        <f>Tabela1[[#This Row],[Subscription Price]]-Tabela1[[#This Row],[Coupon Value]]</f>
        <v>6</v>
      </c>
    </row>
    <row r="257" spans="1:10" ht="16.5" customHeight="1" x14ac:dyDescent="0.35">
      <c r="A257" s="2">
        <v>3486</v>
      </c>
      <c r="B257" s="2" t="s">
        <v>256</v>
      </c>
      <c r="C257" s="2" t="str">
        <f t="shared" ca="1" si="3"/>
        <v>Nintendo Switch v2</v>
      </c>
      <c r="D257" t="s">
        <v>292</v>
      </c>
      <c r="E257" s="3">
        <v>45603</v>
      </c>
      <c r="F257" s="2" t="s">
        <v>8</v>
      </c>
      <c r="G257" s="4">
        <v>30</v>
      </c>
      <c r="H257" s="2" t="s">
        <v>9</v>
      </c>
      <c r="I257" s="4">
        <v>2</v>
      </c>
      <c r="J257" s="4">
        <f>Tabela1[[#This Row],[Subscription Price]]-Tabela1[[#This Row],[Coupon Value]]</f>
        <v>28</v>
      </c>
    </row>
    <row r="258" spans="1:10" ht="16.5" customHeight="1" x14ac:dyDescent="0.35">
      <c r="A258" s="2">
        <v>3487</v>
      </c>
      <c r="B258" s="2" t="s">
        <v>257</v>
      </c>
      <c r="C258" s="2" t="str">
        <f t="shared" ref="C258:C296" ca="1" si="4">CHOOSE(RANDBETWEEN(1,4), "Nintendo Switch Oled", "Nintendo Switch v1", "Nintendo Switch v2", "Nintendo Switch 2")</f>
        <v>Nintendo Switch 2</v>
      </c>
      <c r="D258" t="s">
        <v>293</v>
      </c>
      <c r="E258" s="3">
        <v>45604</v>
      </c>
      <c r="F258" s="2" t="s">
        <v>11</v>
      </c>
      <c r="G258" s="4">
        <v>30</v>
      </c>
      <c r="H258" s="2" t="s">
        <v>14</v>
      </c>
      <c r="I258" s="4">
        <v>10</v>
      </c>
      <c r="J258" s="4">
        <f>Tabela1[[#This Row],[Subscription Price]]-Tabela1[[#This Row],[Coupon Value]]</f>
        <v>20</v>
      </c>
    </row>
    <row r="259" spans="1:10" ht="16.5" customHeight="1" x14ac:dyDescent="0.35">
      <c r="A259" s="2">
        <v>3488</v>
      </c>
      <c r="B259" s="2" t="s">
        <v>258</v>
      </c>
      <c r="C259" s="2" t="str">
        <f t="shared" ca="1" si="4"/>
        <v>Nintendo Switch v2</v>
      </c>
      <c r="D259" t="s">
        <v>294</v>
      </c>
      <c r="E259" s="3">
        <v>45605</v>
      </c>
      <c r="F259" s="2" t="s">
        <v>8</v>
      </c>
      <c r="G259" s="4">
        <v>219</v>
      </c>
      <c r="H259" s="2" t="s">
        <v>12</v>
      </c>
      <c r="I259" s="4">
        <v>34</v>
      </c>
      <c r="J259" s="4">
        <f>Tabela1[[#This Row],[Subscription Price]]-Tabela1[[#This Row],[Coupon Value]]</f>
        <v>185</v>
      </c>
    </row>
    <row r="260" spans="1:10" ht="16.5" customHeight="1" x14ac:dyDescent="0.35">
      <c r="A260" s="2">
        <v>3489</v>
      </c>
      <c r="B260" s="2" t="s">
        <v>259</v>
      </c>
      <c r="C260" s="2" t="str">
        <f t="shared" ca="1" si="4"/>
        <v>Nintendo Switch 2</v>
      </c>
      <c r="D260" t="s">
        <v>292</v>
      </c>
      <c r="E260" s="3">
        <v>45606</v>
      </c>
      <c r="F260" s="2" t="s">
        <v>11</v>
      </c>
      <c r="G260" s="4">
        <f>28*3</f>
        <v>84</v>
      </c>
      <c r="H260" s="2" t="s">
        <v>14</v>
      </c>
      <c r="I260" s="4">
        <v>13</v>
      </c>
      <c r="J260" s="4">
        <f>Tabela1[[#This Row],[Subscription Price]]-Tabela1[[#This Row],[Coupon Value]]</f>
        <v>71</v>
      </c>
    </row>
    <row r="261" spans="1:10" ht="16.5" customHeight="1" x14ac:dyDescent="0.35">
      <c r="A261" s="2">
        <v>3490</v>
      </c>
      <c r="B261" s="2" t="s">
        <v>260</v>
      </c>
      <c r="C261" s="2" t="str">
        <f t="shared" ca="1" si="4"/>
        <v>Nintendo Switch v2</v>
      </c>
      <c r="D261" t="s">
        <v>293</v>
      </c>
      <c r="E261" s="3">
        <v>45607</v>
      </c>
      <c r="F261" s="2" t="s">
        <v>8</v>
      </c>
      <c r="G261" s="4">
        <v>11</v>
      </c>
      <c r="H261" s="2" t="s">
        <v>9</v>
      </c>
      <c r="I261" s="4">
        <v>5</v>
      </c>
      <c r="J261" s="4">
        <f>Tabela1[[#This Row],[Subscription Price]]-Tabela1[[#This Row],[Coupon Value]]</f>
        <v>6</v>
      </c>
    </row>
    <row r="262" spans="1:10" ht="16.5" customHeight="1" x14ac:dyDescent="0.35">
      <c r="A262" s="2">
        <v>3491</v>
      </c>
      <c r="B262" s="2" t="s">
        <v>261</v>
      </c>
      <c r="C262" s="2" t="str">
        <f t="shared" ca="1" si="4"/>
        <v>Nintendo Switch 2</v>
      </c>
      <c r="D262" t="s">
        <v>292</v>
      </c>
      <c r="E262" s="3">
        <v>45608</v>
      </c>
      <c r="F262" s="2" t="s">
        <v>11</v>
      </c>
      <c r="G262" s="4">
        <v>30</v>
      </c>
      <c r="H262" s="2" t="s">
        <v>9</v>
      </c>
      <c r="I262" s="4">
        <v>3</v>
      </c>
      <c r="J262" s="4">
        <f>Tabela1[[#This Row],[Subscription Price]]-Tabela1[[#This Row],[Coupon Value]]</f>
        <v>27</v>
      </c>
    </row>
    <row r="263" spans="1:10" ht="16.5" customHeight="1" x14ac:dyDescent="0.35">
      <c r="A263" s="2">
        <v>3492</v>
      </c>
      <c r="B263" s="2" t="s">
        <v>262</v>
      </c>
      <c r="C263" s="2" t="str">
        <f t="shared" ca="1" si="4"/>
        <v>Nintendo Switch 2</v>
      </c>
      <c r="D263" t="s">
        <v>293</v>
      </c>
      <c r="E263" s="3">
        <v>45609</v>
      </c>
      <c r="F263" s="2" t="s">
        <v>8</v>
      </c>
      <c r="G263" s="4">
        <v>120</v>
      </c>
      <c r="H263" s="2" t="s">
        <v>12</v>
      </c>
      <c r="I263" s="4">
        <v>33</v>
      </c>
      <c r="J263" s="4">
        <f>Tabela1[[#This Row],[Subscription Price]]-Tabela1[[#This Row],[Coupon Value]]</f>
        <v>87</v>
      </c>
    </row>
    <row r="264" spans="1:10" ht="16.5" customHeight="1" x14ac:dyDescent="0.35">
      <c r="A264" s="2">
        <v>3493</v>
      </c>
      <c r="B264" s="2" t="s">
        <v>263</v>
      </c>
      <c r="C264" s="2" t="str">
        <f t="shared" ca="1" si="4"/>
        <v>Nintendo Switch v2</v>
      </c>
      <c r="D264" t="s">
        <v>294</v>
      </c>
      <c r="E264" s="3">
        <v>45610</v>
      </c>
      <c r="F264" s="2" t="s">
        <v>11</v>
      </c>
      <c r="G264" s="4">
        <f>16*3</f>
        <v>48</v>
      </c>
      <c r="H264" s="2" t="s">
        <v>14</v>
      </c>
      <c r="I264" s="4">
        <v>10</v>
      </c>
      <c r="J264" s="4">
        <f>Tabela1[[#This Row],[Subscription Price]]-Tabela1[[#This Row],[Coupon Value]]</f>
        <v>38</v>
      </c>
    </row>
    <row r="265" spans="1:10" ht="16.5" customHeight="1" x14ac:dyDescent="0.35">
      <c r="A265" s="2">
        <v>3494</v>
      </c>
      <c r="B265" s="2" t="s">
        <v>264</v>
      </c>
      <c r="C265" s="2" t="str">
        <f t="shared" ca="1" si="4"/>
        <v>Nintendo Switch v2</v>
      </c>
      <c r="D265" t="s">
        <v>292</v>
      </c>
      <c r="E265" s="3">
        <v>45611</v>
      </c>
      <c r="F265" s="2" t="s">
        <v>8</v>
      </c>
      <c r="G265" s="4">
        <f>28*3</f>
        <v>84</v>
      </c>
      <c r="H265" s="2" t="s">
        <v>14</v>
      </c>
      <c r="I265" s="4">
        <v>10</v>
      </c>
      <c r="J265" s="4">
        <f>Tabela1[[#This Row],[Subscription Price]]-Tabela1[[#This Row],[Coupon Value]]</f>
        <v>74</v>
      </c>
    </row>
    <row r="266" spans="1:10" ht="16.5" customHeight="1" x14ac:dyDescent="0.35">
      <c r="A266" s="2">
        <v>3495</v>
      </c>
      <c r="B266" s="2" t="s">
        <v>265</v>
      </c>
      <c r="C266" s="2" t="str">
        <f t="shared" ca="1" si="4"/>
        <v>Nintendo Switch v2</v>
      </c>
      <c r="D266" t="s">
        <v>293</v>
      </c>
      <c r="E266" s="3">
        <v>45612</v>
      </c>
      <c r="F266" s="2" t="s">
        <v>11</v>
      </c>
      <c r="G266" s="4">
        <v>11</v>
      </c>
      <c r="H266" s="2" t="s">
        <v>9</v>
      </c>
      <c r="I266" s="4">
        <v>5</v>
      </c>
      <c r="J266" s="4">
        <f>Tabela1[[#This Row],[Subscription Price]]-Tabela1[[#This Row],[Coupon Value]]</f>
        <v>6</v>
      </c>
    </row>
    <row r="267" spans="1:10" ht="16.5" customHeight="1" x14ac:dyDescent="0.35">
      <c r="A267" s="2">
        <v>3496</v>
      </c>
      <c r="B267" s="2" t="s">
        <v>266</v>
      </c>
      <c r="C267" s="2" t="str">
        <f t="shared" ca="1" si="4"/>
        <v>Nintendo Switch Oled</v>
      </c>
      <c r="D267" t="s">
        <v>292</v>
      </c>
      <c r="E267" s="3">
        <v>45613</v>
      </c>
      <c r="F267" s="2" t="s">
        <v>8</v>
      </c>
      <c r="G267" s="4">
        <v>300</v>
      </c>
      <c r="H267" s="2" t="s">
        <v>12</v>
      </c>
      <c r="I267" s="4">
        <v>39</v>
      </c>
      <c r="J267" s="4">
        <f>Tabela1[[#This Row],[Subscription Price]]-Tabela1[[#This Row],[Coupon Value]]</f>
        <v>261</v>
      </c>
    </row>
    <row r="268" spans="1:10" ht="16.5" customHeight="1" x14ac:dyDescent="0.35">
      <c r="A268" s="2">
        <v>3497</v>
      </c>
      <c r="B268" s="2" t="s">
        <v>267</v>
      </c>
      <c r="C268" s="2" t="str">
        <f t="shared" ca="1" si="4"/>
        <v>Nintendo Switch v2</v>
      </c>
      <c r="D268" t="s">
        <v>293</v>
      </c>
      <c r="E268" s="3">
        <v>45614</v>
      </c>
      <c r="F268" s="2" t="s">
        <v>11</v>
      </c>
      <c r="G268" s="4">
        <v>11</v>
      </c>
      <c r="H268" s="2" t="s">
        <v>9</v>
      </c>
      <c r="I268" s="4">
        <v>2</v>
      </c>
      <c r="J268" s="4">
        <f>Tabela1[[#This Row],[Subscription Price]]-Tabela1[[#This Row],[Coupon Value]]</f>
        <v>9</v>
      </c>
    </row>
    <row r="269" spans="1:10" ht="16.5" customHeight="1" x14ac:dyDescent="0.35">
      <c r="A269" s="2">
        <v>3498</v>
      </c>
      <c r="B269" s="2" t="s">
        <v>268</v>
      </c>
      <c r="C269" s="2" t="str">
        <f t="shared" ca="1" si="4"/>
        <v>Nintendo Switch v2</v>
      </c>
      <c r="D269" t="s">
        <v>294</v>
      </c>
      <c r="E269" s="3">
        <v>45615</v>
      </c>
      <c r="F269" s="2" t="s">
        <v>8</v>
      </c>
      <c r="G269" s="4">
        <f>16*3</f>
        <v>48</v>
      </c>
      <c r="H269" s="2" t="s">
        <v>14</v>
      </c>
      <c r="I269" s="4">
        <v>12</v>
      </c>
      <c r="J269" s="4">
        <f>Tabela1[[#This Row],[Subscription Price]]-Tabela1[[#This Row],[Coupon Value]]</f>
        <v>36</v>
      </c>
    </row>
    <row r="270" spans="1:10" ht="16.5" customHeight="1" x14ac:dyDescent="0.35">
      <c r="A270" s="2">
        <v>3499</v>
      </c>
      <c r="B270" s="2" t="s">
        <v>269</v>
      </c>
      <c r="C270" s="2" t="str">
        <f t="shared" ca="1" si="4"/>
        <v>Nintendo Switch 2</v>
      </c>
      <c r="D270" t="s">
        <v>292</v>
      </c>
      <c r="E270" s="3">
        <v>45616</v>
      </c>
      <c r="F270" s="2" t="s">
        <v>11</v>
      </c>
      <c r="G270" s="4">
        <v>30</v>
      </c>
      <c r="H270" s="2" t="s">
        <v>9</v>
      </c>
      <c r="I270" s="4">
        <v>1</v>
      </c>
      <c r="J270" s="4">
        <f>Tabela1[[#This Row],[Subscription Price]]-Tabela1[[#This Row],[Coupon Value]]</f>
        <v>29</v>
      </c>
    </row>
    <row r="271" spans="1:10" ht="16.5" customHeight="1" x14ac:dyDescent="0.35">
      <c r="A271" s="2">
        <v>3500</v>
      </c>
      <c r="B271" s="2" t="s">
        <v>270</v>
      </c>
      <c r="C271" s="2" t="str">
        <f t="shared" ca="1" si="4"/>
        <v>Nintendo Switch Oled</v>
      </c>
      <c r="D271" t="s">
        <v>293</v>
      </c>
      <c r="E271" s="3">
        <v>45617</v>
      </c>
      <c r="F271" s="2" t="s">
        <v>8</v>
      </c>
      <c r="G271" s="4">
        <v>120</v>
      </c>
      <c r="H271" s="2" t="s">
        <v>12</v>
      </c>
      <c r="I271" s="4">
        <v>43</v>
      </c>
      <c r="J271" s="4">
        <f>Tabela1[[#This Row],[Subscription Price]]-Tabela1[[#This Row],[Coupon Value]]</f>
        <v>77</v>
      </c>
    </row>
    <row r="272" spans="1:10" ht="16.5" customHeight="1" x14ac:dyDescent="0.35">
      <c r="A272" s="2">
        <v>3501</v>
      </c>
      <c r="B272" s="2" t="s">
        <v>271</v>
      </c>
      <c r="C272" s="2" t="str">
        <f t="shared" ca="1" si="4"/>
        <v>Nintendo Switch Oled</v>
      </c>
      <c r="D272" t="s">
        <v>292</v>
      </c>
      <c r="E272" s="3">
        <v>45618</v>
      </c>
      <c r="F272" s="2" t="s">
        <v>11</v>
      </c>
      <c r="G272" s="4">
        <v>30</v>
      </c>
      <c r="H272" s="2" t="s">
        <v>9</v>
      </c>
      <c r="I272" s="4">
        <v>0</v>
      </c>
      <c r="J272" s="4">
        <f>Tabela1[[#This Row],[Subscription Price]]-Tabela1[[#This Row],[Coupon Value]]</f>
        <v>30</v>
      </c>
    </row>
    <row r="273" spans="1:10" ht="16.5" customHeight="1" x14ac:dyDescent="0.35">
      <c r="A273" s="2">
        <v>3502</v>
      </c>
      <c r="B273" s="2" t="s">
        <v>272</v>
      </c>
      <c r="C273" s="2" t="str">
        <f t="shared" ca="1" si="4"/>
        <v>Nintendo Switch v2</v>
      </c>
      <c r="D273" t="s">
        <v>293</v>
      </c>
      <c r="E273" s="3">
        <v>45619</v>
      </c>
      <c r="F273" s="2" t="s">
        <v>8</v>
      </c>
      <c r="G273" s="4">
        <v>30</v>
      </c>
      <c r="H273" s="2" t="s">
        <v>14</v>
      </c>
      <c r="I273" s="4">
        <v>15</v>
      </c>
      <c r="J273" s="4">
        <f>Tabela1[[#This Row],[Subscription Price]]-Tabela1[[#This Row],[Coupon Value]]</f>
        <v>15</v>
      </c>
    </row>
    <row r="274" spans="1:10" ht="16.5" customHeight="1" x14ac:dyDescent="0.35">
      <c r="A274" s="2">
        <v>3503</v>
      </c>
      <c r="B274" s="2" t="s">
        <v>131</v>
      </c>
      <c r="C274" s="2" t="str">
        <f t="shared" ca="1" si="4"/>
        <v>Nintendo Switch v1</v>
      </c>
      <c r="D274" t="s">
        <v>294</v>
      </c>
      <c r="E274" s="3">
        <v>45620</v>
      </c>
      <c r="F274" s="2" t="s">
        <v>11</v>
      </c>
      <c r="G274" s="4">
        <v>18</v>
      </c>
      <c r="H274" s="2" t="s">
        <v>9</v>
      </c>
      <c r="I274" s="4">
        <v>1</v>
      </c>
      <c r="J274" s="4">
        <f>Tabela1[[#This Row],[Subscription Price]]-Tabela1[[#This Row],[Coupon Value]]</f>
        <v>17</v>
      </c>
    </row>
    <row r="275" spans="1:10" ht="16.5" customHeight="1" x14ac:dyDescent="0.35">
      <c r="A275" s="2">
        <v>3504</v>
      </c>
      <c r="B275" s="2" t="s">
        <v>273</v>
      </c>
      <c r="C275" s="2" t="str">
        <f t="shared" ca="1" si="4"/>
        <v>Nintendo Switch v2</v>
      </c>
      <c r="D275" t="s">
        <v>292</v>
      </c>
      <c r="E275" s="3">
        <v>45621</v>
      </c>
      <c r="F275" s="2" t="s">
        <v>8</v>
      </c>
      <c r="G275" s="4">
        <v>300</v>
      </c>
      <c r="H275" s="2" t="s">
        <v>12</v>
      </c>
      <c r="I275" s="4">
        <v>42</v>
      </c>
      <c r="J275" s="4">
        <f>Tabela1[[#This Row],[Subscription Price]]-Tabela1[[#This Row],[Coupon Value]]</f>
        <v>258</v>
      </c>
    </row>
    <row r="276" spans="1:10" ht="16.5" customHeight="1" x14ac:dyDescent="0.35">
      <c r="A276" s="2">
        <v>3505</v>
      </c>
      <c r="B276" s="2" t="s">
        <v>274</v>
      </c>
      <c r="C276" s="2" t="str">
        <f t="shared" ca="1" si="4"/>
        <v>Nintendo Switch v1</v>
      </c>
      <c r="D276" t="s">
        <v>293</v>
      </c>
      <c r="E276" s="3">
        <v>45622</v>
      </c>
      <c r="F276" s="2" t="s">
        <v>11</v>
      </c>
      <c r="G276" s="4">
        <v>11</v>
      </c>
      <c r="H276" s="2" t="s">
        <v>9</v>
      </c>
      <c r="I276" s="4">
        <v>2</v>
      </c>
      <c r="J276" s="4">
        <f>Tabela1[[#This Row],[Subscription Price]]-Tabela1[[#This Row],[Coupon Value]]</f>
        <v>9</v>
      </c>
    </row>
    <row r="277" spans="1:10" ht="16.5" customHeight="1" x14ac:dyDescent="0.35">
      <c r="A277" s="2">
        <v>3506</v>
      </c>
      <c r="B277" s="2" t="s">
        <v>275</v>
      </c>
      <c r="C277" s="2" t="str">
        <f t="shared" ca="1" si="4"/>
        <v>Nintendo Switch 2</v>
      </c>
      <c r="D277" t="s">
        <v>292</v>
      </c>
      <c r="E277" s="3">
        <v>45623</v>
      </c>
      <c r="F277" s="2" t="s">
        <v>8</v>
      </c>
      <c r="G277" s="4">
        <f>28*3</f>
        <v>84</v>
      </c>
      <c r="H277" s="2" t="s">
        <v>14</v>
      </c>
      <c r="I277" s="4">
        <v>10</v>
      </c>
      <c r="J277" s="4">
        <f>Tabela1[[#This Row],[Subscription Price]]-Tabela1[[#This Row],[Coupon Value]]</f>
        <v>74</v>
      </c>
    </row>
    <row r="278" spans="1:10" ht="16.5" customHeight="1" x14ac:dyDescent="0.35">
      <c r="A278" s="2">
        <v>3507</v>
      </c>
      <c r="B278" s="2" t="s">
        <v>276</v>
      </c>
      <c r="C278" s="2" t="str">
        <f t="shared" ca="1" si="4"/>
        <v>Nintendo Switch v1</v>
      </c>
      <c r="D278" t="s">
        <v>293</v>
      </c>
      <c r="E278" s="3">
        <v>45624</v>
      </c>
      <c r="F278" s="2" t="s">
        <v>11</v>
      </c>
      <c r="G278" s="4">
        <v>11</v>
      </c>
      <c r="H278" s="2" t="s">
        <v>9</v>
      </c>
      <c r="I278" s="4">
        <v>0</v>
      </c>
      <c r="J278" s="4">
        <f>Tabela1[[#This Row],[Subscription Price]]-Tabela1[[#This Row],[Coupon Value]]</f>
        <v>11</v>
      </c>
    </row>
    <row r="279" spans="1:10" ht="16.5" customHeight="1" x14ac:dyDescent="0.35">
      <c r="A279" s="2">
        <v>3508</v>
      </c>
      <c r="B279" s="2" t="s">
        <v>277</v>
      </c>
      <c r="C279" s="2" t="str">
        <f t="shared" ca="1" si="4"/>
        <v>Nintendo Switch v2</v>
      </c>
      <c r="D279" t="s">
        <v>294</v>
      </c>
      <c r="E279" s="3">
        <v>45625</v>
      </c>
      <c r="F279" s="2" t="s">
        <v>8</v>
      </c>
      <c r="G279" s="4">
        <v>219</v>
      </c>
      <c r="H279" s="2" t="s">
        <v>12</v>
      </c>
      <c r="I279" s="4">
        <v>37</v>
      </c>
      <c r="J279" s="4">
        <f>Tabela1[[#This Row],[Subscription Price]]-Tabela1[[#This Row],[Coupon Value]]</f>
        <v>182</v>
      </c>
    </row>
    <row r="280" spans="1:10" ht="16.5" customHeight="1" x14ac:dyDescent="0.35">
      <c r="A280" s="2">
        <v>3509</v>
      </c>
      <c r="B280" s="2" t="s">
        <v>278</v>
      </c>
      <c r="C280" s="2" t="str">
        <f t="shared" ca="1" si="4"/>
        <v>Nintendo Switch v1</v>
      </c>
      <c r="D280" t="s">
        <v>292</v>
      </c>
      <c r="E280" s="3">
        <v>45626</v>
      </c>
      <c r="F280" s="2" t="s">
        <v>11</v>
      </c>
      <c r="G280" s="4">
        <v>30</v>
      </c>
      <c r="H280" s="2" t="s">
        <v>9</v>
      </c>
      <c r="I280" s="4">
        <v>0</v>
      </c>
      <c r="J280" s="4">
        <f>Tabela1[[#This Row],[Subscription Price]]-Tabela1[[#This Row],[Coupon Value]]</f>
        <v>30</v>
      </c>
    </row>
    <row r="281" spans="1:10" ht="16.5" customHeight="1" x14ac:dyDescent="0.35">
      <c r="A281" s="2">
        <v>3510</v>
      </c>
      <c r="B281" s="2" t="s">
        <v>279</v>
      </c>
      <c r="C281" s="2" t="str">
        <f t="shared" ca="1" si="4"/>
        <v>Nintendo Switch Oled</v>
      </c>
      <c r="D281" t="s">
        <v>293</v>
      </c>
      <c r="E281" s="3">
        <v>45627</v>
      </c>
      <c r="F281" s="2" t="s">
        <v>8</v>
      </c>
      <c r="G281" s="4">
        <v>30</v>
      </c>
      <c r="H281" s="2" t="s">
        <v>14</v>
      </c>
      <c r="I281" s="4">
        <v>11</v>
      </c>
      <c r="J281" s="4">
        <f>Tabela1[[#This Row],[Subscription Price]]-Tabela1[[#This Row],[Coupon Value]]</f>
        <v>19</v>
      </c>
    </row>
    <row r="282" spans="1:10" ht="16.5" customHeight="1" x14ac:dyDescent="0.35">
      <c r="A282" s="2">
        <v>3511</v>
      </c>
      <c r="B282" s="2" t="s">
        <v>280</v>
      </c>
      <c r="C282" s="2" t="str">
        <f t="shared" ca="1" si="4"/>
        <v>Nintendo Switch v1</v>
      </c>
      <c r="D282" t="s">
        <v>292</v>
      </c>
      <c r="E282" s="3">
        <v>45628</v>
      </c>
      <c r="F282" s="2" t="s">
        <v>11</v>
      </c>
      <c r="G282" s="4">
        <v>30</v>
      </c>
      <c r="H282" s="2" t="s">
        <v>9</v>
      </c>
      <c r="I282" s="4">
        <v>0</v>
      </c>
      <c r="J282" s="4">
        <f>Tabela1[[#This Row],[Subscription Price]]-Tabela1[[#This Row],[Coupon Value]]</f>
        <v>30</v>
      </c>
    </row>
    <row r="283" spans="1:10" ht="16.5" customHeight="1" x14ac:dyDescent="0.35">
      <c r="A283" s="2">
        <v>3512</v>
      </c>
      <c r="B283" s="2" t="s">
        <v>281</v>
      </c>
      <c r="C283" s="2" t="str">
        <f t="shared" ca="1" si="4"/>
        <v>Nintendo Switch v2</v>
      </c>
      <c r="D283" t="s">
        <v>293</v>
      </c>
      <c r="E283" s="3">
        <v>45629</v>
      </c>
      <c r="F283" s="2" t="s">
        <v>8</v>
      </c>
      <c r="G283" s="4">
        <v>120</v>
      </c>
      <c r="H283" s="2" t="s">
        <v>12</v>
      </c>
      <c r="I283" s="4">
        <v>30</v>
      </c>
      <c r="J283" s="4">
        <f>Tabela1[[#This Row],[Subscription Price]]-Tabela1[[#This Row],[Coupon Value]]</f>
        <v>90</v>
      </c>
    </row>
    <row r="284" spans="1:10" ht="16.5" customHeight="1" x14ac:dyDescent="0.35">
      <c r="A284" s="2">
        <v>3513</v>
      </c>
      <c r="B284" s="2" t="s">
        <v>282</v>
      </c>
      <c r="C284" s="2" t="str">
        <f t="shared" ca="1" si="4"/>
        <v>Nintendo Switch 2</v>
      </c>
      <c r="D284" t="s">
        <v>294</v>
      </c>
      <c r="E284" s="3">
        <v>45630</v>
      </c>
      <c r="F284" s="2" t="s">
        <v>11</v>
      </c>
      <c r="G284" s="4">
        <v>18</v>
      </c>
      <c r="H284" s="2" t="s">
        <v>9</v>
      </c>
      <c r="I284" s="4">
        <v>3</v>
      </c>
      <c r="J284" s="4">
        <f>Tabela1[[#This Row],[Subscription Price]]-Tabela1[[#This Row],[Coupon Value]]</f>
        <v>15</v>
      </c>
    </row>
    <row r="285" spans="1:10" ht="16.5" customHeight="1" x14ac:dyDescent="0.35">
      <c r="A285" s="2">
        <v>3514</v>
      </c>
      <c r="B285" s="2" t="s">
        <v>283</v>
      </c>
      <c r="C285" s="2" t="str">
        <f t="shared" ca="1" si="4"/>
        <v>Nintendo Switch 2</v>
      </c>
      <c r="D285" t="s">
        <v>292</v>
      </c>
      <c r="E285" s="3">
        <v>45631</v>
      </c>
      <c r="F285" s="2" t="s">
        <v>8</v>
      </c>
      <c r="G285" s="4">
        <f>28*3</f>
        <v>84</v>
      </c>
      <c r="H285" s="2" t="s">
        <v>14</v>
      </c>
      <c r="I285" s="4">
        <v>13</v>
      </c>
      <c r="J285" s="4">
        <f>Tabela1[[#This Row],[Subscription Price]]-Tabela1[[#This Row],[Coupon Value]]</f>
        <v>71</v>
      </c>
    </row>
    <row r="286" spans="1:10" ht="16.5" customHeight="1" x14ac:dyDescent="0.35">
      <c r="A286" s="2">
        <v>3515</v>
      </c>
      <c r="B286" s="2" t="s">
        <v>142</v>
      </c>
      <c r="C286" s="2" t="str">
        <f t="shared" ca="1" si="4"/>
        <v>Nintendo Switch v2</v>
      </c>
      <c r="D286" t="s">
        <v>293</v>
      </c>
      <c r="E286" s="3">
        <v>45632</v>
      </c>
      <c r="F286" s="2" t="s">
        <v>11</v>
      </c>
      <c r="G286" s="4">
        <v>11</v>
      </c>
      <c r="H286" s="2" t="s">
        <v>9</v>
      </c>
      <c r="I286" s="4">
        <v>0</v>
      </c>
      <c r="J286" s="4">
        <f>Tabela1[[#This Row],[Subscription Price]]-Tabela1[[#This Row],[Coupon Value]]</f>
        <v>11</v>
      </c>
    </row>
    <row r="287" spans="1:10" ht="16.5" customHeight="1" x14ac:dyDescent="0.35">
      <c r="A287" s="2">
        <v>3516</v>
      </c>
      <c r="B287" s="2" t="s">
        <v>143</v>
      </c>
      <c r="C287" s="2" t="str">
        <f t="shared" ca="1" si="4"/>
        <v>Nintendo Switch v1</v>
      </c>
      <c r="D287" t="s">
        <v>292</v>
      </c>
      <c r="E287" s="3">
        <v>45633</v>
      </c>
      <c r="F287" s="2" t="s">
        <v>8</v>
      </c>
      <c r="G287" s="4">
        <v>300</v>
      </c>
      <c r="H287" s="2" t="s">
        <v>12</v>
      </c>
      <c r="I287" s="4">
        <v>37</v>
      </c>
      <c r="J287" s="4">
        <f>Tabela1[[#This Row],[Subscription Price]]-Tabela1[[#This Row],[Coupon Value]]</f>
        <v>263</v>
      </c>
    </row>
    <row r="288" spans="1:10" ht="16.5" customHeight="1" x14ac:dyDescent="0.35">
      <c r="A288" s="2">
        <v>3517</v>
      </c>
      <c r="B288" s="2" t="s">
        <v>193</v>
      </c>
      <c r="C288" s="2" t="str">
        <f t="shared" ca="1" si="4"/>
        <v>Nintendo Switch Oled</v>
      </c>
      <c r="D288" t="s">
        <v>293</v>
      </c>
      <c r="E288" s="3">
        <v>45634</v>
      </c>
      <c r="F288" s="2" t="s">
        <v>11</v>
      </c>
      <c r="G288" s="4">
        <v>11</v>
      </c>
      <c r="H288" s="2" t="s">
        <v>9</v>
      </c>
      <c r="I288" s="4">
        <v>5</v>
      </c>
      <c r="J288" s="4">
        <f>Tabela1[[#This Row],[Subscription Price]]-Tabela1[[#This Row],[Coupon Value]]</f>
        <v>6</v>
      </c>
    </row>
    <row r="289" spans="1:10" ht="16.5" customHeight="1" x14ac:dyDescent="0.35">
      <c r="A289" s="2">
        <v>3518</v>
      </c>
      <c r="B289" s="2" t="s">
        <v>284</v>
      </c>
      <c r="C289" s="2" t="str">
        <f t="shared" ca="1" si="4"/>
        <v>Nintendo Switch 2</v>
      </c>
      <c r="D289" t="s">
        <v>294</v>
      </c>
      <c r="E289" s="3">
        <v>45635</v>
      </c>
      <c r="F289" s="2" t="s">
        <v>8</v>
      </c>
      <c r="G289" s="4">
        <f>16*3</f>
        <v>48</v>
      </c>
      <c r="H289" s="2" t="s">
        <v>14</v>
      </c>
      <c r="I289" s="4">
        <v>10</v>
      </c>
      <c r="J289" s="4">
        <f>Tabela1[[#This Row],[Subscription Price]]-Tabela1[[#This Row],[Coupon Value]]</f>
        <v>38</v>
      </c>
    </row>
    <row r="290" spans="1:10" ht="16.5" customHeight="1" x14ac:dyDescent="0.35">
      <c r="A290" s="2">
        <v>3519</v>
      </c>
      <c r="B290" s="2" t="s">
        <v>285</v>
      </c>
      <c r="C290" s="2" t="str">
        <f t="shared" ca="1" si="4"/>
        <v>Nintendo Switch Oled</v>
      </c>
      <c r="D290" t="s">
        <v>292</v>
      </c>
      <c r="E290" s="3">
        <v>45636</v>
      </c>
      <c r="F290" s="2" t="s">
        <v>11</v>
      </c>
      <c r="G290" s="4">
        <v>30</v>
      </c>
      <c r="H290" s="2" t="s">
        <v>9</v>
      </c>
      <c r="I290" s="4">
        <v>5</v>
      </c>
      <c r="J290" s="4">
        <f>Tabela1[[#This Row],[Subscription Price]]-Tabela1[[#This Row],[Coupon Value]]</f>
        <v>25</v>
      </c>
    </row>
    <row r="291" spans="1:10" ht="16.5" customHeight="1" x14ac:dyDescent="0.35">
      <c r="A291" s="2">
        <v>3520</v>
      </c>
      <c r="B291" s="2" t="s">
        <v>286</v>
      </c>
      <c r="C291" s="2" t="str">
        <f t="shared" ca="1" si="4"/>
        <v>Nintendo Switch v1</v>
      </c>
      <c r="D291" t="s">
        <v>293</v>
      </c>
      <c r="E291" s="3">
        <v>45637</v>
      </c>
      <c r="F291" s="2" t="s">
        <v>8</v>
      </c>
      <c r="G291" s="4">
        <v>120</v>
      </c>
      <c r="H291" s="2" t="s">
        <v>12</v>
      </c>
      <c r="I291" s="4">
        <v>38</v>
      </c>
      <c r="J291" s="4">
        <f>Tabela1[[#This Row],[Subscription Price]]-Tabela1[[#This Row],[Coupon Value]]</f>
        <v>82</v>
      </c>
    </row>
    <row r="292" spans="1:10" ht="16.5" customHeight="1" x14ac:dyDescent="0.35">
      <c r="A292" s="2">
        <v>3521</v>
      </c>
      <c r="B292" s="2" t="s">
        <v>287</v>
      </c>
      <c r="C292" s="2" t="str">
        <f t="shared" ca="1" si="4"/>
        <v>Nintendo Switch v2</v>
      </c>
      <c r="D292" t="s">
        <v>292</v>
      </c>
      <c r="E292" s="3">
        <v>45638</v>
      </c>
      <c r="F292" s="2" t="s">
        <v>11</v>
      </c>
      <c r="G292" s="4">
        <v>30</v>
      </c>
      <c r="H292" s="2" t="s">
        <v>9</v>
      </c>
      <c r="I292" s="4">
        <v>5</v>
      </c>
      <c r="J292" s="4">
        <f>Tabela1[[#This Row],[Subscription Price]]-Tabela1[[#This Row],[Coupon Value]]</f>
        <v>25</v>
      </c>
    </row>
    <row r="293" spans="1:10" ht="16.5" customHeight="1" x14ac:dyDescent="0.35">
      <c r="A293" s="2">
        <v>3522</v>
      </c>
      <c r="B293" s="2" t="s">
        <v>288</v>
      </c>
      <c r="C293" s="2" t="str">
        <f t="shared" ca="1" si="4"/>
        <v>Nintendo Switch v2</v>
      </c>
      <c r="D293" t="s">
        <v>293</v>
      </c>
      <c r="E293" s="3">
        <v>45639</v>
      </c>
      <c r="F293" s="2" t="s">
        <v>8</v>
      </c>
      <c r="G293" s="4">
        <v>30</v>
      </c>
      <c r="H293" s="2" t="s">
        <v>14</v>
      </c>
      <c r="I293" s="4">
        <v>14</v>
      </c>
      <c r="J293" s="4">
        <f>Tabela1[[#This Row],[Subscription Price]]-Tabela1[[#This Row],[Coupon Value]]</f>
        <v>16</v>
      </c>
    </row>
    <row r="294" spans="1:10" ht="16.5" customHeight="1" x14ac:dyDescent="0.35">
      <c r="A294" s="2">
        <v>3523</v>
      </c>
      <c r="B294" s="2" t="s">
        <v>289</v>
      </c>
      <c r="C294" s="2" t="str">
        <f t="shared" ca="1" si="4"/>
        <v>Nintendo Switch Oled</v>
      </c>
      <c r="D294" t="s">
        <v>294</v>
      </c>
      <c r="E294" s="3">
        <v>45640</v>
      </c>
      <c r="F294" s="2" t="s">
        <v>11</v>
      </c>
      <c r="G294" s="4">
        <v>18</v>
      </c>
      <c r="H294" s="2" t="s">
        <v>9</v>
      </c>
      <c r="I294" s="4">
        <v>4</v>
      </c>
      <c r="J294" s="4">
        <f>Tabela1[[#This Row],[Subscription Price]]-Tabela1[[#This Row],[Coupon Value]]</f>
        <v>14</v>
      </c>
    </row>
    <row r="295" spans="1:10" ht="16.5" customHeight="1" x14ac:dyDescent="0.35">
      <c r="A295" s="2">
        <v>3524</v>
      </c>
      <c r="B295" s="2" t="s">
        <v>290</v>
      </c>
      <c r="C295" s="2" t="str">
        <f t="shared" ca="1" si="4"/>
        <v>Nintendo Switch v1</v>
      </c>
      <c r="D295" t="s">
        <v>292</v>
      </c>
      <c r="E295" s="3">
        <v>45641</v>
      </c>
      <c r="F295" s="2" t="s">
        <v>8</v>
      </c>
      <c r="G295" s="4">
        <v>300</v>
      </c>
      <c r="H295" s="2" t="s">
        <v>12</v>
      </c>
      <c r="I295" s="4">
        <v>34</v>
      </c>
      <c r="J295" s="4">
        <f>Tabela1[[#This Row],[Subscription Price]]-Tabela1[[#This Row],[Coupon Value]]</f>
        <v>266</v>
      </c>
    </row>
    <row r="296" spans="1:10" ht="16.5" customHeight="1" x14ac:dyDescent="0.35">
      <c r="A296" s="2">
        <v>3525</v>
      </c>
      <c r="B296" s="2" t="s">
        <v>291</v>
      </c>
      <c r="C296" s="2" t="str">
        <f t="shared" ca="1" si="4"/>
        <v>Nintendo Switch Oled</v>
      </c>
      <c r="D296" t="s">
        <v>293</v>
      </c>
      <c r="E296" s="3">
        <v>45642</v>
      </c>
      <c r="F296" s="2" t="s">
        <v>11</v>
      </c>
      <c r="G296" s="4">
        <v>11</v>
      </c>
      <c r="H296" s="2" t="s">
        <v>9</v>
      </c>
      <c r="I296" s="4">
        <v>3</v>
      </c>
      <c r="J296" s="4">
        <f>Tabela1[[#This Row],[Subscription Price]]-Tabela1[[#This Row],[Coupon Value]]</f>
        <v>8</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374E-02B9-4CFC-87F2-F1A8E8BFF52D}">
  <dimension ref="B2:F22"/>
  <sheetViews>
    <sheetView workbookViewId="0">
      <selection activeCell="B11" sqref="B11"/>
    </sheetView>
  </sheetViews>
  <sheetFormatPr defaultRowHeight="14.5" x14ac:dyDescent="0.35"/>
  <cols>
    <col min="2" max="2" width="18.26953125" bestFit="1" customWidth="1"/>
    <col min="3" max="3" width="20.81640625" bestFit="1" customWidth="1"/>
    <col min="4" max="4" width="4.81640625" bestFit="1" customWidth="1"/>
    <col min="5" max="5" width="6.81640625" bestFit="1" customWidth="1"/>
    <col min="6" max="6" width="12.6328125" bestFit="1" customWidth="1"/>
    <col min="7" max="7" width="22.26953125" bestFit="1" customWidth="1"/>
    <col min="8" max="8" width="16.26953125" bestFit="1" customWidth="1"/>
    <col min="9" max="9" width="26.81640625" bestFit="1" customWidth="1"/>
    <col min="10" max="10" width="20.81640625" bestFit="1" customWidth="1"/>
  </cols>
  <sheetData>
    <row r="2" spans="2:6" x14ac:dyDescent="0.35">
      <c r="B2" s="11" t="s">
        <v>308</v>
      </c>
    </row>
    <row r="3" spans="2:6" x14ac:dyDescent="0.35">
      <c r="B3" s="10" t="s">
        <v>316</v>
      </c>
      <c r="C3" t="s">
        <v>12</v>
      </c>
    </row>
    <row r="5" spans="2:6" x14ac:dyDescent="0.35">
      <c r="B5" s="10" t="s">
        <v>304</v>
      </c>
      <c r="C5" t="s">
        <v>306</v>
      </c>
    </row>
    <row r="6" spans="2:6" x14ac:dyDescent="0.35">
      <c r="B6" s="11" t="s">
        <v>294</v>
      </c>
      <c r="C6" s="12">
        <v>3223</v>
      </c>
    </row>
    <row r="7" spans="2:6" x14ac:dyDescent="0.35">
      <c r="B7" s="11" t="s">
        <v>292</v>
      </c>
      <c r="C7" s="12">
        <v>6001</v>
      </c>
    </row>
    <row r="8" spans="2:6" x14ac:dyDescent="0.35">
      <c r="B8" s="11" t="s">
        <v>293</v>
      </c>
      <c r="C8" s="12">
        <v>2411</v>
      </c>
    </row>
    <row r="9" spans="2:6" x14ac:dyDescent="0.35">
      <c r="B9" s="11" t="s">
        <v>305</v>
      </c>
      <c r="C9" s="12">
        <v>11635</v>
      </c>
      <c r="F9" s="13">
        <f>GETPIVOTDATA("Total Value",$B$5)</f>
        <v>11635</v>
      </c>
    </row>
    <row r="10" spans="2:6" x14ac:dyDescent="0.35">
      <c r="F10" s="13"/>
    </row>
    <row r="11" spans="2:6" x14ac:dyDescent="0.35">
      <c r="B11" s="11" t="s">
        <v>309</v>
      </c>
      <c r="F11" s="13"/>
    </row>
    <row r="12" spans="2:6" x14ac:dyDescent="0.35">
      <c r="B12" s="10" t="s">
        <v>315</v>
      </c>
      <c r="C12" t="s">
        <v>293</v>
      </c>
      <c r="F12" s="13"/>
    </row>
    <row r="13" spans="2:6" x14ac:dyDescent="0.35">
      <c r="F13" s="13"/>
    </row>
    <row r="14" spans="2:6" x14ac:dyDescent="0.35">
      <c r="B14" s="10" t="s">
        <v>304</v>
      </c>
      <c r="C14" t="s">
        <v>306</v>
      </c>
      <c r="F14" s="13"/>
    </row>
    <row r="15" spans="2:6" x14ac:dyDescent="0.35">
      <c r="B15" s="11" t="s">
        <v>310</v>
      </c>
      <c r="C15" s="12">
        <v>833</v>
      </c>
      <c r="F15" s="13"/>
    </row>
    <row r="16" spans="2:6" x14ac:dyDescent="0.35">
      <c r="B16" s="11" t="s">
        <v>311</v>
      </c>
      <c r="C16" s="12">
        <v>455</v>
      </c>
      <c r="F16" s="13"/>
    </row>
    <row r="17" spans="2:6" x14ac:dyDescent="0.35">
      <c r="B17" s="11" t="s">
        <v>312</v>
      </c>
      <c r="C17" s="12">
        <v>1166</v>
      </c>
      <c r="F17" s="13"/>
    </row>
    <row r="18" spans="2:6" x14ac:dyDescent="0.35">
      <c r="B18" s="11" t="s">
        <v>313</v>
      </c>
      <c r="C18" s="12">
        <v>988</v>
      </c>
      <c r="F18" s="13"/>
    </row>
    <row r="19" spans="2:6" x14ac:dyDescent="0.35">
      <c r="B19" s="11" t="s">
        <v>305</v>
      </c>
      <c r="C19" s="12">
        <v>3442</v>
      </c>
      <c r="F19" s="13">
        <f>GETPIVOTDATA("Total Value",$B$14)</f>
        <v>3442</v>
      </c>
    </row>
    <row r="20" spans="2:6" x14ac:dyDescent="0.35">
      <c r="F20" s="13"/>
    </row>
    <row r="21" spans="2:6" x14ac:dyDescent="0.35">
      <c r="F21" s="13"/>
    </row>
    <row r="22" spans="2:6" x14ac:dyDescent="0.35">
      <c r="F22"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4B74-C22D-4EE4-837D-7F974B3C8FAC}">
  <dimension ref="A1:Q37"/>
  <sheetViews>
    <sheetView showGridLines="0" showRowColHeaders="0" tabSelected="1" zoomScale="90" zoomScaleNormal="90" workbookViewId="0">
      <selection activeCell="M5" sqref="M5"/>
    </sheetView>
  </sheetViews>
  <sheetFormatPr defaultColWidth="0" defaultRowHeight="14.5" zeroHeight="1" x14ac:dyDescent="0.35"/>
  <cols>
    <col min="1" max="1" width="30.453125" style="7" customWidth="1"/>
    <col min="2" max="17" width="8.7265625" style="7" customWidth="1"/>
    <col min="18" max="16384" width="8.7265625" hidden="1"/>
  </cols>
  <sheetData>
    <row r="1" spans="1:2" x14ac:dyDescent="0.35"/>
    <row r="2" spans="1:2" ht="21" x14ac:dyDescent="0.55000000000000004">
      <c r="B2" s="15" t="s">
        <v>314</v>
      </c>
    </row>
    <row r="3" spans="1:2" ht="16.5" x14ac:dyDescent="0.45">
      <c r="A3" s="14"/>
    </row>
    <row r="4" spans="1:2" x14ac:dyDescent="0.35"/>
    <row r="5" spans="1:2" x14ac:dyDescent="0.35"/>
    <row r="6" spans="1:2" x14ac:dyDescent="0.35"/>
    <row r="7" spans="1:2" x14ac:dyDescent="0.35"/>
    <row r="8" spans="1:2" x14ac:dyDescent="0.35"/>
    <row r="9" spans="1:2" x14ac:dyDescent="0.35"/>
    <row r="10" spans="1:2" x14ac:dyDescent="0.35"/>
    <row r="11" spans="1:2" x14ac:dyDescent="0.35"/>
    <row r="12" spans="1:2" x14ac:dyDescent="0.35"/>
    <row r="13" spans="1:2" x14ac:dyDescent="0.35"/>
    <row r="14" spans="1:2" x14ac:dyDescent="0.35"/>
    <row r="15" spans="1:2" x14ac:dyDescent="0.35"/>
    <row r="16" spans="1:2"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sheetData>
  <sheetProtection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Calculos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Gardziulis</dc:creator>
  <cp:lastModifiedBy>Jessica Gardziulis</cp:lastModifiedBy>
  <dcterms:created xsi:type="dcterms:W3CDTF">2025-06-12T23:19:04Z</dcterms:created>
  <dcterms:modified xsi:type="dcterms:W3CDTF">2025-06-13T01:03:29Z</dcterms:modified>
</cp:coreProperties>
</file>