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944e082fa576e/Desktop/"/>
    </mc:Choice>
  </mc:AlternateContent>
  <xr:revisionPtr revIDLastSave="0" documentId="8_{CEB7ABBF-DA29-42D6-959C-DAB234B6C3B8}" xr6:coauthVersionLast="47" xr6:coauthVersionMax="47" xr10:uidLastSave="{00000000-0000-0000-0000-000000000000}"/>
  <bookViews>
    <workbookView xWindow="28680" yWindow="-75" windowWidth="38640" windowHeight="15720" xr2:uid="{00000000-000D-0000-FFFF-FFFF00000000}"/>
  </bookViews>
  <sheets>
    <sheet name="Crowdfunding" sheetId="1" r:id="rId1"/>
    <sheet name="Category" sheetId="3" r:id="rId2"/>
    <sheet name="Sub-Category" sheetId="4" r:id="rId3"/>
    <sheet name="Parent Category Year" sheetId="11" r:id="rId4"/>
    <sheet name="Outcomes Based on Goal" sheetId="12" r:id="rId5"/>
    <sheet name="Backers" sheetId="13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3" l="1"/>
  <c r="L7" i="13"/>
  <c r="L5" i="13"/>
  <c r="L4" i="13"/>
  <c r="L3" i="13"/>
  <c r="L2" i="13"/>
  <c r="I7" i="13"/>
  <c r="I6" i="13"/>
  <c r="I5" i="13"/>
  <c r="I4" i="13"/>
  <c r="I3" i="13"/>
  <c r="I2" i="13"/>
  <c r="D13" i="12"/>
  <c r="C13" i="12"/>
  <c r="D12" i="12"/>
  <c r="D11" i="12"/>
  <c r="D10" i="12"/>
  <c r="D9" i="12"/>
  <c r="D8" i="12"/>
  <c r="D7" i="12"/>
  <c r="D6" i="12"/>
  <c r="D5" i="12"/>
  <c r="D4" i="12"/>
  <c r="D3" i="12"/>
  <c r="C4" i="12"/>
  <c r="C3" i="12"/>
  <c r="D2" i="12"/>
  <c r="C2" i="12"/>
  <c r="B13" i="12"/>
  <c r="C12" i="12"/>
  <c r="C11" i="12"/>
  <c r="C10" i="12"/>
  <c r="C9" i="12"/>
  <c r="C8" i="12"/>
  <c r="C7" i="12"/>
  <c r="C6" i="12"/>
  <c r="C5" i="12"/>
  <c r="B10" i="12"/>
  <c r="E10" i="12" s="1"/>
  <c r="B11" i="12"/>
  <c r="B12" i="12"/>
  <c r="B9" i="12"/>
  <c r="E9" i="12" s="1"/>
  <c r="B8" i="12"/>
  <c r="B7" i="12"/>
  <c r="B6" i="12"/>
  <c r="B5" i="12"/>
  <c r="B4" i="12"/>
  <c r="B3" i="12"/>
  <c r="B2" i="12"/>
  <c r="N265" i="1"/>
  <c r="E13" i="12" l="1"/>
  <c r="F13" i="12" s="1"/>
  <c r="H10" i="12"/>
  <c r="G13" i="12"/>
  <c r="E7" i="12"/>
  <c r="H7" i="12" s="1"/>
  <c r="E8" i="12"/>
  <c r="H8" i="12" s="1"/>
  <c r="G9" i="12"/>
  <c r="H2" i="12"/>
  <c r="G10" i="12"/>
  <c r="H9" i="12"/>
  <c r="H13" i="12"/>
  <c r="E2" i="12"/>
  <c r="G2" i="12" s="1"/>
  <c r="E6" i="12"/>
  <c r="F6" i="12" s="1"/>
  <c r="F10" i="12"/>
  <c r="E5" i="12"/>
  <c r="G5" i="12" s="1"/>
  <c r="F9" i="12"/>
  <c r="E4" i="12"/>
  <c r="F4" i="12" s="1"/>
  <c r="E11" i="12"/>
  <c r="F11" i="12" s="1"/>
  <c r="E3" i="12"/>
  <c r="F3" i="12" s="1"/>
  <c r="E12" i="12"/>
  <c r="G12" i="12" s="1"/>
  <c r="G6" i="12" l="1"/>
  <c r="H12" i="12"/>
  <c r="H6" i="12"/>
  <c r="F8" i="12"/>
  <c r="G7" i="12"/>
  <c r="F7" i="12"/>
  <c r="G8" i="12"/>
  <c r="G11" i="12"/>
  <c r="G3" i="12"/>
  <c r="H4" i="12"/>
  <c r="F5" i="12"/>
  <c r="G4" i="12"/>
  <c r="F12" i="12"/>
  <c r="F2" i="12"/>
  <c r="H5" i="12"/>
  <c r="H11" i="12"/>
  <c r="H3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<sst xmlns="http://schemas.openxmlformats.org/spreadsheetml/2006/main" count="7068" uniqueCount="2114">
  <si>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</si>
  <si>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</si>
  <si>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</si>
  <si>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</si>
  <si>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</si>
  <si>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</si>
  <si>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</si>
  <si>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</si>
  <si>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</si>
  <si>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</si>
  <si>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</si>
  <si>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</si>
  <si>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</si>
  <si>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</si>
  <si>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</si>
  <si>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</si>
  <si>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</si>
  <si>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</si>
  <si>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</si>
  <si>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</si>
  <si>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</si>
  <si>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</si>
  <si>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</si>
  <si>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</si>
  <si>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</si>
  <si>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</si>
  <si>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</si>
  <si>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</si>
  <si>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</si>
  <si>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</si>
  <si>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</si>
  <si>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</si>
  <si>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</si>
  <si>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</si>
  <si>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</si>
  <si>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</si>
  <si>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</si>
  <si>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</si>
  <si>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</si>
  <si>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</si>
  <si>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</si>
  <si>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</si>
  <si>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</si>
  <si>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</si>
  <si>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</si>
  <si>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</si>
  <si>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</si>
  <si>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</si>
  <si>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</si>
  <si>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</si>
  <si>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</si>
  <si>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</si>
  <si>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</si>
  <si>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</si>
  <si>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</si>
  <si>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</si>
  <si>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</si>
  <si>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</si>
  <si>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</si>
  <si>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</si>
  <si>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</si>
  <si>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</si>
  <si>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</si>
  <si>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</si>
  <si>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</si>
  <si>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</si>
  <si>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</si>
  <si>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</si>
  <si>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</si>
  <si>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</si>
  <si>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</si>
  <si>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</si>
  <si>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</si>
  <si>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</si>
  <si>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</si>
  <si>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</si>
  <si>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</si>
  <si>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</si>
  <si>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</si>
  <si>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</si>
  <si>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</si>
  <si>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</si>
  <si>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</si>
  <si>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</si>
  <si>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</si>
  <si>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</si>
  <si>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</si>
  <si>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</si>
  <si>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</si>
  <si>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</si>
  <si>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</si>
  <si>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</si>
  <si>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</si>
  <si>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</si>
  <si>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</si>
  <si>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</si>
  <si>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</si>
  <si>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</si>
  <si>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</si>
  <si>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</si>
  <si>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</si>
  <si>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</si>
  <si>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</si>
  <si>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</si>
  <si>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</si>
  <si>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</si>
  <si>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</si>
  <si>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</si>
  <si>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</si>
  <si>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</si>
  <si>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</si>
  <si>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</si>
  <si>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</si>
  <si>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</si>
  <si>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</si>
  <si>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</si>
  <si>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</si>
  <si>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</si>
  <si>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</si>
  <si>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</si>
  <si>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</si>
  <si>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</si>
  <si>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</si>
  <si>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</si>
  <si>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</si>
  <si>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</si>
  <si>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</si>
  <si>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</si>
  <si>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</si>
  <si>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</si>
  <si>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</si>
  <si>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</si>
  <si>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</si>
  <si>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</si>
  <si>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</si>
  <si>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</si>
  <si>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</si>
  <si>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</si>
  <si>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</si>
  <si>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</si>
  <si>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</si>
  <si>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</si>
  <si>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</si>
  <si>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</si>
  <si>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</si>
  <si>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</si>
  <si>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</si>
  <si>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</si>
  <si>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</si>
  <si>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</si>
  <si>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</si>
  <si>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</si>
  <si>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</si>
  <si>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</si>
  <si>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</si>
  <si>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</si>
  <si>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</si>
  <si>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</si>
  <si>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</si>
  <si>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</si>
  <si>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</si>
  <si>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</si>
  <si>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</si>
  <si>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</si>
  <si>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</si>
  <si>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</si>
  <si>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</si>
  <si>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</si>
  <si>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</si>
  <si>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</si>
  <si>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</si>
  <si>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</si>
  <si>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</si>
  <si>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</si>
  <si>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</si>
  <si>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</si>
  <si>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</si>
  <si>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</si>
  <si>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</si>
  <si>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</si>
  <si>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</si>
  <si>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</si>
  <si>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</si>
  <si>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</si>
  <si>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</si>
  <si>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</si>
  <si>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</si>
  <si>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</si>
  <si>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</si>
  <si>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</si>
  <si>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</si>
  <si>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</si>
  <si>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</si>
  <si>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</si>
  <si>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</si>
  <si>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</si>
  <si>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</si>
  <si>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</si>
  <si>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</si>
  <si>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</si>
  <si>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</si>
  <si>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</si>
  <si>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</si>
  <si>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</si>
  <si>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</si>
  <si>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</si>
  <si>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</si>
  <si>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</si>
  <si>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</si>
  <si>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</si>
  <si>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</si>
  <si>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</si>
  <si>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</si>
  <si>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</si>
  <si>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</si>
  <si>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</si>
  <si>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</si>
  <si>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</si>
  <si>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</si>
  <si>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</si>
  <si>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</si>
  <si>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</si>
  <si>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</si>
  <si>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</si>
  <si>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</si>
  <si>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</si>
  <si>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</si>
  <si>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</si>
  <si>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</si>
  <si>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</si>
  <si>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</si>
  <si>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</si>
  <si>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</si>
  <si>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</si>
  <si>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</si>
  <si>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</si>
  <si>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</si>
  <si>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</si>
  <si>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</si>
  <si>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</si>
  <si>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</si>
  <si>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</si>
  <si>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</si>
  <si>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</si>
  <si>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</si>
  <si>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</si>
  <si>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</si>
  <si>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</si>
  <si>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</si>
  <si>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</si>
  <si>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</si>
  <si>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</si>
  <si>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</si>
  <si>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</si>
  <si>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</si>
  <si>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</si>
  <si>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</si>
  <si>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</si>
  <si>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</si>
  <si>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</si>
  <si>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</si>
  <si>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</si>
  <si>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</si>
  <si>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</si>
  <si>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</si>
  <si>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</si>
  <si>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</si>
  <si>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</si>
  <si>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</si>
  <si>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</si>
  <si>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</si>
  <si>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</si>
  <si>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</si>
  <si>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</si>
  <si>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</si>
  <si>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</si>
  <si>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</si>
  <si>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</si>
  <si>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</si>
  <si>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</si>
  <si>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</si>
  <si>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</si>
  <si>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</si>
  <si>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</si>
  <si>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</si>
  <si>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</si>
  <si>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</si>
  <si>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</si>
  <si>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</si>
  <si>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</si>
  <si>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</si>
  <si>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</si>
  <si>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</si>
  <si>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</si>
  <si>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</si>
  <si>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</si>
  <si>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</si>
  <si>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</si>
  <si>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</si>
  <si>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</si>
  <si>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</si>
  <si>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</si>
  <si>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</si>
  <si>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</si>
  <si>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</si>
  <si>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</si>
  <si>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</si>
  <si>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</si>
  <si>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</si>
  <si>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</si>
  <si>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</si>
  <si>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</si>
  <si>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</si>
  <si>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</si>
  <si>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</si>
  <si>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</si>
  <si>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</si>
  <si>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</si>
  <si>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</si>
  <si>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</si>
  <si>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</si>
  <si>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</si>
  <si>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</si>
  <si>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</si>
  <si>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</si>
  <si>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</si>
  <si>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</si>
  <si>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</si>
  <si>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</si>
  <si>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</si>
  <si>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</si>
  <si>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</si>
  <si>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</si>
  <si>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</si>
  <si>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</si>
  <si>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</si>
  <si>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</si>
  <si>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</si>
  <si>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</si>
  <si>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</si>
  <si>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</si>
  <si>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</si>
  <si>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</si>
  <si>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</si>
  <si>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</si>
  <si>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</si>
  <si>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</si>
  <si>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</si>
  <si>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</si>
  <si>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</si>
  <si>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</si>
  <si>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</si>
  <si>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</si>
  <si>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</si>
  <si>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</si>
  <si>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</si>
  <si>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</si>
  <si>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</si>
  <si>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</si>
  <si>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</si>
  <si>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</si>
  <si>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</si>
  <si>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</si>
  <si>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</si>
  <si>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</si>
  <si>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</si>
  <si>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</si>
  <si>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</si>
  <si>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</si>
  <si>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</si>
  <si>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</si>
  <si>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</si>
  <si>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</si>
  <si>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</si>
  <si>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</si>
  <si>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</si>
  <si>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</si>
  <si>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</si>
  <si>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</si>
  <si>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</si>
  <si>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</si>
  <si>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</si>
  <si>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</si>
  <si>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</si>
  <si>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</si>
  <si>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</si>
  <si>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</si>
  <si>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</si>
  <si>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</si>
  <si>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</si>
  <si>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</si>
  <si>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</si>
  <si>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</si>
  <si>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</si>
  <si>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</si>
  <si>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</si>
  <si>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</si>
  <si>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</si>
  <si>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</si>
  <si>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</si>
  <si>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</si>
  <si>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</si>
  <si>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</si>
  <si>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</si>
  <si>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</si>
  <si>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</si>
  <si>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</si>
  <si>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</si>
  <si>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</si>
  <si>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</si>
  <si>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</si>
  <si>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</si>
  <si>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</si>
  <si>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</si>
  <si>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</si>
  <si>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</si>
  <si>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</si>
  <si>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</si>
  <si>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</si>
  <si>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</si>
  <si>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</si>
  <si>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</si>
  <si>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</si>
  <si>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</si>
  <si>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</si>
  <si>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</si>
  <si>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</si>
  <si>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</si>
  <si>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</si>
  <si>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</si>
  <si>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</si>
  <si>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</si>
  <si>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</si>
  <si>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</si>
  <si>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</si>
  <si>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</si>
  <si>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</si>
  <si>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</si>
  <si>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</si>
  <si>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</si>
  <si>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</si>
  <si>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</si>
  <si>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</si>
  <si>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</si>
  <si>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</si>
  <si>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</si>
  <si>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</si>
  <si>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</si>
  <si>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</si>
  <si>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</si>
  <si>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</si>
  <si>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</si>
  <si>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</si>
  <si>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</si>
  <si>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</si>
  <si>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</si>
  <si>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</si>
  <si>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</si>
  <si>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</si>
  <si>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</si>
  <si>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</si>
  <si>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</si>
  <si>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</si>
  <si>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</si>
  <si>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</si>
  <si>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</si>
  <si>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</si>
  <si>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</si>
  <si>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</si>
  <si>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</si>
  <si>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</si>
  <si>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</si>
  <si>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</si>
  <si>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</si>
  <si>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</si>
  <si>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</si>
  <si>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</si>
  <si>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</si>
  <si>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</si>
  <si>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</si>
  <si>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</si>
  <si>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</si>
  <si>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</si>
  <si>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</si>
  <si>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</si>
  <si>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</si>
  <si>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</si>
  <si>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</si>
  <si>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</si>
  <si>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</si>
  <si>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</si>
  <si>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</si>
  <si>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</si>
  <si>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</si>
  <si>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</si>
  <si>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</si>
  <si>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</si>
  <si>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</si>
  <si>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</si>
  <si>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</si>
  <si>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</si>
  <si>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</si>
  <si>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</si>
  <si>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</si>
  <si>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</si>
  <si>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</si>
  <si>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</si>
  <si>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</si>
  <si>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</si>
  <si>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</si>
  <si>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</si>
  <si>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</si>
  <si>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</si>
  <si>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</si>
  <si>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</si>
  <si>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</si>
  <si>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</si>
  <si>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</si>
  <si>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</si>
  <si>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</si>
  <si>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</si>
  <si>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</si>
  <si>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</si>
  <si>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</si>
  <si>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</si>
  <si>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</si>
  <si>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</si>
  <si>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</si>
  <si>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</si>
  <si>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</si>
  <si>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</si>
  <si>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</si>
  <si>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</si>
  <si>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</si>
  <si>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</si>
  <si>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</si>
  <si>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</si>
  <si>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</si>
  <si>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</si>
  <si>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</si>
  <si>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</si>
  <si>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</si>
  <si>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</si>
  <si>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</si>
  <si>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</si>
  <si>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</si>
  <si>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</si>
  <si>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</si>
  <si>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</si>
  <si>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</si>
  <si>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</si>
  <si>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</si>
  <si>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</si>
  <si>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</si>
  <si>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</si>
  <si>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</si>
  <si>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</si>
  <si>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</si>
  <si>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</si>
  <si>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</si>
  <si>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</si>
  <si>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</si>
  <si>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</si>
  <si>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</si>
  <si>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</si>
  <si>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</si>
  <si>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</si>
  <si>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</si>
  <si>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</si>
  <si>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</si>
  <si>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</si>
  <si>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</si>
  <si>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</si>
  <si>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</si>
  <si>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</si>
  <si>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</si>
  <si>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</si>
  <si>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</si>
  <si>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</si>
  <si>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</si>
  <si>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</si>
  <si>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</si>
  <si>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</si>
  <si>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</si>
  <si>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</si>
  <si>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</si>
  <si>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</si>
  <si>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</si>
  <si>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</si>
  <si>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</si>
  <si>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</si>
  <si>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</si>
  <si>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</si>
  <si>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</si>
  <si>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</si>
  <si>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</si>
  <si>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</si>
  <si>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</si>
  <si>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</si>
  <si>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</si>
  <si>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</si>
  <si>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</si>
  <si>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</si>
  <si>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</si>
  <si>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</si>
  <si>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</si>
  <si>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</si>
  <si>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</si>
  <si>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</si>
  <si>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</si>
  <si>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</si>
  <si>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</si>
  <si>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</si>
  <si>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</si>
  <si>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</si>
  <si>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</si>
  <si>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</si>
  <si>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</si>
  <si>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</si>
  <si>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</si>
  <si>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</si>
  <si>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</si>
  <si>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</si>
  <si>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</si>
  <si>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</si>
  <si>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</si>
  <si>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</si>
  <si>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</si>
  <si>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</si>
  <si>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</si>
  <si>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</si>
  <si>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</si>
  <si>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</si>
  <si>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</si>
  <si>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</si>
  <si>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</si>
  <si>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</si>
  <si>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</si>
  <si>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</si>
  <si>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</si>
  <si>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</si>
  <si>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</si>
  <si>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</si>
  <si>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</si>
  <si>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</si>
  <si>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</si>
  <si>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</si>
  <si>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</si>
  <si>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</si>
  <si>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</si>
  <si>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</si>
  <si>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</si>
  <si>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</si>
  <si>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</si>
  <si>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</si>
  <si>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</si>
  <si>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</si>
  <si>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</si>
  <si>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</si>
  <si>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</si>
  <si>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</si>
  <si>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</si>
  <si>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</si>
  <si>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</si>
  <si>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</si>
  <si>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</si>
  <si>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</si>
  <si>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</si>
  <si>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</si>
  <si>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</si>
  <si>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</si>
  <si>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</si>
  <si>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</si>
  <si>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</si>
  <si>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</si>
  <si>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</si>
  <si>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</si>
  <si>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</si>
  <si>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</si>
  <si>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</si>
  <si>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</si>
  <si>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</si>
  <si>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</si>
  <si>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</si>
  <si>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</si>
  <si>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</si>
  <si>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</si>
  <si>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</si>
  <si>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</si>
  <si>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</si>
  <si>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</si>
  <si>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</si>
  <si>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</si>
  <si>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</si>
  <si>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</si>
  <si>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</si>
  <si>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</si>
  <si>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</si>
  <si>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</si>
  <si>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</si>
  <si>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</si>
  <si>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</si>
  <si>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</si>
  <si>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</si>
  <si>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</si>
  <si>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</si>
  <si>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</si>
  <si>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</si>
  <si>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</si>
  <si>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</si>
  <si>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</si>
  <si>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</si>
  <si>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</si>
  <si>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</si>
  <si>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</si>
  <si>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</si>
  <si>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</si>
  <si>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</si>
  <si>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</si>
  <si>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</si>
  <si>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</si>
  <si>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</si>
  <si>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</si>
  <si>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</si>
  <si>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</si>
  <si>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</si>
  <si>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</si>
  <si>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</si>
  <si>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</si>
  <si>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</si>
  <si>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</si>
  <si>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</si>
  <si>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</si>
  <si>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</si>
  <si>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</si>
  <si>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</si>
  <si>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</si>
  <si>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</si>
  <si>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</si>
  <si>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</si>
  <si>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</si>
  <si>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</si>
  <si>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</si>
  <si>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</si>
  <si>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</si>
  <si>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</si>
  <si>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</si>
  <si>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</si>
  <si>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</si>
  <si>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</si>
  <si>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</si>
  <si>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</si>
  <si>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</si>
  <si>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</si>
  <si>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</si>
  <si>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</si>
  <si>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</si>
  <si>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</si>
  <si>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</si>
  <si>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</si>
  <si>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</si>
  <si>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</si>
  <si>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</si>
  <si>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</si>
  <si>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</si>
  <si>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</si>
  <si>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</si>
  <si>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</si>
  <si>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</si>
  <si>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</si>
  <si>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</si>
  <si>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</si>
  <si>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</si>
  <si>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</si>
  <si>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</si>
  <si>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</si>
  <si>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</si>
  <si>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</si>
  <si>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</si>
  <si>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</si>
  <si>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</si>
  <si>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</si>
  <si>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</si>
  <si>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</si>
  <si>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</si>
  <si>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</si>
  <si>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</si>
  <si>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</si>
  <si>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</si>
  <si>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</si>
  <si>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</si>
  <si>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</si>
  <si>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</si>
  <si>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</si>
  <si>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</si>
  <si>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</si>
  <si>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</si>
  <si>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</si>
  <si>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</si>
  <si>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</si>
  <si>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</si>
  <si>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</si>
  <si>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</si>
  <si>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</si>
  <si>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</si>
  <si>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</si>
  <si>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</si>
  <si>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</si>
  <si>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</si>
  <si>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</si>
  <si>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</si>
  <si>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</si>
  <si>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</si>
  <si>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</si>
  <si>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</si>
  <si>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</si>
  <si>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</si>
  <si>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</si>
  <si>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</si>
  <si>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</si>
  <si>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</si>
  <si>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</si>
  <si>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</si>
  <si>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</si>
  <si>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</si>
  <si>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</si>
  <si>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</si>
  <si>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</si>
  <si>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</si>
  <si>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</si>
  <si>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</si>
  <si>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</si>
  <si>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</si>
  <si>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</si>
  <si>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</si>
  <si>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</si>
  <si>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</si>
  <si>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</si>
  <si>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</si>
  <si>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</si>
  <si>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</si>
  <si>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</si>
  <si>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</si>
  <si>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</si>
  <si>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</si>
  <si>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</si>
  <si>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</si>
  <si>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</si>
  <si>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</si>
  <si>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</si>
  <si>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</si>
  <si>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</si>
  <si>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</si>
  <si>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</si>
  <si>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</si>
  <si>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</si>
  <si>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</si>
  <si>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</si>
  <si>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</si>
  <si>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</si>
  <si>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</si>
  <si>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</si>
  <si>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</si>
  <si>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</si>
  <si>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</si>
  <si>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</si>
  <si>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</si>
  <si>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</si>
  <si>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</si>
  <si>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</si>
  <si>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</si>
  <si>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</si>
  <si>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</si>
  <si>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</si>
  <si>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</si>
  <si>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</si>
  <si>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</si>
  <si>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</si>
  <si>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</si>
  <si>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</si>
  <si>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</si>
  <si>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</si>
  <si>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</si>
  <si>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</si>
  <si>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</si>
  <si>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</si>
  <si>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</si>
  <si>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</si>
  <si>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</si>
  <si>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</si>
  <si>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</si>
  <si>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</si>
  <si>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</si>
  <si>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</si>
  <si>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</si>
  <si>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</si>
  <si>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</si>
  <si>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</si>
  <si>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</si>
  <si>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</si>
  <si>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</si>
  <si>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</si>
  <si>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</si>
  <si>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</si>
  <si>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</si>
  <si>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</si>
  <si>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</si>
  <si>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</si>
  <si>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</si>
  <si>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</si>
  <si>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</si>
  <si>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</si>
  <si>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</si>
  <si>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</si>
  <si>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</si>
  <si>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</si>
  <si>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</si>
  <si>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</si>
  <si>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</si>
  <si>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</si>
  <si>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</si>
  <si>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</si>
  <si>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</si>
  <si>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</si>
  <si>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</si>
  <si>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</si>
  <si>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</si>
  <si>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</si>
  <si>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</si>
  <si>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</si>
  <si>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</si>
  <si>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</si>
  <si>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</si>
  <si>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</si>
  <si>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</si>
  <si>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</si>
  <si>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</si>
  <si>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</si>
  <si>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</si>
  <si>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</si>
  <si>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</si>
  <si>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</si>
  <si>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</si>
  <si>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</si>
  <si>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</si>
  <si>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</si>
  <si>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</si>
  <si>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</si>
  <si>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</si>
  <si>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</si>
  <si>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</si>
  <si>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</si>
  <si>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</si>
  <si>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</si>
  <si>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</si>
  <si>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</si>
  <si>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</si>
  <si>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</si>
  <si>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</si>
  <si>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</si>
  <si>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</si>
  <si>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</si>
  <si>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</si>
  <si>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</si>
  <si>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</si>
  <si>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</si>
  <si>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</si>
  <si>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</si>
  <si>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</si>
  <si>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</si>
  <si>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</si>
  <si>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</si>
  <si>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</si>
  <si>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</si>
  <si>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</si>
  <si>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</si>
  <si>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</si>
  <si>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</si>
  <si>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</si>
  <si>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</si>
  <si>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</si>
  <si>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</si>
  <si>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</si>
  <si>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</si>
  <si>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</si>
  <si>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</si>
  <si>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</si>
  <si>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</si>
  <si>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</si>
  <si>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</si>
  <si>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</si>
  <si>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</si>
  <si>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</si>
  <si>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</si>
  <si>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</si>
  <si>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</si>
  <si>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</si>
  <si>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</si>
  <si>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</si>
  <si>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</si>
  <si>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</si>
  <si>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</si>
  <si>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</si>
  <si>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</si>
  <si>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</si>
  <si>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</si>
  <si>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</si>
  <si>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</si>
  <si>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</si>
  <si>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</si>
  <si>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</si>
  <si>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</si>
  <si>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</si>
  <si>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</si>
  <si>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</si>
  <si>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</si>
  <si>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</si>
  <si>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</si>
  <si>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</si>
  <si>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</si>
  <si>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</si>
  <si>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</si>
  <si>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</si>
  <si>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</si>
  <si>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</si>
  <si>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</si>
  <si>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</si>
  <si>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</si>
  <si>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</si>
  <si>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</si>
  <si>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</si>
  <si>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</si>
  <si>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</si>
  <si>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</si>
  <si>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</si>
  <si>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</si>
  <si>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</si>
  <si>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</si>
  <si>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</si>
  <si>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</si>
  <si>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</si>
  <si>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</si>
  <si>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</si>
  <si>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</si>
  <si>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</si>
  <si>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</si>
  <si>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</si>
  <si>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</si>
  <si>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</si>
  <si>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</si>
  <si>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</si>
  <si>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</si>
  <si>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</si>
  <si>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</si>
  <si>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</si>
  <si>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</si>
  <si>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</si>
  <si>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</si>
  <si>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</si>
  <si>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</si>
  <si>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</si>
  <si>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</si>
  <si>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</si>
  <si>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</si>
  <si>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</si>
  <si>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</si>
  <si>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</si>
  <si>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</si>
  <si>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</si>
  <si>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</si>
  <si>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</si>
  <si>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</si>
  <si>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</si>
  <si>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</si>
  <si>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</si>
  <si>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</si>
  <si>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</si>
  <si>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</si>
  <si>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</si>
  <si>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</si>
  <si>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</si>
  <si>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</si>
  <si>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</si>
  <si>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</si>
  <si>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</si>
  <si>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</si>
  <si>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</si>
  <si>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</si>
  <si>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</si>
  <si>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</si>
  <si>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</si>
  <si>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</si>
  <si>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</si>
  <si>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</si>
  <si>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</si>
  <si>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</si>
  <si>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</si>
  <si>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</si>
  <si>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</si>
  <si>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</si>
  <si>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</si>
  <si>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</si>
  <si>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</si>
  <si>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</si>
  <si>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</si>
  <si>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</si>
  <si>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</si>
  <si>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</si>
  <si>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</si>
  <si>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</si>
  <si>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</si>
  <si>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</si>
  <si>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</si>
  <si>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</si>
  <si>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</si>
  <si>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</si>
  <si>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</si>
  <si>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</si>
  <si>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</si>
  <si>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</si>
  <si>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</si>
  <si>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</si>
  <si>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</si>
  <si>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</si>
  <si>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</si>
  <si>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</si>
  <si>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</si>
  <si>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</si>
  <si>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</si>
  <si>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</si>
  <si>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</si>
  <si>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</si>
  <si>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</si>
  <si>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</si>
  <si>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</si>
  <si>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</si>
  <si>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</si>
  <si>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</si>
  <si>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</si>
  <si>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</si>
  <si>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</si>
  <si>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</si>
  <si>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</si>
  <si>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</si>
  <si>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</si>
  <si>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</si>
  <si>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</si>
  <si>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</si>
  <si>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</si>
  <si>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</si>
  <si>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</si>
  <si>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</si>
  <si>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</si>
  <si>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</si>
  <si>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</si>
  <si>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</si>
  <si>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</si>
  <si>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</si>
  <si>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</si>
  <si>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</si>
  <si>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</si>
  <si>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</si>
  <si>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</si>
  <si>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</si>
  <si>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</si>
  <si>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</si>
  <si>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</si>
  <si>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</si>
  <si>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</si>
  <si>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</si>
  <si>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</si>
  <si>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</si>
  <si>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</si>
  <si>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</si>
  <si>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</si>
  <si>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</si>
  <si>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</si>
  <si>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</si>
  <si>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</si>
  <si>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</si>
  <si>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</si>
  <si>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</si>
  <si>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</si>
  <si>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</si>
  <si>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</si>
  <si>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</si>
  <si>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</si>
  <si>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</si>
  <si>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</si>
  <si>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</si>
  <si>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</si>
  <si>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</si>
  <si>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</si>
  <si>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</si>
  <si>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</si>
  <si>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</si>
  <si>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</si>
  <si>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</si>
  <si>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</si>
  <si>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</si>
  <si>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</si>
  <si>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</si>
  <si>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</si>
  <si>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</si>
  <si>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</si>
  <si>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</si>
  <si>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</si>
  <si>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</si>
  <si>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</si>
  <si>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</si>
  <si>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</si>
  <si>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</si>
  <si>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</si>
  <si>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</si>
  <si>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</si>
  <si>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</si>
  <si>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</si>
  <si>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</si>
  <si>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</si>
  <si>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</si>
  <si>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</si>
  <si>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</si>
  <si>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</si>
  <si>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</si>
  <si>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</si>
  <si>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</si>
  <si>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</si>
  <si>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</si>
  <si>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</si>
  <si>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</si>
  <si>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</si>
  <si>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</si>
  <si>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</si>
  <si>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</si>
  <si>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</si>
  <si>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</si>
  <si>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</si>
  <si>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</si>
  <si>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</si>
  <si>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</si>
  <si>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</si>
  <si>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</si>
  <si>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</si>
  <si>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</si>
  <si>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</si>
  <si>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</si>
  <si>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</si>
  <si>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</si>
  <si>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</si>
  <si>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</si>
  <si>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</si>
  <si>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</si>
  <si>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</si>
  <si>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</si>
  <si>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</si>
  <si>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</si>
  <si>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</si>
  <si>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</si>
  <si>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</si>
  <si>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</si>
  <si>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</si>
  <si>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</si>
  <si>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</si>
  <si>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</si>
  <si>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</si>
  <si>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</si>
  <si>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</si>
  <si>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</si>
  <si>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</si>
  <si>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</si>
  <si>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</si>
  <si>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</si>
  <si>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</si>
  <si>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</si>
  <si>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</si>
  <si>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</si>
  <si>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</si>
  <si>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</si>
  <si>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</si>
  <si>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</si>
  <si>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</si>
  <si>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</si>
  <si>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</si>
  <si>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</si>
  <si>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</si>
  <si>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</si>
  <si>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</si>
  <si>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</si>
  <si>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</si>
  <si>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</si>
  <si>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</si>
  <si>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</si>
  <si>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</si>
  <si>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</si>
  <si>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</si>
  <si>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</si>
  <si>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</si>
  <si>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</si>
  <si>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</si>
  <si>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</si>
  <si>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</si>
  <si>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</si>
  <si>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</si>
  <si>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</si>
  <si>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</si>
  <si>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</si>
  <si>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</si>
  <si>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</si>
  <si>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</si>
  <si>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</si>
  <si>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</si>
  <si>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</si>
  <si>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</si>
  <si>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</si>
  <si>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</si>
  <si>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</si>
  <si>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</si>
  <si>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</si>
  <si>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</si>
  <si>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</si>
  <si>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</si>
  <si>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</si>
  <si>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</si>
  <si>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</si>
  <si>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</si>
  <si>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</si>
  <si>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</si>
  <si>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</si>
  <si>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</si>
  <si>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</si>
  <si>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</si>
  <si>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</si>
  <si>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</si>
  <si>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</si>
  <si>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</si>
  <si>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</si>
  <si>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</si>
  <si>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</si>
  <si>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</si>
  <si>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</si>
  <si>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</si>
  <si>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</si>
  <si>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</si>
  <si>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</si>
  <si>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</si>
  <si>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</si>
  <si>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</si>
  <si>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</si>
  <si>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</si>
  <si>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</si>
  <si>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</si>
  <si>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</si>
  <si>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</si>
  <si>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</si>
  <si>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</si>
  <si>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</si>
  <si>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</si>
  <si>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</si>
  <si>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</si>
  <si>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</si>
  <si>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</si>
  <si>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</si>
  <si>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</si>
  <si>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</si>
  <si>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</si>
  <si>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</si>
  <si>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</si>
  <si>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</si>
  <si>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</si>
  <si>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</si>
  <si>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</si>
  <si>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</si>
  <si>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</si>
  <si>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</si>
  <si>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</si>
  <si>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</si>
  <si>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</si>
  <si>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</si>
  <si>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</si>
  <si>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</si>
  <si>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</si>
  <si>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</si>
  <si>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</si>
  <si>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</si>
  <si>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</si>
  <si>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</si>
  <si>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</si>
  <si>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</si>
  <si>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</si>
  <si>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</si>
  <si>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</si>
  <si>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</si>
  <si>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</si>
  <si>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</si>
  <si>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</si>
  <si>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</si>
  <si>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</si>
  <si>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</si>
  <si>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</si>
  <si>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</si>
  <si>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</si>
  <si>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</si>
  <si>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</si>
  <si>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</si>
  <si>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</si>
  <si>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</si>
  <si>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</si>
  <si>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</si>
  <si>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</si>
  <si>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</si>
  <si>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</si>
  <si>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</si>
  <si>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</si>
  <si>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</si>
  <si>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</si>
  <si>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</si>
  <si>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</si>
  <si>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</si>
  <si>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</si>
  <si>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</si>
  <si>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</si>
  <si>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</si>
  <si>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</si>
  <si>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</si>
  <si>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</si>
  <si>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</si>
  <si>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</si>
  <si>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</si>
  <si>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</si>
  <si>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</si>
  <si>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</si>
  <si>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</si>
  <si>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</si>
  <si>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</si>
  <si>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</si>
  <si>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</si>
  <si>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</si>
  <si>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</si>
  <si>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</si>
  <si>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</si>
  <si>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</si>
  <si>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</si>
  <si>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</si>
  <si>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</si>
  <si>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</si>
  <si>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</si>
  <si>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</si>
  <si>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</si>
  <si>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</si>
  <si>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</si>
  <si>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</si>
  <si>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</si>
  <si>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</si>
  <si>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</si>
  <si>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</si>
  <si>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</si>
  <si>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</si>
  <si>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</si>
  <si>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</si>
  <si>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</si>
  <si>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</si>
  <si>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</si>
  <si>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</si>
  <si>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</si>
  <si>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</si>
  <si>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</si>
  <si>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</si>
  <si>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</si>
  <si>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</si>
  <si>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</si>
  <si>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</si>
  <si>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</si>
  <si>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</si>
  <si>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</si>
  <si>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</si>
  <si>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</si>
  <si>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</si>
  <si>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</si>
  <si>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</si>
  <si>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</si>
  <si>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</si>
  <si>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</si>
  <si>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</si>
  <si>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</si>
  <si>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</si>
  <si>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</si>
  <si>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</si>
  <si>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</si>
  <si>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</si>
  <si>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</si>
  <si>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</si>
  <si>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</si>
  <si>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</si>
  <si>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</si>
  <si>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</si>
  <si>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</si>
  <si>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</si>
  <si>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</si>
  <si>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</si>
  <si>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</si>
  <si>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</si>
  <si>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</si>
  <si>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</si>
  <si>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</si>
  <si>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</si>
  <si>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</si>
  <si>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</si>
  <si>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</si>
  <si>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</si>
  <si>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</si>
  <si>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</si>
  <si>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</si>
  <si>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</si>
  <si>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</si>
  <si>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</si>
  <si>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</si>
  <si>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</si>
  <si>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</si>
  <si>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</si>
  <si>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</si>
  <si>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</si>
  <si>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</si>
  <si>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</si>
  <si>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</si>
  <si>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</si>
  <si>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</si>
  <si>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</si>
  <si>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</si>
  <si>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</si>
  <si>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</si>
  <si>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</si>
  <si>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</si>
  <si>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</si>
  <si>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</si>
  <si>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</si>
  <si>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</si>
  <si>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</si>
  <si>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</si>
  <si>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</si>
  <si>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</si>
  <si>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</si>
  <si>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</si>
  <si>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</si>
  <si>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</si>
  <si>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</si>
  <si>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</si>
  <si>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</si>
  <si>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</si>
  <si>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</si>
  <si>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</si>
  <si>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</si>
  <si>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</si>
  <si>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</si>
  <si>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</si>
  <si>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</si>
  <si>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</si>
  <si>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</si>
  <si>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</si>
  <si>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</si>
  <si>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</si>
  <si>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</si>
  <si>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</si>
  <si>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</si>
  <si>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</si>
  <si>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</si>
  <si>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</si>
  <si>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</si>
  <si>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</si>
  <si>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</si>
  <si>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</si>
  <si>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</si>
  <si>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</si>
  <si>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</si>
  <si>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</si>
  <si>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</si>
  <si>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</si>
  <si>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</si>
  <si>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</si>
  <si>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</si>
  <si>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</si>
  <si>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</si>
  <si>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</si>
  <si>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</si>
  <si>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</si>
  <si>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</si>
  <si>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</si>
  <si>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</si>
  <si>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</si>
  <si>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</si>
  <si>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</si>
  <si>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</si>
  <si>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</si>
  <si>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</si>
  <si>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</si>
  <si>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</si>
  <si>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</si>
  <si>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</si>
  <si>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</si>
  <si>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</si>
  <si>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</si>
  <si>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</si>
  <si>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</si>
  <si>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</si>
  <si>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</si>
  <si>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</si>
  <si>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</si>
  <si>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</si>
  <si>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</si>
  <si>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</si>
  <si>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</si>
  <si>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</si>
  <si>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</si>
  <si>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</si>
  <si>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</si>
  <si>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</si>
  <si>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</si>
  <si>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</si>
  <si>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</si>
  <si>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</si>
  <si>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</si>
  <si>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</si>
  <si>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</si>
  <si>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</si>
  <si>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</si>
  <si>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</si>
  <si>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</si>
  <si>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</si>
  <si>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</si>
  <si>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</si>
  <si>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</si>
  <si>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</si>
  <si>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</si>
  <si>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</si>
  <si>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</si>
  <si>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</si>
  <si>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</si>
  <si>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</si>
  <si>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</si>
  <si>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</si>
  <si>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</si>
  <si>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</si>
  <si>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</si>
  <si>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</si>
  <si>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</si>
  <si>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</si>
  <si>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</si>
  <si>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</si>
  <si>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</si>
  <si>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</si>
  <si>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</si>
  <si>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</si>
  <si>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</si>
  <si>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</si>
  <si>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</si>
  <si>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</si>
  <si>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</si>
  <si>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</si>
  <si>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</si>
  <si>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</si>
  <si>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</si>
  <si>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</si>
  <si>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</si>
  <si>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</si>
  <si>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</si>
  <si>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</si>
  <si>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</si>
  <si>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</si>
  <si>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</si>
  <si>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</si>
  <si>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</si>
  <si>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</si>
  <si>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</si>
  <si>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</si>
  <si>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</si>
  <si>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</si>
  <si>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</si>
  <si>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</si>
  <si>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</si>
  <si>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</si>
  <si>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</si>
  <si>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</si>
  <si>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</si>
  <si>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</si>
  <si>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</si>
  <si>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</si>
  <si>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</si>
  <si>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</si>
  <si>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</si>
  <si>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</si>
  <si>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</si>
  <si>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</si>
  <si>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</si>
  <si>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</si>
  <si>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</si>
  <si>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</si>
  <si>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</si>
  <si>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</si>
  <si>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</si>
  <si>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</si>
  <si>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</si>
  <si>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</si>
  <si>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</si>
  <si>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</si>
  <si>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</si>
  <si>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</si>
  <si>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</si>
  <si>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</si>
  <si>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</si>
  <si>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</si>
  <si>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</si>
  <si>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</si>
  <si>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</si>
  <si>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</si>
  <si>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</si>
  <si>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</si>
  <si>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</si>
  <si>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</si>
  <si>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</si>
  <si>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</si>
  <si>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</si>
  <si>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</si>
  <si>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</si>
  <si>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</si>
  <si>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</si>
  <si>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</si>
  <si>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</si>
  <si>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</si>
  <si>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</si>
  <si>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</si>
  <si>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</si>
  <si>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</si>
  <si>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</si>
  <si>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</si>
  <si>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</si>
  <si>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</si>
  <si>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</si>
  <si>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</si>
  <si>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</si>
  <si>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</si>
  <si>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</si>
  <si>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</si>
  <si>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</si>
  <si>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</si>
  <si>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</si>
  <si>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</si>
  <si>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</si>
  <si>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</si>
  <si>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</si>
  <si>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</si>
  <si>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</si>
  <si>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</si>
  <si>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</si>
  <si>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</si>
  <si>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</si>
  <si>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</si>
  <si>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</si>
  <si>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</si>
  <si>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</si>
  <si>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</si>
  <si>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</si>
  <si>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</si>
  <si>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</si>
  <si>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</si>
  <si>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</si>
  <si>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</si>
  <si>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</si>
  <si>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</si>
  <si>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</si>
  <si>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</si>
  <si>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</si>
  <si>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</si>
  <si>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</si>
  <si>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</si>
  <si>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</si>
  <si>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</si>
  <si>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</si>
  <si>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</si>
  <si>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</si>
  <si>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</si>
  <si>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</si>
  <si>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</si>
  <si>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</si>
  <si>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</si>
  <si>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</si>
  <si>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</si>
  <si>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</si>
  <si>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</si>
  <si>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</si>
  <si>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</si>
  <si>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</si>
  <si>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</si>
  <si>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</si>
  <si>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</si>
  <si>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</si>
  <si>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</si>
  <si>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</si>
  <si>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</si>
  <si>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</si>
  <si>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</si>
  <si>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</si>
  <si>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</si>
  <si>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</si>
  <si>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</si>
  <si>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</si>
  <si>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</si>
  <si>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</si>
  <si>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</si>
  <si>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</si>
  <si>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</si>
  <si>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</si>
  <si>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</si>
  <si>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</si>
  <si>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</si>
  <si>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</si>
  <si>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</si>
  <si>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</si>
  <si>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</si>
  <si>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</si>
  <si>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</si>
  <si>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</si>
  <si>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</si>
  <si>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</si>
  <si>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</si>
  <si>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</si>
  <si>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</si>
  <si>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</si>
  <si>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</si>
  <si>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</si>
  <si>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</si>
  <si>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</si>
  <si>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</si>
  <si>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</si>
  <si>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</si>
  <si>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</si>
  <si>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</si>
  <si>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</si>
  <si>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</si>
  <si>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</si>
  <si>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</si>
  <si>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</si>
  <si>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</si>
  <si>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</si>
  <si>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</si>
  <si>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</si>
  <si>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</si>
  <si>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</si>
  <si>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</si>
  <si>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</si>
  <si>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</si>
  <si>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</si>
  <si>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</si>
  <si>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</si>
  <si>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</si>
  <si>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</si>
  <si>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</si>
  <si>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</si>
  <si>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</si>
  <si>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</si>
  <si>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</si>
  <si>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</si>
  <si>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</si>
  <si>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</si>
  <si>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</si>
  <si>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</si>
  <si>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</si>
  <si>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</si>
  <si>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</si>
  <si>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</si>
  <si>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</si>
  <si>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</si>
  <si>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</si>
  <si>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</si>
  <si>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</si>
  <si>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</si>
  <si>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</si>
  <si>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</si>
  <si>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</si>
  <si>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</si>
  <si>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</si>
  <si>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</si>
  <si>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</si>
  <si>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</si>
  <si>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</si>
  <si>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</si>
  <si>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</si>
  <si>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</si>
  <si>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</si>
  <si>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</si>
  <si>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</si>
  <si>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</si>
  <si>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</si>
  <si>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</si>
  <si>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</si>
  <si>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</si>
  <si>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</si>
  <si>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</si>
  <si>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</si>
  <si>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</si>
  <si>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</si>
  <si>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</si>
  <si>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</si>
  <si>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</si>
  <si>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</si>
  <si>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</si>
  <si>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</si>
  <si>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</si>
  <si>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</si>
  <si>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</si>
  <si>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</si>
  <si>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</si>
  <si>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</si>
  <si>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</si>
  <si>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</si>
  <si>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</si>
  <si>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</si>
  <si>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</si>
  <si>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</si>
  <si>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</si>
  <si>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</si>
  <si>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</si>
  <si>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</si>
  <si>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</si>
  <si>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</si>
  <si>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</si>
  <si>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</si>
  <si>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</si>
  <si>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</si>
  <si>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</si>
  <si>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</si>
  <si>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</si>
  <si>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</si>
  <si>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</si>
  <si>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</si>
  <si>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</si>
  <si>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</si>
  <si>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</si>
  <si>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</si>
  <si>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</si>
  <si>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</si>
  <si>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</si>
  <si>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</si>
  <si>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</si>
  <si>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</si>
  <si>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</si>
  <si>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</si>
  <si>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</si>
  <si>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</si>
  <si>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</si>
  <si>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</si>
  <si>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</si>
  <si>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</si>
  <si>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</si>
  <si>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</si>
  <si>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</si>
  <si>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</si>
  <si>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</si>
  <si>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</si>
  <si>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</si>
  <si>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</si>
  <si>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</si>
  <si>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</si>
  <si>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</si>
  <si>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</si>
  <si>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</si>
  <si>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</si>
  <si>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</si>
  <si>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</si>
  <si>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</si>
  <si>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</si>
  <si>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</si>
  <si>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</si>
  <si>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</si>
  <si>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</si>
  <si>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</si>
  <si>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</si>
  <si>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</si>
  <si>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</si>
  <si>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</si>
  <si>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</si>
  <si>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</si>
  <si>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</si>
  <si>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</si>
  <si>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</si>
  <si>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</si>
  <si>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</si>
  <si>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</si>
  <si>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</si>
  <si>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</si>
  <si>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</si>
  <si>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</si>
  <si>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</si>
  <si>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</si>
  <si>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</si>
  <si>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</si>
  <si>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</si>
  <si>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</si>
  <si>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</si>
  <si>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</si>
  <si>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</si>
  <si>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</si>
  <si>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</si>
  <si>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</si>
  <si>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</si>
  <si>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</si>
  <si>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</si>
  <si>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</si>
  <si>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</si>
  <si>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</si>
  <si>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</si>
  <si>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</si>
  <si>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</si>
  <si>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</si>
  <si>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</si>
  <si>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</si>
  <si>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</si>
  <si>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</si>
  <si>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</si>
  <si>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</si>
  <si>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</si>
  <si>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</si>
  <si>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</si>
  <si>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</si>
  <si>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</si>
  <si>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</si>
  <si>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</si>
  <si>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</si>
  <si>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</si>
  <si>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</si>
  <si>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</si>
  <si>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</si>
  <si>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</si>
  <si>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</si>
  <si>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</si>
  <si>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</si>
  <si>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</si>
  <si>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</si>
  <si>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</si>
  <si>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</si>
  <si>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</si>
  <si>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</si>
  <si>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</si>
  <si>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</si>
  <si>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</si>
  <si>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</si>
  <si>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</si>
  <si>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</si>
  <si>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</si>
  <si>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</si>
  <si>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</si>
  <si>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</si>
  <si>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</si>
  <si>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</si>
  <si>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</si>
  <si>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</si>
  <si>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</si>
  <si>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</si>
  <si>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</si>
  <si>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</si>
  <si>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</si>
  <si>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</si>
  <si>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</si>
  <si>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</si>
  <si>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</si>
  <si>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</si>
  <si>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</si>
  <si>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</si>
  <si>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</si>
  <si>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</si>
  <si>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</si>
  <si>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</si>
  <si>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</si>
  <si>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</si>
  <si>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</si>
  <si>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</si>
  <si>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</si>
  <si>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</si>
  <si>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</si>
  <si>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</si>
  <si>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</si>
  <si>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</si>
  <si>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</si>
  <si>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</si>
  <si>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</si>
  <si>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</si>
  <si>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</si>
  <si>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</si>
  <si>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Goal</t>
  </si>
  <si>
    <t>Number Failed</t>
  </si>
  <si>
    <t xml:space="preserve"> 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</si>
  <si>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</si>
  <si>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</si>
  <si>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</si>
  <si>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</si>
  <si>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</si>
  <si>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</si>
  <si>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</si>
  <si>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</si>
  <si>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</si>
  <si>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</si>
  <si>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</si>
  <si>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</si>
  <si>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</si>
  <si>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</si>
  <si>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</si>
  <si>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</si>
  <si>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</si>
  <si>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Mean</t>
  </si>
  <si>
    <t>Median</t>
  </si>
  <si>
    <t>Minimum</t>
  </si>
  <si>
    <t>Maximum</t>
  </si>
  <si>
    <t>Varience</t>
  </si>
  <si>
    <t>Std deviation</t>
  </si>
  <si>
    <t>Successful Campaigns</t>
  </si>
  <si>
    <t>Unsucessful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</si>
</sst>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169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/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 wrapText="1"/>
    </xf>
    <xf numFmtId="9" fontId="0" fillId="0" borderId="0" xfId="0" applyNumberFormat="1"/>
    <xf numFmtId="0" fontId="16" fillId="0" borderId="10" xfId="0" applyFont="1" applyBorder="1"/>
    <xf numFmtId="0" fontId="0" fillId="0" borderId="10" xfId="0" applyBorder="1"/>
    <xf numFmtId="169" fontId="0" fillId="0" borderId="0" xfId="0" applyNumberFormat="1" applyFont="1"/>
    <xf numFmtId="169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9" tint="0.39994506668294322"/>
        </patternFill>
      </fill>
    </dxf>
    <dxf>
      <fill>
        <patternFill>
          <bgColor rgb="FFEA5448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EA5448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A5448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EA5448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EA54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[Jessica Guinn CrowdfundingBook.xlsx]Category!PivotTable2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9-4C78-82FE-F873917EACC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9-4C78-82FE-F873917EACC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9-4C78-82FE-F873917EACC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9-4C78-82FE-F873917E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297023"/>
        <c:axId val="558288415"/>
      </c:barChart>
      <c:catAx>
        <c:axId val="7672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558288415"/>
        <c:crosses val="autoZero"/>
        <c:auto val="1"/>
        <c:lblAlgn val="ctr"/>
        <c:lblOffset val="100"/>
        <c:noMultiLvlLbl val="0"/>
      </c:catAx>
      <c:valAx>
        <c:axId val="5582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7672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[Jessica Guinn CrowdfundingBook.xlsx]Sub-Category!PivotTable2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A-4B98-8CC1-2597A1A7799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A-4B98-8CC1-2597A1A7799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A-4B98-8CC1-2597A1A7799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A-4B98-8CC1-2597A1A7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297023"/>
        <c:axId val="558288415"/>
      </c:barChart>
      <c:catAx>
        <c:axId val="7672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558288415"/>
        <c:crosses val="autoZero"/>
        <c:auto val="1"/>
        <c:lblAlgn val="ctr"/>
        <c:lblOffset val="100"/>
        <c:noMultiLvlLbl val="0"/>
      </c:catAx>
      <c:valAx>
        <c:axId val="5582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7672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[Jessica Guinn CrowdfundingBook.xlsx]Parent Category Year!PivotTable5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B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740-B39F-FE6018E88D83}"/>
            </c:ext>
          </c:extLst>
        </c:ser>
        <c:ser>
          <c:idx val="1"/>
          <c:order val="1"/>
          <c:tx>
            <c:strRef>
              <c:f>'Parent Category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B-4740-B39F-FE6018E88D83}"/>
            </c:ext>
          </c:extLst>
        </c:ser>
        <c:ser>
          <c:idx val="2"/>
          <c:order val="2"/>
          <c:tx>
            <c:strRef>
              <c:f>'Parent Category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B-4740-B39F-FE6018E8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17455"/>
        <c:axId val="1861438735"/>
      </c:lineChart>
      <c:catAx>
        <c:axId val="18755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1861438735"/>
        <c:crosses val="autoZero"/>
        <c:auto val="1"/>
        <c:lblAlgn val="ctr"/>
        <c:lblOffset val="100"/>
        <c:noMultiLvlLbl val="0"/>
      </c:catAx>
      <c:valAx>
        <c:axId val="18614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187551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0-483E-B785-5ABED1ED14AF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0-483E-B785-5ABED1ED14AF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0-483E-B785-5ABED1ED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125455"/>
        <c:axId val="1879524815"/>
      </c:lineChart>
      <c:catAx>
        <c:axId val="18681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1879524815"/>
        <c:crosses val="autoZero"/>
        <c:auto val="1"/>
        <c:lblAlgn val="ctr"/>
        <c:lblOffset val="100"/>
        <c:noMultiLvlLbl val="0"/>
      </c:catAx>
      <c:valAx>
        <c:axId val="18795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B"/>
          </a:p>
        </c:txPr>
        <c:crossAx val="18681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123825</xdr:rowOff>
    </xdr:from>
    <xdr:to>
      <xdr:col>13</xdr:col>
      <xdr:colOff>596265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1862A-71CB-7677-DD41-BFAA1D95D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653415</xdr:colOff>
      <xdr:row>3</xdr:row>
      <xdr:rowOff>11430</xdr:rowOff>
    </xdr:from>
    <xdr:to>
      <xdr:col>13</xdr:col>
      <xdr:colOff>563880</xdr:colOff>
      <xdr:row>16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82B2-D59C-47F8-9355-E60686AFC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188595</xdr:rowOff>
    </xdr:from>
    <xdr:to>
      <xdr:col>13</xdr:col>
      <xdr:colOff>133350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06D3F-4869-ED50-D401-9373ACA8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37146</xdr:colOff>
      <xdr:row>13</xdr:row>
      <xdr:rowOff>188594</xdr:rowOff>
    </xdr:from>
    <xdr:to>
      <xdr:col>7</xdr:col>
      <xdr:colOff>1438274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CD9F8-EE22-1036-B281-5A98F1B9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Guinn" refreshedDate="45272.894268171294" createdVersion="8" refreshedVersion="8" minRefreshableVersion="3" recordCount="1000" xr:uid="{6C76F601-7239-45A4-B569-08E48323C24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Guinn" refreshedDate="45274.866476620373" createdVersion="8" refreshedVersion="8" minRefreshableVersion="3" recordCount="1001" xr:uid="{5540E477-A569-448E-BAE7-EE1A4045A422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9">
      <sharedItems containsNonDate="0" containsDate="1" containsString="0" containsBlank="1" minDate="2010-01-09T06:00:00" maxDate="2020-01-27T06:00:00" count="880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  <m/>
      </sharedItems>
      <fieldGroup par="22"/>
    </cacheField>
    <cacheField name="Date Ended Conversion" numFmtId="169">
      <sharedItems containsNonDate="0" containsDate="1" containsString="0" containsBlank="1" minDate="2010-01-09T06:00:00" maxDate="2020-02-10T06:00:00" count="879">
        <d v="2010-01-09T06:00:00"/>
        <d v="2010-03-02T06:00:00"/>
        <d v="2010-01-30T06:00:00"/>
        <d v="2010-03-01T06:00:00"/>
        <d v="2010-02-09T06:00:00"/>
        <d v="2010-03-06T06:00:00"/>
        <d v="2010-02-16T06:00:00"/>
        <d v="2010-03-04T06:00:00"/>
        <d v="2010-02-25T06:00:00"/>
        <d v="2010-02-20T06:00:00"/>
        <d v="2010-03-08T06:00:00"/>
        <d v="2010-03-26T05:00:00"/>
        <d v="2010-03-09T06:00:00"/>
        <d v="2010-03-20T05:00:00"/>
        <d v="2010-04-06T05:00:00"/>
        <d v="2010-03-28T05:00:00"/>
        <d v="2010-03-29T05:00:00"/>
        <d v="2010-03-27T05:00:00"/>
        <d v="2010-04-09T05:00:00"/>
        <d v="2010-04-05T05:00:00"/>
        <d v="2010-04-25T05:00:00"/>
        <d v="2010-05-11T05:00:00"/>
        <d v="2010-05-15T05:00:00"/>
        <d v="2010-04-17T05:00:00"/>
        <d v="2010-05-07T05:00:00"/>
        <d v="2010-04-28T05:00:00"/>
        <d v="2010-05-31T05:00:00"/>
        <d v="2010-05-09T05:00:00"/>
        <d v="2010-06-17T05:00:00"/>
        <d v="2010-07-01T05:00:00"/>
        <d v="2010-05-24T05:00:00"/>
        <d v="2010-06-07T05:00:00"/>
        <d v="2010-06-30T05:00:00"/>
        <d v="2010-06-26T05:00:00"/>
        <d v="2010-06-24T05:00:00"/>
        <d v="2010-07-14T05:00:00"/>
        <d v="2010-07-12T05:00:00"/>
        <d v="2010-06-21T05:00:00"/>
        <d v="2010-07-10T05:00:00"/>
        <d v="2010-07-21T05:00:00"/>
        <d v="2010-07-05T05:00:00"/>
        <d v="2010-07-13T05:00:00"/>
        <d v="2010-07-08T05:00:00"/>
        <d v="2010-07-18T05:00:00"/>
        <d v="2010-07-26T05:00:00"/>
        <d v="2010-07-19T05:00:00"/>
        <d v="2010-07-07T05:00:00"/>
        <d v="2010-07-31T05:00:00"/>
        <d v="2010-07-24T05:00:00"/>
        <d v="2010-07-15T05:00:00"/>
        <d v="2010-08-29T05:00:00"/>
        <d v="2010-08-08T05:00:00"/>
        <d v="2010-08-04T05:00:00"/>
        <d v="2010-08-23T05:00:00"/>
        <d v="2010-09-04T05:00:00"/>
        <d v="2010-08-07T05:00:00"/>
        <d v="2010-09-13T05:00:00"/>
        <d v="2010-08-12T05:00:00"/>
        <d v="2010-08-11T05:00:00"/>
        <d v="2010-09-05T05:00:00"/>
        <d v="2010-10-01T05:00:00"/>
        <d v="2010-08-21T05:00:00"/>
        <d v="2010-08-25T05:00:00"/>
        <d v="2010-09-19T05:00:00"/>
        <d v="2010-09-09T05:00:00"/>
        <d v="2010-09-14T05:00:00"/>
        <d v="2010-09-22T05:00:00"/>
        <d v="2010-09-11T05:00:00"/>
        <d v="2010-09-27T05:00:00"/>
        <d v="2010-10-11T05:00:00"/>
        <d v="2010-10-07T05:00:00"/>
        <d v="2010-10-19T05:00:00"/>
        <d v="2010-10-14T05:00:00"/>
        <d v="2010-10-12T05:00:00"/>
        <d v="2010-10-30T05:00:00"/>
        <d v="2010-11-05T05:00:00"/>
        <d v="2010-10-23T05:00:00"/>
        <d v="2010-10-31T05:00:00"/>
        <d v="2010-11-15T06:00:00"/>
        <d v="2010-11-02T05:00:00"/>
        <d v="2010-11-24T06:00:00"/>
        <d v="2010-12-21T06:00:00"/>
        <d v="2010-11-14T06:00:00"/>
        <d v="2010-12-10T06:00:00"/>
        <d v="2010-12-06T06:00:00"/>
        <d v="2010-11-27T06:00:00"/>
        <d v="2010-12-08T06:00:00"/>
        <d v="2010-12-04T06:00:00"/>
        <d v="2010-12-24T06:00:00"/>
        <d v="2010-12-12T06:00:00"/>
        <d v="2011-01-10T06:00:00"/>
        <d v="2010-12-16T06:00:00"/>
        <d v="2011-01-22T06:00:00"/>
        <d v="2010-12-26T06:00:00"/>
        <d v="2011-01-15T06:00:00"/>
        <d v="2011-01-16T06:00:00"/>
        <d v="2011-01-03T06:00:00"/>
        <d v="2011-01-04T06:00:00"/>
        <d v="2011-01-08T06:00:00"/>
        <d v="2011-02-13T06:00:00"/>
        <d v="2011-01-23T06:00:00"/>
        <d v="2011-01-13T06:00:00"/>
        <d v="2011-01-14T06:00:00"/>
        <d v="2011-01-26T06:00:00"/>
        <d v="2011-02-12T06:00:00"/>
        <d v="2011-01-28T06:00:00"/>
        <d v="2011-02-03T06:00:00"/>
        <d v="2011-03-06T06:00:00"/>
        <d v="2011-02-09T06:00:00"/>
        <d v="2011-02-18T06:00:00"/>
        <d v="2011-02-25T06:00:00"/>
        <d v="2011-02-21T06:00:00"/>
        <d v="2011-02-28T06:00:00"/>
        <d v="2011-04-02T05:00:00"/>
        <d v="2011-03-23T05:00:00"/>
        <d v="2011-03-29T05:00:00"/>
        <d v="2011-03-11T06:00:00"/>
        <d v="2011-03-19T05:00:00"/>
        <d v="2011-04-06T05:00:00"/>
        <d v="2011-04-03T05:00:00"/>
        <d v="2011-05-20T05:00:00"/>
        <d v="2011-04-09T05:00:00"/>
        <d v="2011-04-13T05:00:00"/>
        <d v="2011-05-01T05:00:00"/>
        <d v="2011-04-19T05:00:00"/>
        <d v="2011-04-20T05:00:00"/>
        <d v="2011-05-04T05:00:00"/>
        <d v="2011-05-14T05:00:00"/>
        <d v="2011-05-15T05:00:00"/>
        <d v="2011-05-07T05:00:00"/>
        <d v="2011-05-24T05:00:00"/>
        <d v="2011-05-09T05:00:00"/>
        <d v="2011-05-10T05:00:00"/>
        <d v="2011-05-19T05:00:00"/>
        <d v="2011-05-16T05:00:00"/>
        <d v="2011-05-21T05:00:00"/>
        <d v="2011-06-07T05:00:00"/>
        <d v="2011-05-30T05:00:00"/>
        <d v="2011-06-28T05:00:00"/>
        <d v="2011-06-18T05:00:00"/>
        <d v="2011-07-19T05:00:00"/>
        <d v="2011-08-07T05:00:00"/>
        <d v="2011-06-25T05:00:00"/>
        <d v="2011-07-23T05:00:00"/>
        <d v="2011-07-22T05:00:00"/>
        <d v="2011-07-13T05:00:00"/>
        <d v="2011-07-17T05:00:00"/>
        <d v="2011-07-26T05:00:00"/>
        <d v="2011-07-21T05:00:00"/>
        <d v="2011-08-05T05:00:00"/>
        <d v="2011-08-19T05:00:00"/>
        <d v="2011-09-03T05:00:00"/>
        <d v="2011-08-18T05:00:00"/>
        <d v="2011-09-18T05:00:00"/>
        <d v="2011-10-05T05:00:00"/>
        <d v="2011-09-12T05:00:00"/>
        <d v="2011-09-13T05:00:00"/>
        <d v="2011-09-19T05:00:00"/>
        <d v="2011-10-11T05:00:00"/>
        <d v="2011-09-28T05:00:00"/>
        <d v="2011-09-24T05:00:00"/>
        <d v="2011-10-16T05:00:00"/>
        <d v="2011-10-22T05:00:00"/>
        <d v="2011-10-06T05:00:00"/>
        <d v="2011-11-04T05:00:00"/>
        <d v="2011-10-14T05:00:00"/>
        <d v="2011-10-19T05:00:00"/>
        <d v="2011-11-06T05:00:00"/>
        <d v="2011-11-11T06:00:00"/>
        <d v="2011-11-10T06:00:00"/>
        <d v="2011-11-28T06:00:00"/>
        <d v="2011-12-15T06:00:00"/>
        <d v="2011-12-05T06:00:00"/>
        <d v="2011-12-28T06:00:00"/>
        <d v="2011-12-04T06:00:00"/>
        <d v="2011-11-24T06:00:00"/>
        <d v="2011-12-08T06:00:00"/>
        <d v="2011-12-03T06:00:00"/>
        <d v="2012-01-16T06:00:00"/>
        <d v="2011-12-09T06:00:00"/>
        <d v="2011-12-13T06:00:00"/>
        <d v="2011-12-20T06:00:00"/>
        <d v="2011-12-27T06:00:00"/>
        <d v="2011-12-25T06:00:00"/>
        <d v="2012-01-06T06:00:00"/>
        <d v="2012-02-22T06:00:00"/>
        <d v="2012-01-30T06:00:00"/>
        <d v="2012-01-23T06:00:00"/>
        <d v="2012-03-03T06:00:00"/>
        <d v="2012-01-25T06:00:00"/>
        <d v="2012-02-28T06:00:00"/>
        <d v="2012-02-12T06:00:00"/>
        <d v="2012-02-26T06:00:00"/>
        <d v="2012-02-19T06:00:00"/>
        <d v="2012-03-08T06:00:00"/>
        <d v="2012-03-01T06:00:00"/>
        <d v="2012-03-06T06:00:00"/>
        <d v="2012-02-29T06:00:00"/>
        <d v="2012-03-21T05:00:00"/>
        <d v="2012-03-29T05:00:00"/>
        <d v="2012-04-02T05:00:00"/>
        <d v="2012-04-01T05:00:00"/>
        <d v="2012-03-15T05:00:00"/>
        <d v="2012-04-03T05:00:00"/>
        <d v="2012-03-23T05:00:00"/>
        <d v="2012-04-29T05:00:00"/>
        <d v="2012-04-12T05:00:00"/>
        <d v="2012-04-27T05:00:00"/>
        <d v="2012-04-20T05:00:00"/>
        <d v="2012-05-13T05:00:00"/>
        <d v="2012-05-17T05:00:00"/>
        <d v="2012-04-24T05:00:00"/>
        <d v="2012-04-26T05:00:00"/>
        <d v="2012-05-08T05:00:00"/>
        <d v="2012-05-11T05:00:00"/>
        <d v="2012-05-09T05:00:00"/>
        <d v="2012-05-24T05:00:00"/>
        <d v="2012-05-06T05:00:00"/>
        <d v="2012-05-02T05:00:00"/>
        <d v="2012-06-04T05:00:00"/>
        <d v="2012-05-15T05:00:00"/>
        <d v="2012-05-20T05:00:00"/>
        <d v="2012-05-07T05:00:00"/>
        <d v="2012-06-12T05:00:00"/>
        <d v="2012-06-09T05:00:00"/>
        <d v="2012-06-28T05:00:00"/>
        <d v="2012-06-26T05:00:00"/>
        <d v="2012-06-17T05:00:00"/>
        <d v="2012-07-15T05:00:00"/>
        <d v="2012-06-23T05:00:00"/>
        <d v="2012-06-30T05:00:00"/>
        <d v="2012-08-10T05:00:00"/>
        <d v="2012-07-20T05:00:00"/>
        <d v="2012-08-25T05:00:00"/>
        <d v="2012-08-07T05:00:00"/>
        <d v="2012-08-13T05:00:00"/>
        <d v="2012-08-15T05:00:00"/>
        <d v="2012-08-28T05:00:00"/>
        <d v="2012-09-06T05:00:00"/>
        <d v="2012-09-08T05:00:00"/>
        <d v="2012-09-30T05:00:00"/>
        <d v="2012-09-18T05:00:00"/>
        <d v="2012-09-28T05:00:00"/>
        <d v="2012-10-16T05:00:00"/>
        <d v="2012-10-05T05:00:00"/>
        <d v="2012-10-04T05:00:00"/>
        <d v="2012-10-10T05:00:00"/>
        <d v="2012-10-20T05:00:00"/>
        <d v="2012-11-19T06:00:00"/>
        <d v="2012-10-08T05:00:00"/>
        <d v="2012-10-25T05:00:00"/>
        <d v="2012-10-24T05:00:00"/>
        <d v="2012-11-10T06:00:00"/>
        <d v="2012-11-09T06:00:00"/>
        <d v="2012-12-20T06:00:00"/>
        <d v="2012-12-09T06:00:00"/>
        <d v="2012-11-27T06:00:00"/>
        <d v="2012-12-21T06:00:00"/>
        <d v="2012-12-23T06:00:00"/>
        <d v="2012-12-27T06:00:00"/>
        <d v="2012-12-11T06:00:00"/>
        <d v="2012-12-30T06:00:00"/>
        <d v="2013-02-22T06:00:00"/>
        <d v="2013-02-01T06:00:00"/>
        <d v="2013-02-11T06:00:00"/>
        <d v="2013-03-09T06:00:00"/>
        <d v="2013-03-14T05:00:00"/>
        <d v="2013-02-06T06:00:00"/>
        <d v="2013-03-13T05:00:00"/>
        <d v="2013-02-28T06:00:00"/>
        <d v="2013-03-23T05:00:00"/>
        <d v="2013-03-11T05:00:00"/>
        <d v="2013-03-06T06:00:00"/>
        <d v="2013-03-19T05:00:00"/>
        <d v="2013-04-03T05:00:00"/>
        <d v="2013-03-12T05:00:00"/>
        <d v="2013-04-19T05:00:00"/>
        <d v="2013-03-24T05:00:00"/>
        <d v="2013-03-18T05:00:00"/>
        <d v="2013-03-29T05:00:00"/>
        <d v="2013-04-20T05:00:00"/>
        <d v="2013-04-21T05:00:00"/>
        <d v="2013-05-28T05:00:00"/>
        <d v="2013-04-16T05:00:00"/>
        <d v="2013-05-29T05:00:00"/>
        <d v="2013-05-23T05:00:00"/>
        <d v="2013-06-11T05:00:00"/>
        <d v="2013-06-07T05:00:00"/>
        <d v="2013-05-24T05:00:00"/>
        <d v="2013-05-19T05:00:00"/>
        <d v="2013-07-18T05:00:00"/>
        <d v="2013-06-06T05:00:00"/>
        <d v="2013-06-05T05:00:00"/>
        <d v="2013-06-20T05:00:00"/>
        <d v="2013-07-13T05:00:00"/>
        <d v="2013-06-28T05:00:00"/>
        <d v="2013-06-29T05:00:00"/>
        <d v="2013-07-24T05:00:00"/>
        <d v="2013-07-27T05:00:00"/>
        <d v="2013-08-07T05:00:00"/>
        <d v="2013-08-10T05:00:00"/>
        <d v="2013-08-01T05:00:00"/>
        <d v="2013-08-29T05:00:00"/>
        <d v="2013-08-06T05:00:00"/>
        <d v="2013-08-08T05:00:00"/>
        <d v="2013-08-11T05:00:00"/>
        <d v="2013-08-16T05:00:00"/>
        <d v="2013-08-09T05:00:00"/>
        <d v="2013-09-10T05:00:00"/>
        <d v="2013-09-07T05:00:00"/>
        <d v="2013-09-20T05:00:00"/>
        <d v="2013-09-05T05:00:00"/>
        <d v="2013-09-26T05:00:00"/>
        <d v="2013-09-28T05:00:00"/>
        <d v="2013-11-07T06:00:00"/>
        <d v="2013-09-22T05:00:00"/>
        <d v="2013-09-21T05:00:00"/>
        <d v="2013-10-08T05:00:00"/>
        <d v="2013-10-25T05:00:00"/>
        <d v="2013-10-14T05:00:00"/>
        <d v="2013-10-23T05:00:00"/>
        <d v="2013-11-09T06:00:00"/>
        <d v="2013-11-26T06:00:00"/>
        <d v="2013-10-30T05:00:00"/>
        <d v="2013-11-01T05:00:00"/>
        <d v="2013-11-10T06:00:00"/>
        <d v="2014-01-06T06:00:00"/>
        <d v="2013-12-05T06:00:00"/>
        <d v="2013-11-19T06:00:00"/>
        <d v="2014-01-11T06:00:00"/>
        <d v="2014-01-07T06:00:00"/>
        <d v="2013-12-11T06:00:00"/>
        <d v="2013-12-12T06:00:00"/>
        <d v="2014-01-01T06:00:00"/>
        <d v="2013-12-20T06:00:00"/>
        <d v="2013-12-15T06:00:00"/>
        <d v="2013-12-26T06:00:00"/>
        <d v="2013-12-24T06:00:00"/>
        <d v="2014-01-04T06:00:00"/>
        <d v="2014-01-13T06:00:00"/>
        <d v="2014-01-14T06:00:00"/>
        <d v="2014-01-23T06:00:00"/>
        <d v="2014-01-16T06:00:00"/>
        <d v="2014-01-25T06:00:00"/>
        <d v="2014-02-13T06:00:00"/>
        <d v="2014-02-01T06:00:00"/>
        <d v="2014-03-10T05:00:00"/>
        <d v="2014-02-12T06:00:00"/>
        <d v="2014-02-16T06:00:00"/>
        <d v="2014-03-09T06:00:00"/>
        <d v="2014-03-06T06:00:00"/>
        <d v="2014-03-17T05:00:00"/>
        <d v="2014-03-14T05:00:00"/>
        <d v="2014-03-19T05:00:00"/>
        <d v="2014-05-01T05:00:00"/>
        <d v="2014-04-11T05:00:00"/>
        <d v="2014-03-25T05:00:00"/>
        <d v="2014-04-08T05:00:00"/>
        <d v="2014-03-29T05:00:00"/>
        <d v="2014-04-28T05:00:00"/>
        <d v="2014-05-03T05:00:00"/>
        <d v="2014-04-23T05:00:00"/>
        <d v="2014-04-21T05:00:00"/>
        <d v="2014-04-27T05:00:00"/>
        <d v="2014-05-18T05:00:00"/>
        <d v="2014-05-22T05:00:00"/>
        <d v="2014-05-04T05:00:00"/>
        <d v="2014-05-06T05:00:00"/>
        <d v="2014-06-07T05:00:00"/>
        <d v="2014-06-28T05:00:00"/>
        <d v="2014-05-23T05:00:00"/>
        <d v="2014-06-22T05:00:00"/>
        <d v="2014-07-03T05:00:00"/>
        <d v="2014-06-08T05:00:00"/>
        <d v="2014-06-16T05:00:00"/>
        <d v="2014-06-11T05:00:00"/>
        <d v="2014-06-14T05:00:00"/>
        <d v="2014-06-19T05:00:00"/>
        <d v="2014-07-30T05:00:00"/>
        <d v="2014-06-23T05:00:00"/>
        <d v="2014-07-01T05:00:00"/>
        <d v="2014-06-30T05:00:00"/>
        <d v="2014-07-06T05:00:00"/>
        <d v="2014-07-12T05:00:00"/>
        <d v="2014-08-04T05:00:00"/>
        <d v="2014-09-04T05:00:00"/>
        <d v="2014-07-18T05:00:00"/>
        <d v="2014-08-03T05:00:00"/>
        <d v="2014-08-09T05:00:00"/>
        <d v="2014-08-06T05:00:00"/>
        <d v="2014-08-12T05:00:00"/>
        <d v="2014-07-28T05:00:00"/>
        <d v="2014-09-22T05:00:00"/>
        <d v="2014-08-15T05:00:00"/>
        <d v="2014-08-21T05:00:00"/>
        <d v="2014-08-20T05:00:00"/>
        <d v="2014-09-08T05:00:00"/>
        <d v="2014-09-12T05:00:00"/>
        <d v="2014-09-19T05:00:00"/>
        <d v="2014-10-05T05:00:00"/>
        <d v="2014-10-15T05:00:00"/>
        <d v="2014-09-24T05:00:00"/>
        <d v="2014-09-20T05:00:00"/>
        <d v="2014-11-08T06:00:00"/>
        <d v="2014-10-29T05:00:00"/>
        <d v="2014-09-29T05:00:00"/>
        <d v="2014-10-03T05:00:00"/>
        <d v="2014-11-12T06:00:00"/>
        <d v="2014-11-11T06:00:00"/>
        <d v="2014-10-18T05:00:00"/>
        <d v="2014-10-20T05:00:00"/>
        <d v="2014-10-23T05:00:00"/>
        <d v="2014-10-24T05:00:00"/>
        <d v="2014-11-02T05:00:00"/>
        <d v="2014-11-20T06:00:00"/>
        <d v="2014-11-16T06:00:00"/>
        <d v="2014-12-10T06:00:00"/>
        <d v="2014-11-17T06:00:00"/>
        <d v="2015-01-05T06:00:00"/>
        <d v="2014-12-08T06:00:00"/>
        <d v="2014-12-24T06:00:00"/>
        <d v="2014-12-03T06:00:00"/>
        <d v="2014-12-22T06:00:00"/>
        <d v="2014-12-27T06:00:00"/>
        <d v="2014-12-17T06:00:00"/>
        <d v="2015-01-29T06:00:00"/>
        <d v="2014-12-26T06:00:00"/>
        <d v="2015-01-01T06:00:00"/>
        <d v="2015-01-22T06:00:00"/>
        <d v="2015-01-03T06:00:00"/>
        <d v="2015-01-09T06:00:00"/>
        <d v="2015-01-28T06:00:00"/>
        <d v="2015-01-17T06:00:00"/>
        <d v="2015-01-26T06:00:00"/>
        <d v="2015-01-25T06:00:00"/>
        <d v="2015-01-23T06:00:00"/>
        <d v="2015-03-13T05:00:00"/>
        <d v="2015-02-06T06:00:00"/>
        <d v="2015-01-31T06:00:00"/>
        <d v="2015-02-28T06:00:00"/>
        <d v="2015-03-31T05:00:00"/>
        <d v="2015-03-07T06:00:00"/>
        <d v="2015-02-20T06:00:00"/>
        <d v="2015-02-24T06:00:00"/>
        <d v="2015-03-04T06:00:00"/>
        <d v="2015-03-15T05:00:00"/>
        <d v="2015-03-06T06:00:00"/>
        <d v="2015-03-21T05:00:00"/>
        <d v="2015-03-23T05:00:00"/>
        <d v="2015-04-13T05:00:00"/>
        <d v="2015-05-08T05:00:00"/>
        <d v="2015-04-21T05:00:00"/>
        <d v="2015-05-07T05:00:00"/>
        <d v="2015-04-28T05:00:00"/>
        <d v="2015-05-17T05:00:00"/>
        <d v="2015-05-16T05:00:00"/>
        <d v="2015-05-21T05:00:00"/>
        <d v="2015-05-20T05:00:00"/>
        <d v="2015-05-19T05:00:00"/>
        <d v="2015-06-07T05:00:00"/>
        <d v="2015-05-29T05:00:00"/>
        <d v="2015-06-06T05:00:00"/>
        <d v="2015-06-16T05:00:00"/>
        <d v="2015-07-24T05:00:00"/>
        <d v="2015-06-24T05:00:00"/>
        <d v="2015-07-06T05:00:00"/>
        <d v="2015-06-15T05:00:00"/>
        <d v="2015-06-18T05:00:00"/>
        <d v="2015-06-19T05:00:00"/>
        <d v="2015-07-10T05:00:00"/>
        <d v="2015-08-05T05:00:00"/>
        <d v="2015-07-03T05:00:00"/>
        <d v="2015-07-07T05:00:00"/>
        <d v="2015-08-18T05:00:00"/>
        <d v="2015-08-06T05:00:00"/>
        <d v="2015-07-21T05:00:00"/>
        <d v="2015-07-12T05:00:00"/>
        <d v="2015-07-11T05:00:00"/>
        <d v="2015-08-07T05:00:00"/>
        <d v="2015-09-02T05:00:00"/>
        <d v="2015-07-31T05:00:00"/>
        <d v="2015-08-03T05:00:00"/>
        <d v="2015-08-15T05:00:00"/>
        <d v="2015-08-23T05:00:00"/>
        <d v="2015-08-30T05:00:00"/>
        <d v="2015-09-16T05:00:00"/>
        <d v="2015-09-07T05:00:00"/>
        <d v="2015-08-29T05:00:00"/>
        <d v="2015-09-18T05:00:00"/>
        <d v="2015-09-04T05:00:00"/>
        <d v="2015-09-22T05:00:00"/>
        <d v="2015-09-28T05:00:00"/>
        <d v="2015-09-30T05:00:00"/>
        <d v="2015-09-19T05:00:00"/>
        <d v="2015-10-04T05:00:00"/>
        <d v="2015-09-29T05:00:00"/>
        <d v="2015-10-14T05:00:00"/>
        <d v="2015-10-05T05:00:00"/>
        <d v="2015-10-11T05:00:00"/>
        <d v="2015-11-13T06:00:00"/>
        <d v="2015-10-06T05:00:00"/>
        <d v="2015-11-20T06:00:00"/>
        <d v="2015-12-12T06:00:00"/>
        <d v="2015-10-27T05:00:00"/>
        <d v="2015-11-25T06:00:00"/>
        <d v="2015-11-04T06:00:00"/>
        <d v="2015-11-15T06:00:00"/>
        <d v="2015-11-11T06:00:00"/>
        <d v="2015-11-30T06:00:00"/>
        <d v="2015-11-27T06:00:00"/>
        <d v="2015-12-05T06:00:00"/>
        <d v="2015-12-15T06:00:00"/>
        <d v="2016-01-07T06:00:00"/>
        <d v="2015-12-09T06:00:00"/>
        <d v="2016-01-25T06:00:00"/>
        <d v="2015-12-26T06:00:00"/>
        <d v="2016-01-10T06:00:00"/>
        <d v="2016-01-01T06:00:00"/>
        <d v="2016-02-01T06:00:00"/>
        <d v="2016-02-16T06:00:00"/>
        <d v="2016-02-02T06:00:00"/>
        <d v="2016-01-12T06:00:00"/>
        <d v="2016-01-21T06:00:00"/>
        <d v="2016-01-11T06:00:00"/>
        <d v="2016-02-21T06:00:00"/>
        <d v="2016-03-01T06:00:00"/>
        <d v="2016-01-26T06:00:00"/>
        <d v="2016-02-03T06:00:00"/>
        <d v="2016-03-12T06:00:00"/>
        <d v="2016-02-20T06:00:00"/>
        <d v="2016-03-16T05:00:00"/>
        <d v="2016-03-06T06:00:00"/>
        <d v="2016-02-28T06:00:00"/>
        <d v="2016-04-07T05:00:00"/>
        <d v="2016-03-18T05:00:00"/>
        <d v="2016-02-25T06:00:00"/>
        <d v="2016-03-08T06:00:00"/>
        <d v="2016-03-15T05:00:00"/>
        <d v="2016-03-23T05:00:00"/>
        <d v="2016-04-28T05:00:00"/>
        <d v="2016-03-25T05:00:00"/>
        <d v="2016-03-04T06:00:00"/>
        <d v="2016-03-17T05:00:00"/>
        <d v="2016-03-20T05:00:00"/>
        <d v="2016-03-30T05:00:00"/>
        <d v="2016-04-01T05:00:00"/>
        <d v="2016-04-29T05:00:00"/>
        <d v="2016-03-28T05:00:00"/>
        <d v="2016-04-06T05:00:00"/>
        <d v="2016-04-14T05:00:00"/>
        <d v="2016-04-10T05:00:00"/>
        <d v="2016-05-06T05:00:00"/>
        <d v="2016-05-09T05:00:00"/>
        <d v="2016-05-13T05:00:00"/>
        <d v="2016-06-04T05:00:00"/>
        <d v="2016-05-16T05:00:00"/>
        <d v="2016-06-03T05:00:00"/>
        <d v="2016-07-03T05:00:00"/>
        <d v="2016-06-05T05:00:00"/>
        <d v="2016-05-29T05:00:00"/>
        <d v="2016-06-23T05:00:00"/>
        <d v="2016-06-19T05:00:00"/>
        <d v="2016-07-10T05:00:00"/>
        <d v="2016-06-30T05:00:00"/>
        <d v="2016-07-06T05:00:00"/>
        <d v="2016-07-19T05:00:00"/>
        <d v="2016-07-08T05:00:00"/>
        <d v="2016-07-12T05:00:00"/>
        <d v="2016-08-18T05:00:00"/>
        <d v="2016-08-29T05:00:00"/>
        <d v="2016-08-10T05:00:00"/>
        <d v="2016-07-26T05:00:00"/>
        <d v="2016-07-27T05:00:00"/>
        <d v="2016-08-19T05:00:00"/>
        <d v="2016-08-09T05:00:00"/>
        <d v="2016-09-17T05:00:00"/>
        <d v="2016-09-03T05:00:00"/>
        <d v="2016-08-23T05:00:00"/>
        <d v="2016-09-11T05:00:00"/>
        <d v="2016-08-24T05:00:00"/>
        <d v="2016-09-19T05:00:00"/>
        <d v="2016-09-25T05:00:00"/>
        <d v="2016-09-12T05:00:00"/>
        <d v="2016-09-22T05:00:00"/>
        <d v="2016-10-18T05:00:00"/>
        <d v="2016-09-18T05:00:00"/>
        <d v="2016-10-16T05:00:00"/>
        <d v="2016-11-04T05:00:00"/>
        <d v="2016-11-17T06:00:00"/>
        <d v="2016-11-13T06:00:00"/>
        <d v="2016-11-23T06:00:00"/>
        <d v="2016-12-04T06:00:00"/>
        <d v="2016-12-03T06:00:00"/>
        <d v="2016-11-22T06:00:00"/>
        <d v="2016-11-30T06:00:00"/>
        <d v="2016-11-28T06:00:00"/>
        <d v="2016-12-15T06:00:00"/>
        <d v="2017-01-11T06:00:00"/>
        <d v="2016-12-28T06:00:00"/>
        <d v="2016-12-27T06:00:00"/>
        <d v="2016-12-23T06:00:00"/>
        <d v="2016-12-19T06:00:00"/>
        <d v="2016-12-25T06:00:00"/>
        <d v="2016-12-20T06:00:00"/>
        <d v="2017-01-06T06:00:00"/>
        <d v="2017-01-25T06:00:00"/>
        <d v="2017-01-29T06:00:00"/>
        <d v="2017-01-19T06:00:00"/>
        <d v="2017-03-03T06:00:00"/>
        <d v="2017-02-09T06:00:00"/>
        <d v="2017-02-06T06:00:00"/>
        <d v="2017-03-09T06:00:00"/>
        <d v="2017-03-01T06:00:00"/>
        <d v="2017-02-18T06:00:00"/>
        <d v="2017-02-24T06:00:00"/>
        <d v="2017-03-20T05:00:00"/>
        <d v="2017-02-23T06:00:00"/>
        <d v="2017-03-13T05:00:00"/>
        <d v="2017-03-19T05:00:00"/>
        <d v="2017-03-15T05:00:00"/>
        <d v="2017-03-30T05:00:00"/>
        <d v="2017-04-14T05:00:00"/>
        <d v="2017-03-28T05:00:00"/>
        <d v="2017-04-08T05:00:00"/>
        <d v="2017-04-30T05:00:00"/>
        <d v="2017-04-23T05:00:00"/>
        <d v="2017-05-10T05:00:00"/>
        <d v="2017-04-22T05:00:00"/>
        <d v="2017-05-23T05:00:00"/>
        <d v="2017-05-11T05:00:00"/>
        <d v="2017-05-04T05:00:00"/>
        <d v="2017-05-17T05:00:00"/>
        <d v="2017-05-20T05:00:00"/>
        <d v="2017-06-18T05:00:00"/>
        <d v="2017-05-27T05:00:00"/>
        <d v="2017-06-07T05:00:00"/>
        <d v="2017-06-01T05:00:00"/>
        <d v="2017-05-24T05:00:00"/>
        <d v="2017-05-31T05:00:00"/>
        <d v="2017-07-19T05:00:00"/>
        <d v="2017-06-27T05:00:00"/>
        <d v="2017-06-17T05:00:00"/>
        <d v="2017-07-07T05:00:00"/>
        <d v="2017-07-09T05:00:00"/>
        <d v="2017-07-05T05:00:00"/>
        <d v="2017-07-29T05:00:00"/>
        <d v="2017-07-10T05:00:00"/>
        <d v="2017-07-24T05:00:00"/>
        <d v="2017-07-17T05:00:00"/>
        <d v="2017-08-13T05:00:00"/>
        <d v="2017-07-18T05:00:00"/>
        <d v="2017-08-19T05:00:00"/>
        <d v="2017-07-27T05:00:00"/>
        <d v="2017-08-03T05:00:00"/>
        <d v="2017-08-06T05:00:00"/>
        <d v="2017-09-12T05:00:00"/>
        <d v="2017-07-31T05:00:00"/>
        <d v="2017-09-02T05:00:00"/>
        <d v="2017-08-16T05:00:00"/>
        <d v="2017-08-10T05:00:00"/>
        <d v="2017-08-25T05:00:00"/>
        <d v="2017-08-29T05:00:00"/>
        <d v="2017-10-18T05:00:00"/>
        <d v="2017-09-04T05:00:00"/>
        <d v="2017-09-28T05:00:00"/>
        <d v="2017-09-07T05:00:00"/>
        <d v="2017-08-31T05:00:00"/>
        <d v="2017-09-13T05:00:00"/>
        <d v="2017-09-18T05:00:00"/>
        <d v="2017-09-19T05:00:00"/>
        <d v="2017-09-14T05:00:00"/>
        <d v="2017-09-20T05:00:00"/>
        <d v="2017-09-30T05:00:00"/>
        <d v="2017-10-04T05:00:00"/>
        <d v="2017-10-22T05:00:00"/>
        <d v="2017-10-31T05:00:00"/>
        <d v="2017-10-09T05:00:00"/>
        <d v="2017-11-15T06:00:00"/>
        <d v="2017-11-04T05:00:00"/>
        <d v="2017-11-03T05:00:00"/>
        <d v="2017-12-08T06:00:00"/>
        <d v="2017-11-18T06:00:00"/>
        <d v="2017-11-19T06:00:00"/>
        <d v="2017-11-11T06:00:00"/>
        <d v="2017-12-03T06:00:00"/>
        <d v="2017-11-17T06:00:00"/>
        <d v="2017-12-22T06:00:00"/>
        <d v="2017-11-27T06:00:00"/>
        <d v="2017-12-18T06:00:00"/>
        <d v="2017-12-10T06:00:00"/>
        <d v="2018-01-03T06:00:00"/>
        <d v="2017-12-25T06:00:00"/>
        <d v="2017-12-09T06:00:00"/>
        <d v="2018-01-08T06:00:00"/>
        <d v="2018-01-04T06:00:00"/>
        <d v="2018-01-27T06:00:00"/>
        <d v="2018-01-12T06:00:00"/>
        <d v="2018-01-02T06:00:00"/>
        <d v="2018-01-22T06:00:00"/>
        <d v="2018-03-03T06:00:00"/>
        <d v="2018-01-10T06:00:00"/>
        <d v="2018-02-06T06:00:00"/>
        <d v="2018-01-17T06:00:00"/>
        <d v="2018-01-28T06:00:00"/>
        <d v="2018-01-26T06:00:00"/>
        <d v="2018-02-05T06:00:00"/>
        <d v="2018-02-12T06:00:00"/>
        <d v="2018-03-07T06:00:00"/>
        <d v="2018-03-11T06:00:00"/>
        <d v="2018-02-10T06:00:00"/>
        <d v="2018-02-25T06:00:00"/>
        <d v="2018-03-02T06:00:00"/>
        <d v="2018-04-04T05:00:00"/>
        <d v="2018-03-24T05:00:00"/>
        <d v="2018-03-17T05:00:00"/>
        <d v="2018-03-31T05:00:00"/>
        <d v="2018-04-07T05:00:00"/>
        <d v="2018-04-03T05:00:00"/>
        <d v="2018-04-02T05:00:00"/>
        <d v="2018-04-18T05:00:00"/>
        <d v="2018-04-10T05:00:00"/>
        <d v="2018-04-12T05:00:00"/>
        <d v="2018-05-03T05:00:00"/>
        <d v="2018-05-11T05:00:00"/>
        <d v="2018-04-17T05:00:00"/>
        <d v="2018-04-21T05:00:00"/>
        <d v="2018-04-24T05:00:00"/>
        <d v="2018-04-28T05:00:00"/>
        <d v="2018-05-10T05:00:00"/>
        <d v="2018-05-27T05:00:00"/>
        <d v="2018-05-21T05:00:00"/>
        <d v="2018-05-24T05:00:00"/>
        <d v="2018-06-21T05:00:00"/>
        <d v="2018-06-28T05:00:00"/>
        <d v="2018-06-24T05:00:00"/>
        <d v="2018-07-24T05:00:00"/>
        <d v="2018-07-01T05:00:00"/>
        <d v="2018-06-10T05:00:00"/>
        <d v="2018-07-18T05:00:00"/>
        <d v="2018-06-18T05:00:00"/>
        <d v="2018-07-09T05:00:00"/>
        <d v="2018-06-27T05:00:00"/>
        <d v="2018-07-17T05:00:00"/>
        <d v="2018-07-21T05:00:00"/>
        <d v="2018-07-23T05:00:00"/>
        <d v="2018-08-19T05:00:00"/>
        <d v="2018-08-29T05:00:00"/>
        <d v="2018-08-26T05:00:00"/>
        <d v="2018-07-28T05:00:00"/>
        <d v="2018-08-05T05:00:00"/>
        <d v="2018-08-11T05:00:00"/>
        <d v="2018-08-04T05:00:00"/>
        <d v="2018-08-27T05:00:00"/>
        <d v="2018-08-13T05:00:00"/>
        <d v="2018-08-16T05:00:00"/>
        <d v="2018-08-12T05:00:00"/>
        <d v="2018-08-18T05:00:00"/>
        <d v="2018-09-01T05:00:00"/>
        <d v="2018-09-17T05:00:00"/>
        <d v="2018-09-22T05:00:00"/>
        <d v="2018-09-16T05:00:00"/>
        <d v="2018-09-06T05:00:00"/>
        <d v="2018-09-08T05:00:00"/>
        <d v="2018-09-30T05:00:00"/>
        <d v="2018-09-18T05:00:00"/>
        <d v="2018-09-20T05:00:00"/>
        <d v="2018-09-23T05:00:00"/>
        <d v="2018-10-17T05:00:00"/>
        <d v="2018-10-06T05:00:00"/>
        <d v="2018-10-13T05:00:00"/>
        <d v="2018-10-15T05:00:00"/>
        <d v="2018-10-29T05:00:00"/>
        <d v="2018-11-13T06:00:00"/>
        <d v="2018-11-07T06:00:00"/>
        <d v="2018-11-27T06:00:00"/>
        <d v="2018-12-03T06:00:00"/>
        <d v="2018-12-18T06:00:00"/>
        <d v="2018-12-24T06:00:00"/>
        <d v="2018-12-11T06:00:00"/>
        <d v="2019-01-07T06:00:00"/>
        <d v="2019-01-13T06:00:00"/>
        <d v="2018-12-13T06:00:00"/>
        <d v="2018-12-17T06:00:00"/>
        <d v="2018-12-26T06:00:00"/>
        <d v="2019-01-03T06:00:00"/>
        <d v="2019-01-22T06:00:00"/>
        <d v="2019-01-14T06:00:00"/>
        <d v="2019-01-26T06:00:00"/>
        <d v="2019-01-16T06:00:00"/>
        <d v="2019-02-02T06:00:00"/>
        <d v="2019-01-24T06:00:00"/>
        <d v="2019-03-02T06:00:00"/>
        <d v="2019-03-12T05:00:00"/>
        <d v="2019-01-21T06:00:00"/>
        <d v="2019-03-19T05:00:00"/>
        <d v="2019-02-03T06:00:00"/>
        <d v="2019-02-22T06:00:00"/>
        <d v="2019-02-19T06:00:00"/>
        <d v="2019-02-21T06:00:00"/>
        <d v="2019-02-27T06:00:00"/>
        <d v="2019-02-13T06:00:00"/>
        <d v="2019-02-15T06:00:00"/>
        <d v="2019-04-08T05:00:00"/>
        <d v="2019-03-01T06:00:00"/>
        <d v="2019-03-17T05:00:00"/>
        <d v="2019-03-25T05:00:00"/>
        <d v="2019-03-23T05:00:00"/>
        <d v="2019-03-10T06:00:00"/>
        <d v="2019-05-04T05:00:00"/>
        <d v="2019-03-15T05:00:00"/>
        <d v="2019-03-14T05:00:00"/>
        <d v="2019-03-18T05:00:00"/>
        <d v="2019-03-30T05:00:00"/>
        <d v="2019-04-14T05:00:00"/>
        <d v="2019-04-30T05:00:00"/>
        <d v="2019-04-18T05:00:00"/>
        <d v="2019-04-10T05:00:00"/>
        <d v="2019-04-21T05:00:00"/>
        <d v="2019-05-15T05:00:00"/>
        <d v="2019-04-22T05:00:00"/>
        <d v="2019-05-13T05:00:00"/>
        <d v="2019-05-31T05:00:00"/>
        <d v="2019-05-07T05:00:00"/>
        <d v="2019-05-12T05:00:00"/>
        <d v="2019-06-01T05:00:00"/>
        <d v="2019-05-25T05:00:00"/>
        <d v="2019-07-05T05:00:00"/>
        <d v="2019-05-29T05:00:00"/>
        <d v="2019-07-02T05:00:00"/>
        <d v="2019-07-21T05:00:00"/>
        <d v="2019-07-01T05:00:00"/>
        <d v="2019-06-25T05:00:00"/>
        <d v="2019-06-26T05:00:00"/>
        <d v="2019-07-12T05:00:00"/>
        <d v="2019-07-07T05:00:00"/>
        <d v="2019-07-22T05:00:00"/>
        <d v="2019-07-06T05:00:00"/>
        <d v="2019-07-27T05:00:00"/>
        <d v="2019-08-04T05:00:00"/>
        <d v="2019-07-23T05:00:00"/>
        <d v="2019-07-25T05:00:00"/>
        <d v="2019-08-30T05:00:00"/>
        <d v="2019-08-19T05:00:00"/>
        <d v="2019-09-20T05:00:00"/>
        <d v="2019-09-01T05:00:00"/>
        <d v="2019-09-13T05:00:00"/>
        <d v="2019-10-04T05:00:00"/>
        <d v="2019-09-11T05:00:00"/>
        <d v="2019-09-18T05:00:00"/>
        <d v="2019-11-02T05:00:00"/>
        <d v="2019-10-29T05:00:00"/>
        <d v="2019-11-08T06:00:00"/>
        <d v="2019-10-20T05:00:00"/>
        <d v="2019-10-21T05:00:00"/>
        <d v="2019-11-28T06:00:00"/>
        <d v="2019-10-23T05:00:00"/>
        <d v="2019-12-04T06:00:00"/>
        <d v="2019-10-30T05:00:00"/>
        <d v="2019-11-05T06:00:00"/>
        <d v="2019-10-27T05:00:00"/>
        <d v="2019-11-11T06:00:00"/>
        <d v="2019-11-12T06:00:00"/>
        <d v="2019-11-24T06:00:00"/>
        <d v="2019-12-05T06:00:00"/>
        <d v="2019-12-15T06:00:00"/>
        <d v="2019-11-20T06:00:00"/>
        <d v="2019-12-06T06:00:00"/>
        <d v="2019-12-17T06:00:00"/>
        <d v="2019-12-14T06:00:00"/>
        <d v="2019-12-19T06:00:00"/>
        <d v="2019-12-16T06:00:00"/>
        <d v="2020-01-30T06:00:00"/>
        <d v="2019-12-22T06:00:00"/>
        <d v="2019-12-29T06:00:00"/>
        <d v="2020-01-14T06:00:00"/>
        <d v="2020-01-22T06:00:00"/>
        <d v="2020-02-08T06:00:00"/>
        <d v="2020-02-10T06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photography"/>
        <s v="music"/>
        <s v="technology"/>
        <s v="theater"/>
        <s v="publishing"/>
        <s v="film &amp; video"/>
        <s v="games"/>
        <s v="food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09/01/2010"/>
          <s v="Qtr1"/>
          <s v="Qtr2"/>
          <s v="Qtr3"/>
          <s v="Qtr4"/>
          <s v="&gt;10/02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63"/>
    <s v="Walker Ltd"/>
    <s v="Organic eco-centric success"/>
    <n v="2900"/>
    <n v="10756"/>
    <n v="371"/>
    <x v="0"/>
    <n v="199"/>
    <n v="54.050251256281406"/>
    <s v="US"/>
    <s v="USD"/>
    <n v="1263016800"/>
    <n v="1263016800"/>
    <x v="0"/>
    <x v="0"/>
    <b v="0"/>
    <b v="0"/>
    <s v="photography/photography books"/>
    <x v="0"/>
    <s v="photography books"/>
  </r>
  <r>
    <n v="742"/>
    <s v="West-Stevens"/>
    <s v="Reactive solution-oriented groupware"/>
    <n v="1200"/>
    <n v="13513"/>
    <n v="1126"/>
    <x v="0"/>
    <n v="122"/>
    <n v="110.76229508196721"/>
    <s v="US"/>
    <s v="USD"/>
    <n v="1263880800"/>
    <n v="1267509600"/>
    <x v="1"/>
    <x v="1"/>
    <b v="0"/>
    <b v="0"/>
    <s v="music/electric music"/>
    <x v="1"/>
    <s v="electric music"/>
  </r>
  <r>
    <n v="67"/>
    <s v="Lopez Inc"/>
    <s v="Team-oriented 6thgeneration middleware"/>
    <n v="72600"/>
    <n v="117892"/>
    <n v="162"/>
    <x v="0"/>
    <n v="4065"/>
    <n v="29.001722017220171"/>
    <s v="GB"/>
    <s v="GBP"/>
    <n v="1264399200"/>
    <n v="1264831200"/>
    <x v="2"/>
    <x v="2"/>
    <b v="0"/>
    <b v="1"/>
    <s v="technology/wearables"/>
    <x v="2"/>
    <s v="wearables"/>
  </r>
  <r>
    <n v="250"/>
    <s v="Robbins and Sons"/>
    <s v="Future-proofed directional synergy"/>
    <n v="100"/>
    <n v="3"/>
    <n v="3"/>
    <x v="1"/>
    <n v="1"/>
    <n v="3"/>
    <s v="US"/>
    <s v="USD"/>
    <n v="1264399200"/>
    <n v="1267423200"/>
    <x v="2"/>
    <x v="3"/>
    <b v="0"/>
    <b v="0"/>
    <s v="music/rock"/>
    <x v="1"/>
    <s v="rock"/>
  </r>
  <r>
    <n v="700"/>
    <s v="Cole, Petty and Cameron"/>
    <s v="Realigned zero administration paradigm"/>
    <n v="100"/>
    <n v="3"/>
    <n v="3"/>
    <x v="1"/>
    <n v="1"/>
    <n v="3"/>
    <s v="US"/>
    <s v="USD"/>
    <n v="1264399200"/>
    <n v="1265695200"/>
    <x v="2"/>
    <x v="4"/>
    <b v="0"/>
    <b v="0"/>
    <s v="technology/wearables"/>
    <x v="2"/>
    <s v="wearables"/>
  </r>
  <r>
    <n v="965"/>
    <s v="Nunez-King"/>
    <s v="Phased clear-thinking policy"/>
    <n v="2200"/>
    <n v="8501"/>
    <n v="386"/>
    <x v="0"/>
    <n v="207"/>
    <n v="41.067632850241544"/>
    <s v="GB"/>
    <s v="GBP"/>
    <n v="1264399200"/>
    <n v="1267855200"/>
    <x v="2"/>
    <x v="5"/>
    <b v="0"/>
    <b v="0"/>
    <s v="music/rock"/>
    <x v="1"/>
    <s v="rock"/>
  </r>
  <r>
    <n v="836"/>
    <s v="Macias Inc"/>
    <s v="Optimized didactic intranet"/>
    <n v="8100"/>
    <n v="6086"/>
    <n v="75"/>
    <x v="1"/>
    <n v="94"/>
    <n v="64.744680851063833"/>
    <s v="US"/>
    <s v="USD"/>
    <n v="1265349600"/>
    <n v="1266300000"/>
    <x v="3"/>
    <x v="6"/>
    <b v="0"/>
    <b v="0"/>
    <s v="music/indie rock"/>
    <x v="1"/>
    <s v="indie rock"/>
  </r>
  <r>
    <n v="28"/>
    <s v="Campbell, Brown and Powell"/>
    <s v="Synchronized global task-force"/>
    <n v="130800"/>
    <n v="137635"/>
    <n v="105"/>
    <x v="0"/>
    <n v="2220"/>
    <n v="61.997747747747745"/>
    <s v="US"/>
    <s v="USD"/>
    <n v="1265695200"/>
    <n v="1267682400"/>
    <x v="4"/>
    <x v="7"/>
    <b v="0"/>
    <b v="1"/>
    <s v="theater/plays"/>
    <x v="3"/>
    <s v="plays"/>
  </r>
  <r>
    <n v="998"/>
    <s v="Taylor, Santiago and Flores"/>
    <s v="Polarized composite customer loyalty"/>
    <n v="66600"/>
    <n v="37823"/>
    <n v="57"/>
    <x v="1"/>
    <n v="374"/>
    <n v="101.13101604278074"/>
    <s v="US"/>
    <s v="USD"/>
    <n v="1265868000"/>
    <n v="1267077600"/>
    <x v="5"/>
    <x v="8"/>
    <b v="0"/>
    <b v="1"/>
    <s v="music/indie rock"/>
    <x v="1"/>
    <s v="indie rock"/>
  </r>
  <r>
    <n v="790"/>
    <s v="White-Obrien"/>
    <s v="Operative local pricing structure"/>
    <n v="185900"/>
    <n v="56774"/>
    <n v="31"/>
    <x v="2"/>
    <n v="1113"/>
    <n v="51.009883198562441"/>
    <s v="US"/>
    <s v="USD"/>
    <n v="1266127200"/>
    <n v="1266645600"/>
    <x v="6"/>
    <x v="9"/>
    <b v="0"/>
    <b v="0"/>
    <s v="theater/plays"/>
    <x v="3"/>
    <s v="plays"/>
  </r>
  <r>
    <n v="206"/>
    <s v="Austin, Baker and Kelley"/>
    <s v="Fundamental grid-enabled strategy"/>
    <n v="9000"/>
    <n v="3496"/>
    <n v="39"/>
    <x v="2"/>
    <n v="57"/>
    <n v="61.333333333333336"/>
    <s v="US"/>
    <s v="USD"/>
    <n v="1267250400"/>
    <n v="1268028000"/>
    <x v="7"/>
    <x v="10"/>
    <b v="0"/>
    <b v="0"/>
    <s v="publishing/fiction"/>
    <x v="4"/>
    <s v="fiction"/>
  </r>
  <r>
    <n v="748"/>
    <s v="Martinez PLC"/>
    <s v="Cloned actuating architecture"/>
    <n v="194900"/>
    <n v="68137"/>
    <n v="35"/>
    <x v="2"/>
    <n v="614"/>
    <n v="110.97231270358306"/>
    <s v="US"/>
    <s v="USD"/>
    <n v="1267423200"/>
    <n v="1269579600"/>
    <x v="8"/>
    <x v="11"/>
    <b v="0"/>
    <b v="1"/>
    <s v="film &amp; video/animation"/>
    <x v="5"/>
    <s v="animation"/>
  </r>
  <r>
    <n v="523"/>
    <s v="Underwood, James and Jones"/>
    <s v="Triple-buffered holistic ability"/>
    <n v="900"/>
    <n v="6303"/>
    <n v="700"/>
    <x v="0"/>
    <n v="89"/>
    <n v="70.82022471910112"/>
    <s v="US"/>
    <s v="USD"/>
    <n v="1267682400"/>
    <n v="1268114400"/>
    <x v="9"/>
    <x v="12"/>
    <b v="0"/>
    <b v="0"/>
    <s v="film &amp; video/shorts"/>
    <x v="5"/>
    <s v="shorts"/>
  </r>
  <r>
    <n v="480"/>
    <s v="Robles-Hudson"/>
    <s v="Balanced bifurcated leverage"/>
    <n v="8600"/>
    <n v="8656"/>
    <n v="101"/>
    <x v="0"/>
    <n v="87"/>
    <n v="99.494252873563212"/>
    <s v="US"/>
    <s v="USD"/>
    <n v="1268287200"/>
    <n v="1269061200"/>
    <x v="10"/>
    <x v="13"/>
    <b v="0"/>
    <b v="1"/>
    <s v="photography/photography books"/>
    <x v="0"/>
    <s v="photography books"/>
  </r>
  <r>
    <n v="595"/>
    <s v="Harris-Jennings"/>
    <s v="Customizable intermediate data-warehouse"/>
    <n v="70300"/>
    <n v="146595"/>
    <n v="209"/>
    <x v="0"/>
    <n v="1629"/>
    <n v="89.99079189686924"/>
    <s v="US"/>
    <s v="USD"/>
    <n v="1268715600"/>
    <n v="1270530000"/>
    <x v="11"/>
    <x v="14"/>
    <b v="0"/>
    <b v="1"/>
    <s v="theater/plays"/>
    <x v="3"/>
    <s v="plays"/>
  </r>
  <r>
    <n v="585"/>
    <s v="Pugh LLC"/>
    <s v="Reactive analyzing function"/>
    <n v="8900"/>
    <n v="13065"/>
    <n v="147"/>
    <x v="0"/>
    <n v="136"/>
    <n v="96.066176470588232"/>
    <s v="US"/>
    <s v="USD"/>
    <n v="1268888400"/>
    <n v="1269752400"/>
    <x v="12"/>
    <x v="15"/>
    <b v="0"/>
    <b v="0"/>
    <s v="publishing/translations"/>
    <x v="4"/>
    <s v="translations"/>
  </r>
  <r>
    <n v="861"/>
    <s v="Young, Ramsey and Powell"/>
    <s v="Devolved disintermediate analyzer"/>
    <n v="8800"/>
    <n v="9317"/>
    <n v="106"/>
    <x v="0"/>
    <n v="163"/>
    <n v="57.159509202453989"/>
    <s v="US"/>
    <s v="USD"/>
    <n v="1269147600"/>
    <n v="1269838800"/>
    <x v="13"/>
    <x v="16"/>
    <b v="0"/>
    <b v="0"/>
    <s v="theater/plays"/>
    <x v="3"/>
    <s v="plays"/>
  </r>
  <r>
    <n v="180"/>
    <s v="Olsen, Edwards and Reid"/>
    <s v="Optional clear-thinking software"/>
    <n v="56000"/>
    <n v="172736"/>
    <n v="308"/>
    <x v="0"/>
    <n v="2107"/>
    <n v="81.98196487897485"/>
    <s v="AU"/>
    <s v="AUD"/>
    <n v="1269234000"/>
    <n v="1269666000"/>
    <x v="14"/>
    <x v="17"/>
    <b v="0"/>
    <b v="0"/>
    <s v="technology/wearables"/>
    <x v="2"/>
    <s v="wearables"/>
  </r>
  <r>
    <n v="155"/>
    <s v="Hall-Schaefer"/>
    <s v="Distributed eco-centric methodology"/>
    <n v="139500"/>
    <n v="90706"/>
    <n v="65"/>
    <x v="1"/>
    <n v="1194"/>
    <n v="75.968174204355108"/>
    <s v="US"/>
    <s v="USD"/>
    <n v="1269493200"/>
    <n v="1270789200"/>
    <x v="15"/>
    <x v="18"/>
    <b v="0"/>
    <b v="0"/>
    <s v="theater/plays"/>
    <x v="3"/>
    <s v="plays"/>
  </r>
  <r>
    <n v="200"/>
    <s v="Becker, Rice and White"/>
    <s v="Reduced dedicated capability"/>
    <n v="100"/>
    <n v="2"/>
    <n v="2"/>
    <x v="1"/>
    <n v="1"/>
    <n v="2"/>
    <s v="CA"/>
    <s v="CAD"/>
    <n v="1269493200"/>
    <n v="1270443600"/>
    <x v="15"/>
    <x v="19"/>
    <b v="0"/>
    <b v="0"/>
    <s v="theater/plays"/>
    <x v="3"/>
    <s v="plays"/>
  </r>
  <r>
    <n v="588"/>
    <s v="Weber Inc"/>
    <s v="Up-sized discrete firmware"/>
    <n v="157600"/>
    <n v="124517"/>
    <n v="79"/>
    <x v="1"/>
    <n v="1368"/>
    <n v="91.021198830409361"/>
    <s v="GB"/>
    <s v="GBP"/>
    <n v="1269493200"/>
    <n v="1272171600"/>
    <x v="15"/>
    <x v="20"/>
    <b v="0"/>
    <b v="0"/>
    <s v="theater/plays"/>
    <x v="3"/>
    <s v="plays"/>
  </r>
  <r>
    <n v="458"/>
    <s v="Wise, Thompson and Allen"/>
    <s v="Pre-emptive neutral portal"/>
    <n v="33800"/>
    <n v="118706"/>
    <n v="351"/>
    <x v="0"/>
    <n v="2120"/>
    <n v="55.993396226415094"/>
    <s v="US"/>
    <s v="USD"/>
    <n v="1269752400"/>
    <n v="1273554000"/>
    <x v="16"/>
    <x v="21"/>
    <b v="0"/>
    <b v="0"/>
    <s v="theater/plays"/>
    <x v="3"/>
    <s v="plays"/>
  </r>
  <r>
    <n v="226"/>
    <s v="Garcia Inc"/>
    <s v="Progressive neutral middleware"/>
    <n v="3000"/>
    <n v="10999"/>
    <n v="367"/>
    <x v="0"/>
    <n v="112"/>
    <n v="98.205357142857139"/>
    <s v="US"/>
    <s v="USD"/>
    <n v="1270702800"/>
    <n v="1273899600"/>
    <x v="17"/>
    <x v="22"/>
    <b v="0"/>
    <b v="0"/>
    <s v="photography/photography books"/>
    <x v="0"/>
    <s v="photography books"/>
  </r>
  <r>
    <n v="310"/>
    <s v="Velazquez, Hunt and Ortiz"/>
    <s v="Switchable zero tolerance website"/>
    <n v="7800"/>
    <n v="1586"/>
    <n v="20"/>
    <x v="1"/>
    <n v="16"/>
    <n v="99.125"/>
    <s v="US"/>
    <s v="USD"/>
    <n v="1270789200"/>
    <n v="1272171600"/>
    <x v="18"/>
    <x v="20"/>
    <b v="0"/>
    <b v="0"/>
    <s v="games/video games"/>
    <x v="6"/>
    <s v="video games"/>
  </r>
  <r>
    <n v="89"/>
    <s v="White, Singleton and Zimmerman"/>
    <s v="Monitored scalable knowledgebase"/>
    <n v="3400"/>
    <n v="8588"/>
    <n v="253"/>
    <x v="0"/>
    <n v="96"/>
    <n v="89.458333333333329"/>
    <s v="US"/>
    <s v="USD"/>
    <n v="1271307600"/>
    <n v="1271480400"/>
    <x v="19"/>
    <x v="23"/>
    <b v="0"/>
    <b v="0"/>
    <s v="theater/plays"/>
    <x v="3"/>
    <s v="plays"/>
  </r>
  <r>
    <n v="422"/>
    <s v="Brown, Davies and Pacheco"/>
    <s v="Reverse-engineered regional knowledge user"/>
    <n v="8700"/>
    <n v="11075"/>
    <n v="127"/>
    <x v="0"/>
    <n v="205"/>
    <n v="54.024390243902438"/>
    <s v="US"/>
    <s v="USD"/>
    <n v="1271480400"/>
    <n v="1273208400"/>
    <x v="20"/>
    <x v="24"/>
    <b v="0"/>
    <b v="1"/>
    <s v="theater/plays"/>
    <x v="3"/>
    <s v="plays"/>
  </r>
  <r>
    <n v="414"/>
    <s v="Davis and Sons"/>
    <s v="Innovative human-resource migration"/>
    <n v="188200"/>
    <n v="159405"/>
    <n v="85"/>
    <x v="1"/>
    <n v="5497"/>
    <n v="28.998544660724033"/>
    <s v="US"/>
    <s v="USD"/>
    <n v="1271739600"/>
    <n v="1272430800"/>
    <x v="21"/>
    <x v="25"/>
    <b v="0"/>
    <b v="1"/>
    <s v="food/food trucks"/>
    <x v="7"/>
    <s v="food trucks"/>
  </r>
  <r>
    <n v="874"/>
    <s v="Chung-Nguyen"/>
    <s v="Managed discrete parallelism"/>
    <n v="40200"/>
    <n v="139468"/>
    <n v="347"/>
    <x v="0"/>
    <n v="4358"/>
    <n v="32.002753556677376"/>
    <s v="US"/>
    <s v="USD"/>
    <n v="1271998800"/>
    <n v="1275282000"/>
    <x v="22"/>
    <x v="26"/>
    <b v="0"/>
    <b v="1"/>
    <s v="photography/photography books"/>
    <x v="0"/>
    <s v="photography books"/>
  </r>
  <r>
    <n v="524"/>
    <s v="Johnson-Contreras"/>
    <s v="Diverse scalable superstructure"/>
    <n v="96700"/>
    <n v="81136"/>
    <n v="84"/>
    <x v="1"/>
    <n v="1979"/>
    <n v="40.998484082870135"/>
    <s v="US"/>
    <s v="USD"/>
    <n v="1272258000"/>
    <n v="1273381200"/>
    <x v="23"/>
    <x v="27"/>
    <b v="0"/>
    <b v="0"/>
    <s v="theater/plays"/>
    <x v="3"/>
    <s v="plays"/>
  </r>
  <r>
    <n v="127"/>
    <s v="Martinez, Gomez and Dalton"/>
    <s v="Team-oriented 6thgeneration matrix"/>
    <n v="103200"/>
    <n v="53067"/>
    <n v="51"/>
    <x v="1"/>
    <n v="672"/>
    <n v="78.96875"/>
    <s v="CA"/>
    <s v="CAD"/>
    <n v="1273640400"/>
    <n v="1273899600"/>
    <x v="24"/>
    <x v="22"/>
    <b v="0"/>
    <b v="0"/>
    <s v="theater/plays"/>
    <x v="3"/>
    <s v="plays"/>
  </r>
  <r>
    <n v="403"/>
    <s v="Leonard-Mcclain"/>
    <s v="Virtual foreground throughput"/>
    <n v="195800"/>
    <n v="168820"/>
    <n v="86"/>
    <x v="1"/>
    <n v="3015"/>
    <n v="55.99336650082919"/>
    <s v="CA"/>
    <s v="CAD"/>
    <n v="1273640400"/>
    <n v="1276750800"/>
    <x v="24"/>
    <x v="28"/>
    <b v="0"/>
    <b v="1"/>
    <s v="theater/plays"/>
    <x v="3"/>
    <s v="plays"/>
  </r>
  <r>
    <n v="892"/>
    <s v="Anderson, Parks and Estrada"/>
    <s v="Realigned discrete structure"/>
    <n v="6000"/>
    <n v="13835"/>
    <n v="231"/>
    <x v="0"/>
    <n v="182"/>
    <n v="76.016483516483518"/>
    <s v="US"/>
    <s v="USD"/>
    <n v="1274418000"/>
    <n v="1277960400"/>
    <x v="25"/>
    <x v="29"/>
    <b v="0"/>
    <b v="0"/>
    <s v="publishing/translations"/>
    <x v="4"/>
    <s v="translations"/>
  </r>
  <r>
    <n v="741"/>
    <s v="Garcia Ltd"/>
    <s v="Balanced mobile alliance"/>
    <n v="1200"/>
    <n v="14150"/>
    <n v="1179"/>
    <x v="0"/>
    <n v="130"/>
    <n v="108.84615384615384"/>
    <s v="US"/>
    <s v="USD"/>
    <n v="1274590800"/>
    <n v="1274677200"/>
    <x v="26"/>
    <x v="30"/>
    <b v="0"/>
    <b v="0"/>
    <s v="theater/plays"/>
    <x v="3"/>
    <s v="plays"/>
  </r>
  <r>
    <n v="753"/>
    <s v="Guerrero-Griffin"/>
    <s v="Networked web-enabled product"/>
    <n v="4700"/>
    <n v="12065"/>
    <n v="257"/>
    <x v="0"/>
    <n v="137"/>
    <n v="88.065693430656935"/>
    <s v="US"/>
    <s v="USD"/>
    <n v="1274590800"/>
    <n v="1275886800"/>
    <x v="26"/>
    <x v="31"/>
    <b v="0"/>
    <b v="0"/>
    <s v="photography/photography books"/>
    <x v="0"/>
    <s v="photography books"/>
  </r>
  <r>
    <n v="883"/>
    <s v="Simmons-Villarreal"/>
    <s v="Customer-focused mobile Graphic Interface"/>
    <n v="3400"/>
    <n v="8089"/>
    <n v="238"/>
    <x v="0"/>
    <n v="193"/>
    <n v="41.911917098445599"/>
    <s v="US"/>
    <s v="USD"/>
    <n v="1274763600"/>
    <n v="1277874000"/>
    <x v="27"/>
    <x v="32"/>
    <b v="0"/>
    <b v="0"/>
    <s v="film &amp; video/shorts"/>
    <x v="5"/>
    <s v="shorts"/>
  </r>
  <r>
    <n v="745"/>
    <s v="Hill, Mccann and Moore"/>
    <s v="Streamlined needs-based knowledge user"/>
    <n v="6900"/>
    <n v="2091"/>
    <n v="30"/>
    <x v="1"/>
    <n v="34"/>
    <n v="61.5"/>
    <s v="US"/>
    <s v="USD"/>
    <n v="1275195600"/>
    <n v="1277528400"/>
    <x v="28"/>
    <x v="33"/>
    <b v="0"/>
    <b v="0"/>
    <s v="technology/wearables"/>
    <x v="2"/>
    <s v="wearables"/>
  </r>
  <r>
    <n v="40"/>
    <s v="Garcia, Garcia and Lopez"/>
    <s v="Reduced stable middleware"/>
    <n v="8800"/>
    <n v="14878"/>
    <n v="169"/>
    <x v="0"/>
    <n v="198"/>
    <n v="75.141414141414145"/>
    <s v="US"/>
    <s v="USD"/>
    <n v="1275714000"/>
    <n v="1277355600"/>
    <x v="29"/>
    <x v="34"/>
    <b v="0"/>
    <b v="1"/>
    <s v="technology/wearables"/>
    <x v="2"/>
    <s v="wearables"/>
  </r>
  <r>
    <n v="885"/>
    <s v="Lynch Ltd"/>
    <s v="Virtual analyzing collaboration"/>
    <n v="1800"/>
    <n v="2129"/>
    <n v="118"/>
    <x v="0"/>
    <n v="52"/>
    <n v="40.942307692307693"/>
    <s v="US"/>
    <s v="USD"/>
    <n v="1275800400"/>
    <n v="1279083600"/>
    <x v="30"/>
    <x v="35"/>
    <b v="0"/>
    <b v="0"/>
    <s v="theater/plays"/>
    <x v="3"/>
    <s v="plays"/>
  </r>
  <r>
    <n v="492"/>
    <s v="Garcia Group"/>
    <s v="Persevering interactive matrix"/>
    <n v="191000"/>
    <n v="45831"/>
    <n v="24"/>
    <x v="2"/>
    <n v="595"/>
    <n v="77.026890756302521"/>
    <s v="US"/>
    <s v="USD"/>
    <n v="1275886800"/>
    <n v="1278910800"/>
    <x v="31"/>
    <x v="36"/>
    <b v="1"/>
    <b v="1"/>
    <s v="film &amp; video/shorts"/>
    <x v="5"/>
    <s v="shorts"/>
  </r>
  <r>
    <n v="848"/>
    <s v="Cole, Salazar and Moreno"/>
    <s v="Robust motivating orchestration"/>
    <n v="3200"/>
    <n v="10831"/>
    <n v="338"/>
    <x v="0"/>
    <n v="172"/>
    <n v="62.970930232558139"/>
    <s v="US"/>
    <s v="USD"/>
    <n v="1276318800"/>
    <n v="1277096400"/>
    <x v="32"/>
    <x v="37"/>
    <b v="0"/>
    <b v="0"/>
    <s v="film &amp; video/drama"/>
    <x v="5"/>
    <s v="drama"/>
  </r>
  <r>
    <n v="598"/>
    <s v="Martinez, Garza and Young"/>
    <s v="Up-sized web-enabled info-mediaries"/>
    <n v="108500"/>
    <n v="175868"/>
    <n v="162"/>
    <x v="0"/>
    <n v="2409"/>
    <n v="73.004566210045667"/>
    <s v="IT"/>
    <s v="EUR"/>
    <n v="1276578000"/>
    <n v="1279083600"/>
    <x v="33"/>
    <x v="35"/>
    <b v="0"/>
    <b v="0"/>
    <s v="music/rock"/>
    <x v="1"/>
    <s v="rock"/>
  </r>
  <r>
    <n v="627"/>
    <s v="Martin, Lee and Armstrong"/>
    <s v="Open-architected incremental ability"/>
    <n v="1600"/>
    <n v="11108"/>
    <n v="694"/>
    <x v="0"/>
    <n v="154"/>
    <n v="72.129870129870127"/>
    <s v="GB"/>
    <s v="GBP"/>
    <n v="1276664400"/>
    <n v="1278738000"/>
    <x v="34"/>
    <x v="38"/>
    <b v="1"/>
    <b v="0"/>
    <s v="food/food trucks"/>
    <x v="7"/>
    <s v="food trucks"/>
  </r>
  <r>
    <n v="824"/>
    <s v="Anderson, Williams and Cox"/>
    <s v="Streamlined national benchmark"/>
    <n v="85000"/>
    <n v="107516"/>
    <n v="126"/>
    <x v="0"/>
    <n v="1280"/>
    <n v="83.996875000000003"/>
    <s v="US"/>
    <s v="USD"/>
    <n v="1276923600"/>
    <n v="1279688400"/>
    <x v="35"/>
    <x v="39"/>
    <b v="0"/>
    <b v="1"/>
    <s v="publishing/nonfiction"/>
    <x v="4"/>
    <s v="nonfiction"/>
  </r>
  <r>
    <n v="869"/>
    <s v="Brown-Williams"/>
    <s v="Multi-channeled responsive product"/>
    <n v="161900"/>
    <n v="38376"/>
    <n v="24"/>
    <x v="1"/>
    <n v="526"/>
    <n v="72.958174904942965"/>
    <s v="US"/>
    <s v="USD"/>
    <n v="1277096400"/>
    <n v="1278306000"/>
    <x v="36"/>
    <x v="40"/>
    <b v="0"/>
    <b v="0"/>
    <s v="film &amp; video/drama"/>
    <x v="5"/>
    <s v="drama"/>
  </r>
  <r>
    <n v="958"/>
    <s v="Green, Robinson and Ho"/>
    <s v="De-engineered zero-defect open system"/>
    <n v="1100"/>
    <n v="8081"/>
    <n v="735"/>
    <x v="0"/>
    <n v="112"/>
    <n v="72.151785714285708"/>
    <s v="US"/>
    <s v="USD"/>
    <n v="1277096400"/>
    <n v="1278997200"/>
    <x v="36"/>
    <x v="41"/>
    <b v="0"/>
    <b v="0"/>
    <s v="film &amp; video/animation"/>
    <x v="5"/>
    <s v="animation"/>
  </r>
  <r>
    <n v="92"/>
    <s v="Santos, Bell and Lloyd"/>
    <s v="Object-based analyzing knowledge user"/>
    <n v="20000"/>
    <n v="51775"/>
    <n v="259"/>
    <x v="0"/>
    <n v="498"/>
    <n v="103.96586345381526"/>
    <s v="CH"/>
    <s v="CHF"/>
    <n v="1277269200"/>
    <n v="1277355600"/>
    <x v="37"/>
    <x v="34"/>
    <b v="0"/>
    <b v="1"/>
    <s v="games/video games"/>
    <x v="6"/>
    <s v="video games"/>
  </r>
  <r>
    <n v="386"/>
    <s v="Gardner Group"/>
    <s v="Progressive 5thgeneration customer loyalty"/>
    <n v="135500"/>
    <n v="103554"/>
    <n v="76"/>
    <x v="1"/>
    <n v="1068"/>
    <n v="96.960674157303373"/>
    <s v="US"/>
    <s v="USD"/>
    <n v="1277528400"/>
    <n v="1278565200"/>
    <x v="38"/>
    <x v="42"/>
    <b v="0"/>
    <b v="0"/>
    <s v="theater/plays"/>
    <x v="3"/>
    <s v="plays"/>
  </r>
  <r>
    <n v="143"/>
    <s v="Avila-Jones"/>
    <s v="Implemented discrete secured line"/>
    <n v="5400"/>
    <n v="7322"/>
    <n v="136"/>
    <x v="0"/>
    <n v="70"/>
    <n v="104.6"/>
    <s v="US"/>
    <s v="USD"/>
    <n v="1277701200"/>
    <n v="1279429200"/>
    <x v="39"/>
    <x v="43"/>
    <b v="0"/>
    <b v="0"/>
    <s v="music/indie rock"/>
    <x v="1"/>
    <s v="indie rock"/>
  </r>
  <r>
    <n v="959"/>
    <s v="Black-Graham"/>
    <s v="Operative hybrid utilization"/>
    <n v="145000"/>
    <n v="6631"/>
    <n v="5"/>
    <x v="1"/>
    <n v="130"/>
    <n v="51.007692307692309"/>
    <s v="US"/>
    <s v="USD"/>
    <n v="1277701200"/>
    <n v="1280120400"/>
    <x v="39"/>
    <x v="44"/>
    <b v="0"/>
    <b v="0"/>
    <s v="publishing/translations"/>
    <x v="4"/>
    <s v="translations"/>
  </r>
  <r>
    <n v="684"/>
    <s v="Gilmore LLC"/>
    <s v="Optimized systemic algorithm"/>
    <n v="1400"/>
    <n v="7600"/>
    <n v="543"/>
    <x v="0"/>
    <n v="110"/>
    <n v="69.090909090909093"/>
    <s v="CA"/>
    <s v="CAD"/>
    <n v="1277787600"/>
    <n v="1279515600"/>
    <x v="40"/>
    <x v="45"/>
    <b v="0"/>
    <b v="0"/>
    <s v="publishing/nonfiction"/>
    <x v="4"/>
    <s v="nonfiction"/>
  </r>
  <r>
    <n v="750"/>
    <s v="Ramos and Sons"/>
    <s v="Extended responsive Internet solution"/>
    <n v="100"/>
    <n v="1"/>
    <n v="1"/>
    <x v="1"/>
    <n v="1"/>
    <n v="1"/>
    <s v="GB"/>
    <s v="GBP"/>
    <n v="1277960400"/>
    <n v="1280120400"/>
    <x v="41"/>
    <x v="44"/>
    <b v="0"/>
    <b v="0"/>
    <s v="music/electric music"/>
    <x v="1"/>
    <s v="electric music"/>
  </r>
  <r>
    <n v="452"/>
    <s v="Morris Group"/>
    <s v="Realigned impactful artificial intelligence"/>
    <n v="4800"/>
    <n v="3045"/>
    <n v="63"/>
    <x v="1"/>
    <n v="31"/>
    <n v="98.225806451612897"/>
    <s v="US"/>
    <s v="USD"/>
    <n v="1278392400"/>
    <n v="1278478800"/>
    <x v="42"/>
    <x v="46"/>
    <b v="0"/>
    <b v="0"/>
    <s v="film &amp; video/drama"/>
    <x v="5"/>
    <s v="drama"/>
  </r>
  <r>
    <n v="46"/>
    <s v="Vaughn, Hunt and Caldwell"/>
    <s v="Virtual grid-enabled task-force"/>
    <n v="3700"/>
    <n v="4247"/>
    <n v="115"/>
    <x v="0"/>
    <n v="92"/>
    <n v="46.163043478260867"/>
    <s v="US"/>
    <s v="USD"/>
    <n v="1278565200"/>
    <n v="1280552400"/>
    <x v="43"/>
    <x v="47"/>
    <b v="0"/>
    <b v="0"/>
    <s v="music/rock"/>
    <x v="1"/>
    <s v="rock"/>
  </r>
  <r>
    <n v="591"/>
    <s v="Jensen LLC"/>
    <s v="Realigned dedicated system engine"/>
    <n v="600"/>
    <n v="6226"/>
    <n v="1038"/>
    <x v="0"/>
    <n v="102"/>
    <n v="61.03921568627451"/>
    <s v="US"/>
    <s v="USD"/>
    <n v="1279083600"/>
    <n v="1279947600"/>
    <x v="44"/>
    <x v="48"/>
    <b v="0"/>
    <b v="0"/>
    <s v="games/video games"/>
    <x v="6"/>
    <s v="video games"/>
  </r>
  <r>
    <n v="923"/>
    <s v="Wise and Sons"/>
    <s v="Sharable discrete definition"/>
    <n v="1700"/>
    <n v="4044"/>
    <n v="238"/>
    <x v="0"/>
    <n v="40"/>
    <n v="101.1"/>
    <s v="US"/>
    <s v="USD"/>
    <n v="1279083600"/>
    <n v="1279170000"/>
    <x v="44"/>
    <x v="49"/>
    <b v="0"/>
    <b v="0"/>
    <s v="theater/plays"/>
    <x v="3"/>
    <s v="plays"/>
  </r>
  <r>
    <n v="568"/>
    <s v="Hardin-Foley"/>
    <s v="Synergized zero tolerance help-desk"/>
    <n v="72400"/>
    <n v="134688"/>
    <n v="186"/>
    <x v="0"/>
    <n v="5180"/>
    <n v="26.0015444015444"/>
    <s v="US"/>
    <s v="USD"/>
    <n v="1279170000"/>
    <n v="1283058000"/>
    <x v="45"/>
    <x v="50"/>
    <b v="0"/>
    <b v="0"/>
    <s v="theater/plays"/>
    <x v="3"/>
    <s v="plays"/>
  </r>
  <r>
    <n v="277"/>
    <s v="Ramos-Mitchell"/>
    <s v="Persevering system-worthy info-mediaries"/>
    <n v="700"/>
    <n v="7465"/>
    <n v="1066"/>
    <x v="0"/>
    <n v="83"/>
    <n v="89.939759036144579"/>
    <s v="US"/>
    <s v="USD"/>
    <n v="1279515600"/>
    <n v="1279688400"/>
    <x v="46"/>
    <x v="39"/>
    <b v="0"/>
    <b v="0"/>
    <s v="theater/plays"/>
    <x v="3"/>
    <s v="plays"/>
  </r>
  <r>
    <n v="638"/>
    <s v="Weaver Ltd"/>
    <s v="Monitored 24/7 approach"/>
    <n v="81600"/>
    <n v="9318"/>
    <n v="11"/>
    <x v="1"/>
    <n v="94"/>
    <n v="99.127659574468083"/>
    <s v="US"/>
    <s v="USD"/>
    <n v="1280206800"/>
    <n v="1281243600"/>
    <x v="47"/>
    <x v="51"/>
    <b v="0"/>
    <b v="1"/>
    <s v="theater/plays"/>
    <x v="3"/>
    <s v="plays"/>
  </r>
  <r>
    <n v="671"/>
    <s v="Robinson-Kelly"/>
    <s v="Monitored bi-directional standardization"/>
    <n v="97600"/>
    <n v="119127"/>
    <n v="122"/>
    <x v="0"/>
    <n v="1073"/>
    <n v="111.02236719478098"/>
    <s v="US"/>
    <s v="USD"/>
    <n v="1280552400"/>
    <n v="1280898000"/>
    <x v="48"/>
    <x v="52"/>
    <b v="0"/>
    <b v="1"/>
    <s v="theater/plays"/>
    <x v="3"/>
    <s v="plays"/>
  </r>
  <r>
    <n v="752"/>
    <s v="Lowery Group"/>
    <s v="Sharable motivating emulation"/>
    <n v="5800"/>
    <n v="5362"/>
    <n v="92"/>
    <x v="2"/>
    <n v="114"/>
    <n v="47.035087719298247"/>
    <s v="US"/>
    <s v="USD"/>
    <n v="1280984400"/>
    <n v="1282539600"/>
    <x v="49"/>
    <x v="53"/>
    <b v="0"/>
    <b v="1"/>
    <s v="theater/plays"/>
    <x v="3"/>
    <s v="plays"/>
  </r>
  <r>
    <n v="198"/>
    <s v="Palmer Inc"/>
    <s v="Universal multi-state capability"/>
    <n v="63200"/>
    <n v="6041"/>
    <n v="10"/>
    <x v="1"/>
    <n v="168"/>
    <n v="35.958333333333336"/>
    <s v="US"/>
    <s v="USD"/>
    <n v="1281070800"/>
    <n v="1283576400"/>
    <x v="50"/>
    <x v="54"/>
    <b v="0"/>
    <b v="0"/>
    <s v="music/electric music"/>
    <x v="1"/>
    <s v="electric music"/>
  </r>
  <r>
    <n v="240"/>
    <s v="Pitts-Reed"/>
    <s v="Vision-oriented dynamic service-desk"/>
    <n v="29400"/>
    <n v="123124"/>
    <n v="419"/>
    <x v="0"/>
    <n v="1784"/>
    <n v="69.015695067264573"/>
    <s v="US"/>
    <s v="USD"/>
    <n v="1281070800"/>
    <n v="1281157200"/>
    <x v="50"/>
    <x v="55"/>
    <b v="0"/>
    <b v="0"/>
    <s v="theater/plays"/>
    <x v="3"/>
    <s v="plays"/>
  </r>
  <r>
    <n v="516"/>
    <s v="Morales-Odonnell"/>
    <s v="Exclusive 5thgeneration structure"/>
    <n v="125400"/>
    <n v="53324"/>
    <n v="43"/>
    <x v="1"/>
    <n v="846"/>
    <n v="63.030732860520096"/>
    <s v="US"/>
    <s v="USD"/>
    <n v="1281070800"/>
    <n v="1284354000"/>
    <x v="50"/>
    <x v="56"/>
    <b v="0"/>
    <b v="0"/>
    <s v="publishing/nonfiction"/>
    <x v="4"/>
    <s v="nonfiction"/>
  </r>
  <r>
    <n v="715"/>
    <s v="Fischer, Torres and Walker"/>
    <s v="Expanded even-keeled portal"/>
    <n v="118000"/>
    <n v="28870"/>
    <n v="24"/>
    <x v="1"/>
    <n v="656"/>
    <n v="44.009146341463413"/>
    <s v="US"/>
    <s v="USD"/>
    <n v="1281157200"/>
    <n v="1281589200"/>
    <x v="51"/>
    <x v="57"/>
    <b v="0"/>
    <b v="0"/>
    <s v="games/mobile games"/>
    <x v="6"/>
    <s v="mobile games"/>
  </r>
  <r>
    <n v="8"/>
    <s v="Nunez-Richards"/>
    <s v="Exclusive attitude-oriented intranet"/>
    <n v="110100"/>
    <n v="21946"/>
    <n v="20"/>
    <x v="3"/>
    <n v="708"/>
    <n v="30.997175141242938"/>
    <s v="DK"/>
    <s v="DKK"/>
    <n v="1281330000"/>
    <n v="1281502800"/>
    <x v="52"/>
    <x v="58"/>
    <b v="0"/>
    <b v="0"/>
    <s v="theater/plays"/>
    <x v="3"/>
    <s v="plays"/>
  </r>
  <r>
    <n v="460"/>
    <s v="Rich, Alvarez and King"/>
    <s v="Business-focused static ability"/>
    <n v="2400"/>
    <n v="4119"/>
    <n v="172"/>
    <x v="0"/>
    <n v="50"/>
    <n v="82.38"/>
    <s v="US"/>
    <s v="USD"/>
    <n v="1281330000"/>
    <n v="1281589200"/>
    <x v="52"/>
    <x v="57"/>
    <b v="0"/>
    <b v="0"/>
    <s v="theater/plays"/>
    <x v="3"/>
    <s v="plays"/>
  </r>
  <r>
    <n v="319"/>
    <s v="Mills Group"/>
    <s v="Advanced empowering matrix"/>
    <n v="8400"/>
    <n v="3251"/>
    <n v="39"/>
    <x v="2"/>
    <n v="64"/>
    <n v="50.796875"/>
    <s v="US"/>
    <s v="USD"/>
    <n v="1281589200"/>
    <n v="1283662800"/>
    <x v="53"/>
    <x v="59"/>
    <b v="0"/>
    <b v="0"/>
    <s v="technology/web"/>
    <x v="2"/>
    <s v="web"/>
  </r>
  <r>
    <n v="10"/>
    <s v="Green Ltd"/>
    <s v="Monitored empowering installation"/>
    <n v="5200"/>
    <n v="13838"/>
    <n v="266"/>
    <x v="0"/>
    <n v="220"/>
    <n v="62.9"/>
    <s v="US"/>
    <s v="USD"/>
    <n v="1281762000"/>
    <n v="1285909200"/>
    <x v="54"/>
    <x v="60"/>
    <b v="0"/>
    <b v="0"/>
    <s v="film &amp; video/drama"/>
    <x v="5"/>
    <s v="drama"/>
  </r>
  <r>
    <n v="489"/>
    <s v="Clark Inc"/>
    <s v="Down-sized mobile time-frame"/>
    <n v="9200"/>
    <n v="9339"/>
    <n v="102"/>
    <x v="0"/>
    <n v="85"/>
    <n v="109.87058823529412"/>
    <s v="IT"/>
    <s v="EUR"/>
    <n v="1281934800"/>
    <n v="1282366800"/>
    <x v="55"/>
    <x v="61"/>
    <b v="0"/>
    <b v="0"/>
    <s v="technology/wearables"/>
    <x v="2"/>
    <s v="wearables"/>
  </r>
  <r>
    <n v="214"/>
    <s v="Sullivan Group"/>
    <s v="Open-source fresh-thinking policy"/>
    <n v="1400"/>
    <n v="14324"/>
    <n v="1023"/>
    <x v="0"/>
    <n v="165"/>
    <n v="86.812121212121212"/>
    <s v="US"/>
    <s v="USD"/>
    <n v="1282194000"/>
    <n v="1282712400"/>
    <x v="56"/>
    <x v="62"/>
    <b v="0"/>
    <b v="0"/>
    <s v="music/rock"/>
    <x v="1"/>
    <s v="rock"/>
  </r>
  <r>
    <n v="536"/>
    <s v="Shannon-Olson"/>
    <s v="Enhanced methodical middleware"/>
    <n v="9800"/>
    <n v="14697"/>
    <n v="150"/>
    <x v="0"/>
    <n v="140"/>
    <n v="104.97857142857143"/>
    <s v="IT"/>
    <s v="EUR"/>
    <n v="1282626000"/>
    <n v="1284872400"/>
    <x v="57"/>
    <x v="63"/>
    <b v="0"/>
    <b v="0"/>
    <s v="publishing/fiction"/>
    <x v="4"/>
    <s v="fiction"/>
  </r>
  <r>
    <n v="261"/>
    <s v="Mason-Smith"/>
    <s v="Reverse-engineered cohesive migration"/>
    <n v="84300"/>
    <n v="26303"/>
    <n v="31"/>
    <x v="1"/>
    <n v="454"/>
    <n v="57.936123348017624"/>
    <s v="US"/>
    <s v="USD"/>
    <n v="1282712400"/>
    <n v="1283058000"/>
    <x v="58"/>
    <x v="50"/>
    <b v="0"/>
    <b v="1"/>
    <s v="music/rock"/>
    <x v="1"/>
    <s v="rock"/>
  </r>
  <r>
    <n v="886"/>
    <s v="Sanders LLC"/>
    <s v="Multi-tiered explicit focus group"/>
    <n v="150600"/>
    <n v="127745"/>
    <n v="85"/>
    <x v="1"/>
    <n v="1825"/>
    <n v="69.9972602739726"/>
    <s v="US"/>
    <s v="USD"/>
    <n v="1282798800"/>
    <n v="1284354000"/>
    <x v="59"/>
    <x v="56"/>
    <b v="0"/>
    <b v="0"/>
    <s v="music/indie rock"/>
    <x v="1"/>
    <s v="indie rock"/>
  </r>
  <r>
    <n v="128"/>
    <s v="Allen-Curtis"/>
    <s v="Phased human-resource core"/>
    <n v="70600"/>
    <n v="42596"/>
    <n v="60"/>
    <x v="2"/>
    <n v="532"/>
    <n v="80.067669172932327"/>
    <s v="US"/>
    <s v="USD"/>
    <n v="1282885200"/>
    <n v="1284008400"/>
    <x v="60"/>
    <x v="64"/>
    <b v="0"/>
    <b v="0"/>
    <s v="music/rock"/>
    <x v="1"/>
    <s v="rock"/>
  </r>
  <r>
    <n v="530"/>
    <s v="Morrow, Santiago and Soto"/>
    <s v="Stand-alone human-resource workforce"/>
    <n v="105000"/>
    <n v="96328"/>
    <n v="92"/>
    <x v="1"/>
    <n v="1784"/>
    <n v="53.995515695067262"/>
    <s v="US"/>
    <s v="USD"/>
    <n v="1283230800"/>
    <n v="1284440400"/>
    <x v="61"/>
    <x v="65"/>
    <b v="0"/>
    <b v="1"/>
    <s v="publishing/fiction"/>
    <x v="4"/>
    <s v="fiction"/>
  </r>
  <r>
    <n v="747"/>
    <s v="Greer and Sons"/>
    <s v="Secured clear-thinking intranet"/>
    <n v="4900"/>
    <n v="11214"/>
    <n v="229"/>
    <x v="0"/>
    <n v="280"/>
    <n v="40.049999999999997"/>
    <s v="US"/>
    <s v="USD"/>
    <n v="1283403600"/>
    <n v="1284354000"/>
    <x v="62"/>
    <x v="56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1"/>
    <n v="86"/>
    <n v="40.988372093023258"/>
    <s v="CA"/>
    <s v="CAD"/>
    <n v="1284008400"/>
    <n v="1285131600"/>
    <x v="63"/>
    <x v="66"/>
    <b v="0"/>
    <b v="0"/>
    <s v="music/rock"/>
    <x v="1"/>
    <s v="rock"/>
  </r>
  <r>
    <n v="513"/>
    <s v="Harrison, Blackwell and Mendez"/>
    <s v="Synchronized 6thgeneration adapter"/>
    <n v="8300"/>
    <n v="3260"/>
    <n v="39"/>
    <x v="2"/>
    <n v="35"/>
    <n v="93.142857142857139"/>
    <s v="US"/>
    <s v="USD"/>
    <n v="1284008400"/>
    <n v="1284181200"/>
    <x v="63"/>
    <x v="67"/>
    <b v="0"/>
    <b v="0"/>
    <s v="film &amp; video/television"/>
    <x v="5"/>
    <s v="television"/>
  </r>
  <r>
    <n v="52"/>
    <s v="Hernandez, Rodriguez and Clark"/>
    <s v="Organic foreground leverage"/>
    <n v="7200"/>
    <n v="2459"/>
    <n v="34"/>
    <x v="1"/>
    <n v="75"/>
    <n v="32.786666666666669"/>
    <s v="US"/>
    <s v="USD"/>
    <n v="1284526800"/>
    <n v="1284872400"/>
    <x v="64"/>
    <x v="63"/>
    <b v="0"/>
    <b v="0"/>
    <s v="theater/plays"/>
    <x v="3"/>
    <s v="plays"/>
  </r>
  <r>
    <n v="11"/>
    <s v="Perez, Johnson and Gardner"/>
    <s v="Grass-roots zero administration system engine"/>
    <n v="6300"/>
    <n v="3030"/>
    <n v="48"/>
    <x v="1"/>
    <n v="27"/>
    <n v="112.22222222222223"/>
    <s v="US"/>
    <s v="USD"/>
    <n v="1285045200"/>
    <n v="1285563600"/>
    <x v="65"/>
    <x v="68"/>
    <b v="0"/>
    <b v="1"/>
    <s v="theater/plays"/>
    <x v="3"/>
    <s v="plays"/>
  </r>
  <r>
    <n v="77"/>
    <s v="Acevedo-Huffman"/>
    <s v="Pre-emptive impactful model"/>
    <n v="9500"/>
    <n v="4460"/>
    <n v="47"/>
    <x v="1"/>
    <n v="56"/>
    <n v="79.642857142857139"/>
    <s v="US"/>
    <s v="USD"/>
    <n v="1285563600"/>
    <n v="1286773200"/>
    <x v="66"/>
    <x v="69"/>
    <b v="0"/>
    <b v="1"/>
    <s v="film &amp; video/animation"/>
    <x v="5"/>
    <s v="animation"/>
  </r>
  <r>
    <n v="626"/>
    <s v="Tucker, Mccoy and Marquez"/>
    <s v="Synergistic tertiary budgetary management"/>
    <n v="6400"/>
    <n v="13205"/>
    <n v="206"/>
    <x v="0"/>
    <n v="189"/>
    <n v="69.867724867724874"/>
    <s v="US"/>
    <s v="USD"/>
    <n v="1285650000"/>
    <n v="1286427600"/>
    <x v="67"/>
    <x v="70"/>
    <b v="0"/>
    <b v="1"/>
    <s v="theater/plays"/>
    <x v="3"/>
    <s v="plays"/>
  </r>
  <r>
    <n v="443"/>
    <s v="Clark-Bowman"/>
    <s v="Stand-alone user-facing service-desk"/>
    <n v="9300"/>
    <n v="3232"/>
    <n v="35"/>
    <x v="2"/>
    <n v="90"/>
    <n v="35.911111111111111"/>
    <s v="US"/>
    <s v="USD"/>
    <n v="1285822800"/>
    <n v="1287464400"/>
    <x v="68"/>
    <x v="71"/>
    <b v="0"/>
    <b v="0"/>
    <s v="theater/plays"/>
    <x v="3"/>
    <s v="plays"/>
  </r>
  <r>
    <n v="628"/>
    <s v="Dunn, Moreno and Green"/>
    <s v="Intuitive object-oriented task-force"/>
    <n v="1900"/>
    <n v="2884"/>
    <n v="152"/>
    <x v="0"/>
    <n v="96"/>
    <n v="30.041666666666668"/>
    <s v="US"/>
    <s v="USD"/>
    <n v="1286168400"/>
    <n v="1286427600"/>
    <x v="69"/>
    <x v="70"/>
    <b v="0"/>
    <b v="0"/>
    <s v="music/indie rock"/>
    <x v="1"/>
    <s v="indie rock"/>
  </r>
  <r>
    <n v="293"/>
    <s v="Ross Group"/>
    <s v="Organized executive solution"/>
    <n v="6500"/>
    <n v="1065"/>
    <n v="16"/>
    <x v="2"/>
    <n v="32"/>
    <n v="33.28125"/>
    <s v="IT"/>
    <s v="EUR"/>
    <n v="1286254800"/>
    <n v="1287032400"/>
    <x v="70"/>
    <x v="72"/>
    <b v="0"/>
    <b v="0"/>
    <s v="theater/plays"/>
    <x v="3"/>
    <s v="plays"/>
  </r>
  <r>
    <n v="137"/>
    <s v="Hudson-Nguyen"/>
    <s v="Down-sized disintermediate support"/>
    <n v="1800"/>
    <n v="4712"/>
    <n v="262"/>
    <x v="0"/>
    <n v="50"/>
    <n v="94.24"/>
    <s v="US"/>
    <s v="USD"/>
    <n v="1286341200"/>
    <n v="1286859600"/>
    <x v="71"/>
    <x v="73"/>
    <b v="0"/>
    <b v="0"/>
    <s v="publishing/nonfiction"/>
    <x v="4"/>
    <s v="nonfiction"/>
  </r>
  <r>
    <n v="663"/>
    <s v="Everett-Wolfe"/>
    <s v="Total optimizing software"/>
    <n v="10000"/>
    <n v="7724"/>
    <n v="77"/>
    <x v="1"/>
    <n v="87"/>
    <n v="88.781609195402297"/>
    <s v="US"/>
    <s v="USD"/>
    <n v="1286427600"/>
    <n v="1288414800"/>
    <x v="72"/>
    <x v="74"/>
    <b v="0"/>
    <b v="0"/>
    <s v="theater/plays"/>
    <x v="3"/>
    <s v="plays"/>
  </r>
  <r>
    <n v="368"/>
    <s v="Whitaker, Wallace and Daniels"/>
    <s v="Reactive directional capacity"/>
    <n v="5200"/>
    <n v="14394"/>
    <n v="277"/>
    <x v="0"/>
    <n v="206"/>
    <n v="69.873786407766985"/>
    <s v="GB"/>
    <s v="GBP"/>
    <n v="1286946000"/>
    <n v="1288933200"/>
    <x v="73"/>
    <x v="75"/>
    <b v="0"/>
    <b v="1"/>
    <s v="film &amp; video/documentary"/>
    <x v="5"/>
    <s v="documentary"/>
  </r>
  <r>
    <n v="38"/>
    <s v="Maldonado-Gonzalez"/>
    <s v="Digitized client-driven database"/>
    <n v="3100"/>
    <n v="10085"/>
    <n v="325"/>
    <x v="0"/>
    <n v="134"/>
    <n v="75.261194029850742"/>
    <s v="US"/>
    <s v="USD"/>
    <n v="1287378000"/>
    <n v="1287810000"/>
    <x v="74"/>
    <x v="76"/>
    <b v="0"/>
    <b v="0"/>
    <s v="photography/photography books"/>
    <x v="0"/>
    <s v="photography books"/>
  </r>
  <r>
    <n v="649"/>
    <s v="Yang and Sons"/>
    <s v="Reactive 6thgeneration hub"/>
    <n v="121700"/>
    <n v="59003"/>
    <n v="48"/>
    <x v="1"/>
    <n v="602"/>
    <n v="98.011627906976742"/>
    <s v="CH"/>
    <s v="CHF"/>
    <n v="1287550800"/>
    <n v="1288501200"/>
    <x v="75"/>
    <x v="77"/>
    <b v="1"/>
    <b v="1"/>
    <s v="theater/plays"/>
    <x v="3"/>
    <s v="plays"/>
  </r>
  <r>
    <n v="612"/>
    <s v="Wang, Nguyen and Horton"/>
    <s v="Innovative holistic hub"/>
    <n v="6200"/>
    <n v="8645"/>
    <n v="139"/>
    <x v="0"/>
    <n v="192"/>
    <n v="45.026041666666664"/>
    <s v="US"/>
    <s v="USD"/>
    <n v="1287810000"/>
    <n v="1289800800"/>
    <x v="76"/>
    <x v="78"/>
    <b v="0"/>
    <b v="0"/>
    <s v="music/electric music"/>
    <x v="1"/>
    <s v="electric music"/>
  </r>
  <r>
    <n v="103"/>
    <s v="Frye, Hunt and Powell"/>
    <s v="Polarized incremental emulation"/>
    <n v="10000"/>
    <n v="2461"/>
    <n v="25"/>
    <x v="1"/>
    <n v="37"/>
    <n v="66.513513513513516"/>
    <s v="IT"/>
    <s v="EUR"/>
    <n v="1287896400"/>
    <n v="1288674000"/>
    <x v="77"/>
    <x v="79"/>
    <b v="0"/>
    <b v="0"/>
    <s v="music/electric music"/>
    <x v="1"/>
    <s v="electric music"/>
  </r>
  <r>
    <n v="726"/>
    <s v="Johns-Thomas"/>
    <s v="Realigned web-enabled functionalities"/>
    <n v="54300"/>
    <n v="48227"/>
    <n v="89"/>
    <x v="2"/>
    <n v="524"/>
    <n v="92.036259541984734"/>
    <s v="US"/>
    <s v="USD"/>
    <n v="1287982800"/>
    <n v="1288501200"/>
    <x v="78"/>
    <x v="77"/>
    <b v="0"/>
    <b v="1"/>
    <s v="theater/plays"/>
    <x v="3"/>
    <s v="plays"/>
  </r>
  <r>
    <n v="389"/>
    <s v="Knox-Garner"/>
    <s v="Automated systemic hierarchy"/>
    <n v="83000"/>
    <n v="101352"/>
    <n v="122"/>
    <x v="0"/>
    <n v="1152"/>
    <n v="87.979166666666671"/>
    <s v="US"/>
    <s v="USD"/>
    <n v="1288242000"/>
    <n v="1290578400"/>
    <x v="79"/>
    <x v="80"/>
    <b v="0"/>
    <b v="0"/>
    <s v="theater/plays"/>
    <x v="3"/>
    <s v="plays"/>
  </r>
  <r>
    <n v="781"/>
    <s v="Thomas Ltd"/>
    <s v="Cross-group interactive architecture"/>
    <n v="8700"/>
    <n v="4414"/>
    <n v="51"/>
    <x v="2"/>
    <n v="56"/>
    <n v="78.821428571428569"/>
    <s v="CH"/>
    <s v="CHF"/>
    <n v="1288501200"/>
    <n v="1292911200"/>
    <x v="80"/>
    <x v="81"/>
    <b v="0"/>
    <b v="0"/>
    <s v="theater/plays"/>
    <x v="3"/>
    <s v="plays"/>
  </r>
  <r>
    <n v="70"/>
    <s v="Barker Inc"/>
    <s v="Re-engineered 24/7 task-force"/>
    <n v="128000"/>
    <n v="158389"/>
    <n v="124"/>
    <x v="0"/>
    <n v="2475"/>
    <n v="63.995555555555555"/>
    <s v="IT"/>
    <s v="EUR"/>
    <n v="1288674000"/>
    <n v="1292911200"/>
    <x v="81"/>
    <x v="81"/>
    <b v="0"/>
    <b v="1"/>
    <s v="theater/plays"/>
    <x v="3"/>
    <s v="plays"/>
  </r>
  <r>
    <n v="213"/>
    <s v="Morgan-Warren"/>
    <s v="Face-to-face encompassing info-mediaries"/>
    <n v="87900"/>
    <n v="171549"/>
    <n v="195"/>
    <x v="0"/>
    <n v="4289"/>
    <n v="39.997435299603637"/>
    <s v="US"/>
    <s v="USD"/>
    <n v="1289019600"/>
    <n v="1289714400"/>
    <x v="82"/>
    <x v="82"/>
    <b v="0"/>
    <b v="1"/>
    <s v="music/indie rock"/>
    <x v="1"/>
    <s v="indie rock"/>
  </r>
  <r>
    <n v="177"/>
    <s v="Lee, Gibson and Morgan"/>
    <s v="Digitized solution-oriented product"/>
    <n v="38800"/>
    <n v="161593"/>
    <n v="416"/>
    <x v="0"/>
    <n v="2739"/>
    <n v="58.997079225994888"/>
    <s v="US"/>
    <s v="USD"/>
    <n v="1289800800"/>
    <n v="1291960800"/>
    <x v="83"/>
    <x v="83"/>
    <b v="0"/>
    <b v="0"/>
    <s v="theater/plays"/>
    <x v="3"/>
    <s v="plays"/>
  </r>
  <r>
    <n v="586"/>
    <s v="Rowe-Wong"/>
    <s v="Robust hybrid budgetary management"/>
    <n v="700"/>
    <n v="6654"/>
    <n v="951"/>
    <x v="0"/>
    <n v="130"/>
    <n v="51.184615384615384"/>
    <s v="US"/>
    <s v="USD"/>
    <n v="1289973600"/>
    <n v="1291615200"/>
    <x v="84"/>
    <x v="84"/>
    <b v="0"/>
    <b v="0"/>
    <s v="music/rock"/>
    <x v="1"/>
    <s v="rock"/>
  </r>
  <r>
    <n v="525"/>
    <s v="Greene, Lloyd and Sims"/>
    <s v="Balanced leadingedge data-warehouse"/>
    <n v="2100"/>
    <n v="1768"/>
    <n v="84"/>
    <x v="1"/>
    <n v="63"/>
    <n v="28.063492063492063"/>
    <s v="US"/>
    <s v="USD"/>
    <n v="1290492000"/>
    <n v="1290837600"/>
    <x v="85"/>
    <x v="85"/>
    <b v="0"/>
    <b v="0"/>
    <s v="technology/wearables"/>
    <x v="2"/>
    <s v="wearables"/>
  </r>
  <r>
    <n v="322"/>
    <s v="Hebert Group"/>
    <s v="Visionary asymmetric Graphical User Interface"/>
    <n v="117900"/>
    <n v="196377"/>
    <n v="167"/>
    <x v="0"/>
    <n v="5168"/>
    <n v="37.998645510835914"/>
    <s v="US"/>
    <s v="USD"/>
    <n v="1290664800"/>
    <n v="1291788000"/>
    <x v="86"/>
    <x v="86"/>
    <b v="0"/>
    <b v="0"/>
    <s v="theater/plays"/>
    <x v="3"/>
    <s v="plays"/>
  </r>
  <r>
    <n v="270"/>
    <s v="Sawyer, Horton and Williams"/>
    <s v="Triple-buffered 4thgeneration toolset"/>
    <n v="173900"/>
    <n v="47260"/>
    <n v="27"/>
    <x v="2"/>
    <n v="1890"/>
    <n v="25.005291005291006"/>
    <s v="US"/>
    <s v="USD"/>
    <n v="1291269600"/>
    <n v="1291442400"/>
    <x v="87"/>
    <x v="87"/>
    <b v="0"/>
    <b v="0"/>
    <s v="games/video games"/>
    <x v="6"/>
    <s v="video games"/>
  </r>
  <r>
    <n v="445"/>
    <s v="Anderson-Pearson"/>
    <s v="Intuitive demand-driven Local Area Network"/>
    <n v="2100"/>
    <n v="10739"/>
    <n v="511"/>
    <x v="0"/>
    <n v="170"/>
    <n v="63.170588235294119"/>
    <s v="US"/>
    <s v="USD"/>
    <n v="1291356000"/>
    <n v="1293170400"/>
    <x v="88"/>
    <x v="88"/>
    <b v="0"/>
    <b v="1"/>
    <s v="theater/plays"/>
    <x v="3"/>
    <s v="plays"/>
  </r>
  <r>
    <n v="973"/>
    <s v="Herrera, Bennett and Silva"/>
    <s v="Programmable multi-state algorithm"/>
    <n v="121100"/>
    <n v="26176"/>
    <n v="22"/>
    <x v="1"/>
    <n v="252"/>
    <n v="103.87301587301587"/>
    <s v="US"/>
    <s v="USD"/>
    <n v="1291960800"/>
    <n v="1292133600"/>
    <x v="89"/>
    <x v="89"/>
    <b v="0"/>
    <b v="1"/>
    <s v="theater/plays"/>
    <x v="3"/>
    <s v="plays"/>
  </r>
  <r>
    <n v="826"/>
    <s v="Miller-Hubbard"/>
    <s v="Digitized 6thgeneration Local Area Network"/>
    <n v="2800"/>
    <n v="12797"/>
    <n v="457"/>
    <x v="0"/>
    <n v="194"/>
    <n v="65.963917525773198"/>
    <s v="US"/>
    <s v="USD"/>
    <n v="1292220000"/>
    <n v="1294639200"/>
    <x v="90"/>
    <x v="90"/>
    <b v="0"/>
    <b v="1"/>
    <s v="theater/plays"/>
    <x v="3"/>
    <s v="plays"/>
  </r>
  <r>
    <n v="336"/>
    <s v="Nunez Inc"/>
    <s v="Customizable intangible capability"/>
    <n v="70700"/>
    <n v="68602"/>
    <n v="97"/>
    <x v="1"/>
    <n v="1072"/>
    <n v="63.994402985074629"/>
    <s v="US"/>
    <s v="USD"/>
    <n v="1292392800"/>
    <n v="1292479200"/>
    <x v="91"/>
    <x v="91"/>
    <b v="0"/>
    <b v="1"/>
    <s v="music/rock"/>
    <x v="1"/>
    <s v="rock"/>
  </r>
  <r>
    <n v="69"/>
    <s v="Jones-Watson"/>
    <s v="Switchable disintermediate moderator"/>
    <n v="7900"/>
    <n v="1901"/>
    <n v="24"/>
    <x v="2"/>
    <n v="17"/>
    <n v="111.82352941176471"/>
    <s v="US"/>
    <s v="USD"/>
    <n v="1292738400"/>
    <n v="1295676000"/>
    <x v="92"/>
    <x v="92"/>
    <b v="0"/>
    <b v="0"/>
    <s v="theater/plays"/>
    <x v="3"/>
    <s v="plays"/>
  </r>
  <r>
    <n v="166"/>
    <s v="Brown-Vang"/>
    <s v="Robust heuristic artificial intelligence"/>
    <n v="9800"/>
    <n v="13439"/>
    <n v="137"/>
    <x v="0"/>
    <n v="244"/>
    <n v="55.077868852459019"/>
    <s v="US"/>
    <s v="USD"/>
    <n v="1292997600"/>
    <n v="1293343200"/>
    <x v="93"/>
    <x v="93"/>
    <b v="0"/>
    <b v="0"/>
    <s v="photography/photography books"/>
    <x v="0"/>
    <s v="photography books"/>
  </r>
  <r>
    <n v="360"/>
    <s v="Larsen-Chung"/>
    <s v="Right-sized zero tolerance migration"/>
    <n v="59700"/>
    <n v="135132"/>
    <n v="226"/>
    <x v="0"/>
    <n v="2875"/>
    <n v="47.002434782608695"/>
    <s v="GB"/>
    <s v="GBP"/>
    <n v="1293861600"/>
    <n v="1295071200"/>
    <x v="94"/>
    <x v="94"/>
    <b v="0"/>
    <b v="1"/>
    <s v="theater/plays"/>
    <x v="3"/>
    <s v="plays"/>
  </r>
  <r>
    <n v="968"/>
    <s v="Gonzalez-White"/>
    <s v="Open-architected disintermediate budgetary management"/>
    <n v="2400"/>
    <n v="8117"/>
    <n v="338"/>
    <x v="0"/>
    <n v="114"/>
    <n v="71.201754385964918"/>
    <s v="US"/>
    <s v="USD"/>
    <n v="1293861600"/>
    <n v="1295157600"/>
    <x v="94"/>
    <x v="95"/>
    <b v="0"/>
    <b v="0"/>
    <s v="food/food trucks"/>
    <x v="7"/>
    <s v="food trucks"/>
  </r>
  <r>
    <n v="553"/>
    <s v="Dougherty, Austin and Mills"/>
    <s v="De-engineered 5thgeneration contingency"/>
    <n v="170600"/>
    <n v="75022"/>
    <n v="44"/>
    <x v="1"/>
    <n v="1028"/>
    <n v="72.978599221789878"/>
    <s v="US"/>
    <s v="USD"/>
    <n v="1293948000"/>
    <n v="1294034400"/>
    <x v="95"/>
    <x v="96"/>
    <b v="0"/>
    <b v="0"/>
    <s v="music/rock"/>
    <x v="1"/>
    <s v="rock"/>
  </r>
  <r>
    <n v="366"/>
    <s v="Williams, Perez and Villegas"/>
    <s v="Robust directional system engine"/>
    <n v="1800"/>
    <n v="10658"/>
    <n v="592"/>
    <x v="0"/>
    <n v="101"/>
    <n v="105.52475247524752"/>
    <s v="US"/>
    <s v="USD"/>
    <n v="1294034400"/>
    <n v="1294120800"/>
    <x v="96"/>
    <x v="97"/>
    <b v="0"/>
    <b v="1"/>
    <s v="theater/plays"/>
    <x v="3"/>
    <s v="plays"/>
  </r>
  <r>
    <n v="392"/>
    <s v="Hernandez-Grimes"/>
    <s v="Profit-focused zero administration forecast"/>
    <n v="102900"/>
    <n v="67546"/>
    <n v="66"/>
    <x v="1"/>
    <n v="1608"/>
    <n v="42.006218905472636"/>
    <s v="US"/>
    <s v="USD"/>
    <n v="1294293600"/>
    <n v="1294466400"/>
    <x v="97"/>
    <x v="98"/>
    <b v="0"/>
    <b v="0"/>
    <s v="technology/wearables"/>
    <x v="2"/>
    <s v="wearables"/>
  </r>
  <r>
    <n v="941"/>
    <s v="Luna-Horne"/>
    <s v="Profound exuding pricing structure"/>
    <n v="43000"/>
    <n v="5615"/>
    <n v="13"/>
    <x v="1"/>
    <n v="78"/>
    <n v="71.987179487179489"/>
    <s v="US"/>
    <s v="USD"/>
    <n v="1294552800"/>
    <n v="1297576800"/>
    <x v="98"/>
    <x v="99"/>
    <b v="1"/>
    <b v="0"/>
    <s v="theater/plays"/>
    <x v="3"/>
    <s v="plays"/>
  </r>
  <r>
    <n v="569"/>
    <s v="Fischer, Fowler and Arnold"/>
    <s v="Extended multi-tasking definition"/>
    <n v="20100"/>
    <n v="47705"/>
    <n v="237"/>
    <x v="0"/>
    <n v="589"/>
    <n v="80.993208828522924"/>
    <s v="IT"/>
    <s v="EUR"/>
    <n v="1294725600"/>
    <n v="1295762400"/>
    <x v="99"/>
    <x v="100"/>
    <b v="0"/>
    <b v="0"/>
    <s v="film &amp; video/animation"/>
    <x v="5"/>
    <s v="animation"/>
  </r>
  <r>
    <n v="17"/>
    <s v="Cochran-Nguyen"/>
    <s v="Seamless 4thgeneration methodology"/>
    <n v="84600"/>
    <n v="134845"/>
    <n v="159"/>
    <x v="0"/>
    <n v="1249"/>
    <n v="107.96236989591674"/>
    <s v="US"/>
    <s v="USD"/>
    <n v="1294812000"/>
    <n v="1294898400"/>
    <x v="100"/>
    <x v="101"/>
    <b v="0"/>
    <b v="0"/>
    <s v="film &amp; video/animation"/>
    <x v="5"/>
    <s v="animation"/>
  </r>
  <r>
    <n v="875"/>
    <s v="Mueller-Harmon"/>
    <s v="Implemented tangible approach"/>
    <n v="7900"/>
    <n v="5465"/>
    <n v="69"/>
    <x v="1"/>
    <n v="67"/>
    <n v="81.567164179104481"/>
    <s v="US"/>
    <s v="USD"/>
    <n v="1294898400"/>
    <n v="1294984800"/>
    <x v="101"/>
    <x v="102"/>
    <b v="0"/>
    <b v="0"/>
    <s v="music/rock"/>
    <x v="1"/>
    <s v="rock"/>
  </r>
  <r>
    <n v="416"/>
    <s v="Stewart-Coleman"/>
    <s v="Customer-focused disintermediate toolset"/>
    <n v="134600"/>
    <n v="59007"/>
    <n v="44"/>
    <x v="1"/>
    <n v="1439"/>
    <n v="41.005559416261292"/>
    <s v="US"/>
    <s v="USD"/>
    <n v="1295244000"/>
    <n v="1296021600"/>
    <x v="102"/>
    <x v="103"/>
    <b v="0"/>
    <b v="1"/>
    <s v="film &amp; video/documentary"/>
    <x v="5"/>
    <s v="documentary"/>
  </r>
  <r>
    <n v="604"/>
    <s v="Cole, Hernandez and Rodriguez"/>
    <s v="Cross-platform logistical circuit"/>
    <n v="88700"/>
    <n v="151438"/>
    <n v="171"/>
    <x v="0"/>
    <n v="2857"/>
    <n v="53.005950297514879"/>
    <s v="US"/>
    <s v="USD"/>
    <n v="1295676000"/>
    <n v="1297490400"/>
    <x v="103"/>
    <x v="104"/>
    <b v="0"/>
    <b v="0"/>
    <s v="theater/plays"/>
    <x v="3"/>
    <s v="plays"/>
  </r>
  <r>
    <n v="942"/>
    <s v="Allen Inc"/>
    <s v="Horizontal optimizing model"/>
    <n v="9600"/>
    <n v="6205"/>
    <n v="65"/>
    <x v="1"/>
    <n v="67"/>
    <n v="92.611940298507463"/>
    <s v="AU"/>
    <s v="AUD"/>
    <n v="1295935200"/>
    <n v="1296194400"/>
    <x v="104"/>
    <x v="105"/>
    <b v="0"/>
    <b v="0"/>
    <s v="theater/plays"/>
    <x v="3"/>
    <s v="plays"/>
  </r>
  <r>
    <n v="65"/>
    <s v="Berry-Boyer"/>
    <s v="Mandatory incremental projection"/>
    <n v="6100"/>
    <n v="14405"/>
    <n v="236"/>
    <x v="0"/>
    <n v="236"/>
    <n v="61.038135593220339"/>
    <s v="US"/>
    <s v="USD"/>
    <n v="1296108000"/>
    <n v="1296712800"/>
    <x v="105"/>
    <x v="106"/>
    <b v="0"/>
    <b v="0"/>
    <s v="theater/plays"/>
    <x v="3"/>
    <s v="plays"/>
  </r>
  <r>
    <n v="362"/>
    <s v="Lawrence Group"/>
    <s v="Automated actuating conglomeration"/>
    <n v="3700"/>
    <n v="13755"/>
    <n v="372"/>
    <x v="0"/>
    <n v="191"/>
    <n v="72.015706806282722"/>
    <s v="US"/>
    <s v="USD"/>
    <n v="1296108000"/>
    <n v="1299391200"/>
    <x v="105"/>
    <x v="107"/>
    <b v="0"/>
    <b v="0"/>
    <s v="music/rock"/>
    <x v="1"/>
    <s v="rock"/>
  </r>
  <r>
    <n v="659"/>
    <s v="Bailey and Sons"/>
    <s v="Grass-roots dynamic emulation"/>
    <n v="120700"/>
    <n v="57010"/>
    <n v="47"/>
    <x v="1"/>
    <n v="750"/>
    <n v="76.013333333333335"/>
    <s v="GB"/>
    <s v="GBP"/>
    <n v="1296108000"/>
    <n v="1296194400"/>
    <x v="105"/>
    <x v="105"/>
    <b v="0"/>
    <b v="0"/>
    <s v="film &amp; video/documentary"/>
    <x v="5"/>
    <s v="documentary"/>
  </r>
  <r>
    <n v="976"/>
    <s v="Huerta, Roberts and Dickerson"/>
    <s v="Self-enabling value-added artificial intelligence"/>
    <n v="4000"/>
    <n v="12886"/>
    <n v="322"/>
    <x v="0"/>
    <n v="140"/>
    <n v="92.042857142857144"/>
    <s v="US"/>
    <s v="USD"/>
    <n v="1296194400"/>
    <n v="1296712800"/>
    <x v="106"/>
    <x v="106"/>
    <b v="0"/>
    <b v="1"/>
    <s v="theater/plays"/>
    <x v="3"/>
    <s v="plays"/>
  </r>
  <r>
    <n v="399"/>
    <s v="Acosta, Mullins and Morris"/>
    <s v="Pre-emptive interactive model"/>
    <n v="97300"/>
    <n v="62127"/>
    <n v="64"/>
    <x v="1"/>
    <n v="941"/>
    <n v="66.022316684378325"/>
    <s v="US"/>
    <s v="USD"/>
    <n v="1296626400"/>
    <n v="1297231200"/>
    <x v="107"/>
    <x v="108"/>
    <b v="0"/>
    <b v="0"/>
    <s v="music/indie rock"/>
    <x v="1"/>
    <s v="indie rock"/>
  </r>
  <r>
    <n v="428"/>
    <s v="Mayer-Richmond"/>
    <s v="Progressive zero-defect capability"/>
    <n v="101400"/>
    <n v="47037"/>
    <n v="46"/>
    <x v="1"/>
    <n v="747"/>
    <n v="62.967871485943775"/>
    <s v="US"/>
    <s v="USD"/>
    <n v="1297404000"/>
    <n v="1298008800"/>
    <x v="108"/>
    <x v="109"/>
    <b v="0"/>
    <b v="0"/>
    <s v="film &amp; video/animation"/>
    <x v="5"/>
    <s v="animation"/>
  </r>
  <r>
    <n v="833"/>
    <s v="Levine, Martin and Hernandez"/>
    <s v="Expanded asynchronous groupware"/>
    <n v="6800"/>
    <n v="10723"/>
    <n v="158"/>
    <x v="0"/>
    <n v="165"/>
    <n v="64.987878787878785"/>
    <s v="DK"/>
    <s v="DKK"/>
    <n v="1297663200"/>
    <n v="1298613600"/>
    <x v="109"/>
    <x v="110"/>
    <b v="0"/>
    <b v="0"/>
    <s v="publishing/translations"/>
    <x v="4"/>
    <s v="translations"/>
  </r>
  <r>
    <n v="255"/>
    <s v="Rosales, Branch and Harmon"/>
    <s v="Upgradable grid-enabled superstructure"/>
    <n v="80500"/>
    <n v="96735"/>
    <n v="120"/>
    <x v="0"/>
    <n v="1697"/>
    <n v="57.003535651149086"/>
    <s v="US"/>
    <s v="USD"/>
    <n v="1297836000"/>
    <n v="1298268000"/>
    <x v="110"/>
    <x v="111"/>
    <b v="0"/>
    <b v="1"/>
    <s v="music/rock"/>
    <x v="1"/>
    <s v="rock"/>
  </r>
  <r>
    <n v="311"/>
    <s v="Flores PLC"/>
    <s v="Focused real-time help-desk"/>
    <n v="6300"/>
    <n v="12812"/>
    <n v="203"/>
    <x v="0"/>
    <n v="121"/>
    <n v="105.88429752066116"/>
    <s v="US"/>
    <s v="USD"/>
    <n v="1297836000"/>
    <n v="1298872800"/>
    <x v="110"/>
    <x v="112"/>
    <b v="0"/>
    <b v="0"/>
    <s v="theater/plays"/>
    <x v="3"/>
    <s v="plays"/>
  </r>
  <r>
    <n v="961"/>
    <s v="Mason, Case and May"/>
    <s v="Optimized content-based collaboration"/>
    <n v="5700"/>
    <n v="6800"/>
    <n v="119"/>
    <x v="0"/>
    <n v="155"/>
    <n v="43.87096774193548"/>
    <s v="US"/>
    <s v="USD"/>
    <n v="1297922400"/>
    <n v="1298268000"/>
    <x v="111"/>
    <x v="111"/>
    <b v="0"/>
    <b v="0"/>
    <s v="publishing/translations"/>
    <x v="4"/>
    <s v="translations"/>
  </r>
  <r>
    <n v="61"/>
    <s v="Romero-Hoffman"/>
    <s v="Open-source zero administration complexity"/>
    <n v="199200"/>
    <n v="184750"/>
    <n v="93"/>
    <x v="1"/>
    <n v="2253"/>
    <n v="82.001775410563695"/>
    <s v="CA"/>
    <s v="CAD"/>
    <n v="1298268000"/>
    <n v="1301720400"/>
    <x v="112"/>
    <x v="113"/>
    <b v="0"/>
    <b v="0"/>
    <s v="theater/plays"/>
    <x v="3"/>
    <s v="plays"/>
  </r>
  <r>
    <n v="36"/>
    <s v="Jackson-Lewis"/>
    <s v="Monitored multi-state encryption"/>
    <n v="700"/>
    <n v="1101"/>
    <n v="157"/>
    <x v="0"/>
    <n v="16"/>
    <n v="68.8125"/>
    <s v="US"/>
    <s v="USD"/>
    <n v="1298700000"/>
    <n v="1300856400"/>
    <x v="113"/>
    <x v="114"/>
    <b v="0"/>
    <b v="0"/>
    <s v="theater/plays"/>
    <x v="3"/>
    <s v="plays"/>
  </r>
  <r>
    <n v="782"/>
    <s v="Williams and Sons"/>
    <s v="Centralized asymmetric framework"/>
    <n v="5100"/>
    <n v="10981"/>
    <n v="215"/>
    <x v="0"/>
    <n v="161"/>
    <n v="68.204968944099377"/>
    <s v="US"/>
    <s v="USD"/>
    <n v="1298959200"/>
    <n v="1301374800"/>
    <x v="114"/>
    <x v="115"/>
    <b v="0"/>
    <b v="1"/>
    <s v="film &amp; video/animation"/>
    <x v="5"/>
    <s v="animation"/>
  </r>
  <r>
    <n v="963"/>
    <s v="Rodriguez-Robinson"/>
    <s v="Ergonomic methodical hub"/>
    <n v="5900"/>
    <n v="4997"/>
    <n v="85"/>
    <x v="1"/>
    <n v="114"/>
    <n v="43.833333333333336"/>
    <s v="IT"/>
    <s v="EUR"/>
    <n v="1299304800"/>
    <n v="1299823200"/>
    <x v="115"/>
    <x v="116"/>
    <b v="0"/>
    <b v="1"/>
    <s v="photography/photography books"/>
    <x v="0"/>
    <s v="photography books"/>
  </r>
  <r>
    <n v="87"/>
    <s v="Farrell and Sons"/>
    <s v="Synergized 4thgeneration conglomeration"/>
    <n v="198500"/>
    <n v="123040"/>
    <n v="62"/>
    <x v="1"/>
    <n v="1482"/>
    <n v="83.022941970310384"/>
    <s v="AU"/>
    <s v="AUD"/>
    <n v="1299564000"/>
    <n v="1300510800"/>
    <x v="116"/>
    <x v="117"/>
    <b v="0"/>
    <b v="1"/>
    <s v="music/rock"/>
    <x v="1"/>
    <s v="rock"/>
  </r>
  <r>
    <n v="96"/>
    <s v="Howard Ltd"/>
    <s v="Down-sized systematic policy"/>
    <n v="69700"/>
    <n v="151513"/>
    <n v="217"/>
    <x v="0"/>
    <n v="2331"/>
    <n v="64.999141999141997"/>
    <s v="US"/>
    <s v="USD"/>
    <n v="1299736800"/>
    <n v="1300856400"/>
    <x v="117"/>
    <x v="114"/>
    <b v="0"/>
    <b v="0"/>
    <s v="theater/plays"/>
    <x v="3"/>
    <s v="plays"/>
  </r>
  <r>
    <n v="577"/>
    <s v="Stevens Inc"/>
    <s v="Adaptive 24hour projection"/>
    <n v="8200"/>
    <n v="1546"/>
    <n v="19"/>
    <x v="2"/>
    <n v="37"/>
    <n v="41.783783783783782"/>
    <s v="US"/>
    <s v="USD"/>
    <n v="1299823200"/>
    <n v="1302066000"/>
    <x v="118"/>
    <x v="118"/>
    <b v="0"/>
    <b v="0"/>
    <s v="music/jazz"/>
    <x v="1"/>
    <s v="jazz"/>
  </r>
  <r>
    <n v="701"/>
    <s v="Mcclain LLC"/>
    <s v="Open-source multi-tasking methodology"/>
    <n v="52000"/>
    <n v="91014"/>
    <n v="175"/>
    <x v="0"/>
    <n v="820"/>
    <n v="110.99268292682927"/>
    <s v="US"/>
    <s v="USD"/>
    <n v="1301202000"/>
    <n v="1301806800"/>
    <x v="119"/>
    <x v="119"/>
    <b v="1"/>
    <b v="0"/>
    <s v="theater/plays"/>
    <x v="3"/>
    <s v="plays"/>
  </r>
  <r>
    <n v="837"/>
    <s v="Cook-Ortiz"/>
    <s v="Right-sized dedicated standardization"/>
    <n v="17700"/>
    <n v="150960"/>
    <n v="853"/>
    <x v="0"/>
    <n v="1797"/>
    <n v="84.00667779632721"/>
    <s v="US"/>
    <s v="USD"/>
    <n v="1301202000"/>
    <n v="1305867600"/>
    <x v="119"/>
    <x v="120"/>
    <b v="0"/>
    <b v="0"/>
    <s v="music/jazz"/>
    <x v="1"/>
    <s v="jazz"/>
  </r>
  <r>
    <n v="321"/>
    <s v="Mills, Frazier and Perez"/>
    <s v="Proactive attitude-oriented knowledge user"/>
    <n v="170400"/>
    <n v="160422"/>
    <n v="94"/>
    <x v="1"/>
    <n v="2468"/>
    <n v="65.000810372771468"/>
    <s v="US"/>
    <s v="USD"/>
    <n v="1301634000"/>
    <n v="1302325200"/>
    <x v="120"/>
    <x v="121"/>
    <b v="0"/>
    <b v="0"/>
    <s v="film &amp; video/shorts"/>
    <x v="5"/>
    <s v="shorts"/>
  </r>
  <r>
    <n v="204"/>
    <s v="Daniel-Luna"/>
    <s v="Mandatory multimedia leverage"/>
    <n v="75000"/>
    <n v="2529"/>
    <n v="3"/>
    <x v="1"/>
    <n v="40"/>
    <n v="63.225000000000001"/>
    <s v="US"/>
    <s v="USD"/>
    <n v="1301806800"/>
    <n v="1302670800"/>
    <x v="121"/>
    <x v="122"/>
    <b v="0"/>
    <b v="0"/>
    <s v="music/jazz"/>
    <x v="1"/>
    <s v="jazz"/>
  </r>
  <r>
    <n v="262"/>
    <s v="Lloyd, Kennedy and Davis"/>
    <s v="Compatible multimedia hub"/>
    <n v="1700"/>
    <n v="5328"/>
    <n v="313"/>
    <x v="0"/>
    <n v="107"/>
    <n v="49.794392523364486"/>
    <s v="US"/>
    <s v="USD"/>
    <n v="1301979600"/>
    <n v="1304226000"/>
    <x v="122"/>
    <x v="123"/>
    <b v="0"/>
    <b v="1"/>
    <s v="music/indie rock"/>
    <x v="1"/>
    <s v="indie rock"/>
  </r>
  <r>
    <n v="986"/>
    <s v="Chan, Washington and Callahan"/>
    <s v="Optional zero administration neural-net"/>
    <n v="7800"/>
    <n v="3144"/>
    <n v="40"/>
    <x v="1"/>
    <n v="92"/>
    <n v="34.173913043478258"/>
    <s v="US"/>
    <s v="USD"/>
    <n v="1301979600"/>
    <n v="1303189200"/>
    <x v="122"/>
    <x v="124"/>
    <b v="0"/>
    <b v="0"/>
    <s v="music/rock"/>
    <x v="1"/>
    <s v="rock"/>
  </r>
  <r>
    <n v="253"/>
    <s v="Rogers, Jacobs and Jackson"/>
    <s v="Upgradable multi-state instruction set"/>
    <n v="121500"/>
    <n v="108161"/>
    <n v="89"/>
    <x v="1"/>
    <n v="1335"/>
    <n v="81.019475655430711"/>
    <s v="CA"/>
    <s v="CAD"/>
    <n v="1302238800"/>
    <n v="1303275600"/>
    <x v="123"/>
    <x v="125"/>
    <b v="0"/>
    <b v="0"/>
    <s v="film &amp; video/drama"/>
    <x v="5"/>
    <s v="drama"/>
  </r>
  <r>
    <n v="308"/>
    <s v="Davis Ltd"/>
    <s v="Grass-roots optimizing projection"/>
    <n v="118200"/>
    <n v="87560"/>
    <n v="74"/>
    <x v="1"/>
    <n v="803"/>
    <n v="109.04109589041096"/>
    <s v="US"/>
    <s v="USD"/>
    <n v="1303102800"/>
    <n v="1303189200"/>
    <x v="124"/>
    <x v="124"/>
    <b v="0"/>
    <b v="0"/>
    <s v="theater/plays"/>
    <x v="3"/>
    <s v="plays"/>
  </r>
  <r>
    <n v="907"/>
    <s v="White, Pena and Calhoun"/>
    <s v="Quality-focused asymmetric adapter"/>
    <n v="9100"/>
    <n v="1843"/>
    <n v="20"/>
    <x v="1"/>
    <n v="41"/>
    <n v="44.951219512195124"/>
    <s v="US"/>
    <s v="USD"/>
    <n v="1303880400"/>
    <n v="1304485200"/>
    <x v="125"/>
    <x v="126"/>
    <b v="0"/>
    <b v="0"/>
    <s v="theater/plays"/>
    <x v="3"/>
    <s v="plays"/>
  </r>
  <r>
    <n v="581"/>
    <s v="Sanchez, Cross and Savage"/>
    <s v="Sharable mobile knowledgebase"/>
    <n v="6000"/>
    <n v="3841"/>
    <n v="64"/>
    <x v="1"/>
    <n v="71"/>
    <n v="54.098591549295776"/>
    <s v="US"/>
    <s v="USD"/>
    <n v="1304053200"/>
    <n v="1305349200"/>
    <x v="126"/>
    <x v="127"/>
    <b v="0"/>
    <b v="0"/>
    <s v="technology/web"/>
    <x v="2"/>
    <s v="web"/>
  </r>
  <r>
    <n v="827"/>
    <s v="Miranda, Martinez and Lowery"/>
    <s v="Innovative actuating artificial intelligence"/>
    <n v="2300"/>
    <n v="6134"/>
    <n v="267"/>
    <x v="0"/>
    <n v="82"/>
    <n v="74.804878048780495"/>
    <s v="AU"/>
    <s v="AUD"/>
    <n v="1304398800"/>
    <n v="1305435600"/>
    <x v="127"/>
    <x v="128"/>
    <b v="0"/>
    <b v="1"/>
    <s v="film &amp; video/drama"/>
    <x v="5"/>
    <s v="drama"/>
  </r>
  <r>
    <n v="619"/>
    <s v="Case LLC"/>
    <s v="Ameliorated foreground methodology"/>
    <n v="195900"/>
    <n v="55757"/>
    <n v="28"/>
    <x v="1"/>
    <n v="648"/>
    <n v="86.044753086419746"/>
    <s v="US"/>
    <s v="USD"/>
    <n v="1304658000"/>
    <n v="1304744400"/>
    <x v="128"/>
    <x v="129"/>
    <b v="1"/>
    <b v="1"/>
    <s v="theater/plays"/>
    <x v="3"/>
    <s v="plays"/>
  </r>
  <r>
    <n v="939"/>
    <s v="Williams, Johnson and Campbell"/>
    <s v="Streamlined human-resource Graphic Interface"/>
    <n v="7800"/>
    <n v="3839"/>
    <n v="49"/>
    <x v="1"/>
    <n v="67"/>
    <n v="57.298507462686565"/>
    <s v="US"/>
    <s v="USD"/>
    <n v="1304744400"/>
    <n v="1306213200"/>
    <x v="129"/>
    <x v="130"/>
    <b v="0"/>
    <b v="1"/>
    <s v="games/video games"/>
    <x v="6"/>
    <s v="video games"/>
  </r>
  <r>
    <n v="866"/>
    <s v="Jackson-Brown"/>
    <s v="Versatile 5thgeneration matrices"/>
    <n v="182800"/>
    <n v="79045"/>
    <n v="43"/>
    <x v="2"/>
    <n v="898"/>
    <n v="88.023385300668153"/>
    <s v="US"/>
    <s v="USD"/>
    <n v="1304830800"/>
    <n v="1304917200"/>
    <x v="130"/>
    <x v="131"/>
    <b v="0"/>
    <b v="0"/>
    <s v="photography/photography books"/>
    <x v="0"/>
    <s v="photography books"/>
  </r>
  <r>
    <n v="970"/>
    <s v="Glover-Nelson"/>
    <s v="Inverse context-sensitive info-mediaries"/>
    <n v="94900"/>
    <n v="57659"/>
    <n v="61"/>
    <x v="1"/>
    <n v="594"/>
    <n v="97.069023569023571"/>
    <s v="US"/>
    <s v="USD"/>
    <n v="1304917200"/>
    <n v="1305003600"/>
    <x v="131"/>
    <x v="132"/>
    <b v="0"/>
    <b v="0"/>
    <s v="theater/plays"/>
    <x v="3"/>
    <s v="plays"/>
  </r>
  <r>
    <n v="320"/>
    <s v="Sandoval-Powell"/>
    <s v="Phased holistic implementation"/>
    <n v="84400"/>
    <n v="8092"/>
    <n v="10"/>
    <x v="1"/>
    <n v="80"/>
    <n v="101.15"/>
    <s v="US"/>
    <s v="USD"/>
    <n v="1305003600"/>
    <n v="1305781200"/>
    <x v="132"/>
    <x v="133"/>
    <b v="0"/>
    <b v="0"/>
    <s v="publishing/fiction"/>
    <x v="4"/>
    <s v="fiction"/>
  </r>
  <r>
    <n v="757"/>
    <s v="Callahan-Gilbert"/>
    <s v="Profit-focused motivating function"/>
    <n v="1400"/>
    <n v="5696"/>
    <n v="407"/>
    <x v="0"/>
    <n v="114"/>
    <n v="49.964912280701753"/>
    <s v="US"/>
    <s v="USD"/>
    <n v="1305176400"/>
    <n v="1305522000"/>
    <x v="133"/>
    <x v="134"/>
    <b v="0"/>
    <b v="0"/>
    <s v="film &amp; video/drama"/>
    <x v="5"/>
    <s v="drama"/>
  </r>
  <r>
    <n v="764"/>
    <s v="Shaffer-Mason"/>
    <s v="Managed bandwidth-monitored system engine"/>
    <n v="1100"/>
    <n v="8010"/>
    <n v="728"/>
    <x v="0"/>
    <n v="148"/>
    <n v="54.121621621621621"/>
    <s v="US"/>
    <s v="USD"/>
    <n v="1305262800"/>
    <n v="1305954000"/>
    <x v="134"/>
    <x v="135"/>
    <b v="0"/>
    <b v="0"/>
    <s v="music/rock"/>
    <x v="1"/>
    <s v="rock"/>
  </r>
  <r>
    <n v="25"/>
    <s v="Caldwell, Velazquez and Wilson"/>
    <s v="Monitored impactful analyzer"/>
    <n v="5500"/>
    <n v="11904"/>
    <n v="216"/>
    <x v="0"/>
    <n v="163"/>
    <n v="73.030674846625772"/>
    <s v="US"/>
    <s v="USD"/>
    <n v="1305694800"/>
    <n v="1307422800"/>
    <x v="135"/>
    <x v="136"/>
    <b v="0"/>
    <b v="1"/>
    <s v="games/video games"/>
    <x v="6"/>
    <s v="video games"/>
  </r>
  <r>
    <n v="787"/>
    <s v="Vance-Glover"/>
    <s v="Progressive coherent secured line"/>
    <n v="61200"/>
    <n v="60994"/>
    <n v="100"/>
    <x v="1"/>
    <n v="859"/>
    <n v="71.005820721769496"/>
    <s v="CA"/>
    <s v="CAD"/>
    <n v="1305954000"/>
    <n v="1306731600"/>
    <x v="136"/>
    <x v="137"/>
    <b v="0"/>
    <b v="0"/>
    <s v="music/rock"/>
    <x v="1"/>
    <s v="rock"/>
  </r>
  <r>
    <n v="233"/>
    <s v="Reid, Rivera and Perry"/>
    <s v="Multi-lateral national adapter"/>
    <n v="3800"/>
    <n v="6000"/>
    <n v="158"/>
    <x v="0"/>
    <n v="62"/>
    <n v="96.774193548387103"/>
    <s v="US"/>
    <s v="USD"/>
    <n v="1307854800"/>
    <n v="1309237200"/>
    <x v="137"/>
    <x v="138"/>
    <b v="0"/>
    <b v="0"/>
    <s v="film &amp; video/animation"/>
    <x v="5"/>
    <s v="animation"/>
  </r>
  <r>
    <n v="946"/>
    <s v="Hall, Holmes and Walker"/>
    <s v="Public-key bandwidth-monitored intranet"/>
    <n v="153700"/>
    <n v="15238"/>
    <n v="10"/>
    <x v="1"/>
    <n v="181"/>
    <n v="84.187845303867405"/>
    <s v="US"/>
    <s v="USD"/>
    <n v="1308200400"/>
    <n v="1308373200"/>
    <x v="138"/>
    <x v="139"/>
    <b v="0"/>
    <b v="0"/>
    <s v="theater/plays"/>
    <x v="3"/>
    <s v="plays"/>
  </r>
  <r>
    <n v="855"/>
    <s v="Moses-Terry"/>
    <s v="Horizontal clear-thinking framework"/>
    <n v="23400"/>
    <n v="23956"/>
    <n v="102"/>
    <x v="0"/>
    <n v="452"/>
    <n v="53"/>
    <s v="AU"/>
    <s v="AUD"/>
    <n v="1308373200"/>
    <n v="1311051600"/>
    <x v="139"/>
    <x v="140"/>
    <b v="0"/>
    <b v="0"/>
    <s v="theater/plays"/>
    <x v="3"/>
    <s v="plays"/>
  </r>
  <r>
    <n v="134"/>
    <s v="Caldwell LLC"/>
    <s v="Secured executive concept"/>
    <n v="99500"/>
    <n v="89288"/>
    <n v="90"/>
    <x v="1"/>
    <n v="940"/>
    <n v="94.987234042553197"/>
    <s v="CH"/>
    <s v="CHF"/>
    <n v="1308459600"/>
    <n v="1312693200"/>
    <x v="140"/>
    <x v="141"/>
    <b v="0"/>
    <b v="1"/>
    <s v="film &amp; video/documentary"/>
    <x v="5"/>
    <s v="documentary"/>
  </r>
  <r>
    <n v="853"/>
    <s v="Collier LLC"/>
    <s v="Secured well-modulated projection"/>
    <n v="17100"/>
    <n v="111502"/>
    <n v="652"/>
    <x v="0"/>
    <n v="1467"/>
    <n v="76.006816632583508"/>
    <s v="CA"/>
    <s v="CAD"/>
    <n v="1308546000"/>
    <n v="1308978000"/>
    <x v="141"/>
    <x v="142"/>
    <b v="0"/>
    <b v="1"/>
    <s v="music/indie rock"/>
    <x v="1"/>
    <s v="indie rock"/>
  </r>
  <r>
    <n v="477"/>
    <s v="Hogan, Porter and Rivera"/>
    <s v="Organic object-oriented core"/>
    <n v="8500"/>
    <n v="4613"/>
    <n v="54"/>
    <x v="1"/>
    <n v="113"/>
    <n v="40.823008849557525"/>
    <s v="US"/>
    <s v="USD"/>
    <n v="1309064400"/>
    <n v="1311397200"/>
    <x v="142"/>
    <x v="143"/>
    <b v="0"/>
    <b v="0"/>
    <s v="film &amp; video/science fiction"/>
    <x v="5"/>
    <s v="science fiction"/>
  </r>
  <r>
    <n v="917"/>
    <s v="Cooper Inc"/>
    <s v="Polarized discrete product"/>
    <n v="3600"/>
    <n v="2097"/>
    <n v="58"/>
    <x v="3"/>
    <n v="27"/>
    <n v="77.666666666666671"/>
    <s v="GB"/>
    <s v="GBP"/>
    <n v="1309237200"/>
    <n v="1311310800"/>
    <x v="143"/>
    <x v="144"/>
    <b v="0"/>
    <b v="1"/>
    <s v="film &amp; video/shorts"/>
    <x v="5"/>
    <s v="shorts"/>
  </r>
  <r>
    <n v="220"/>
    <s v="Owens-Le"/>
    <s v="Focused composite approach"/>
    <n v="7900"/>
    <n v="667"/>
    <n v="8"/>
    <x v="1"/>
    <n v="17"/>
    <n v="39.235294117647058"/>
    <s v="US"/>
    <s v="USD"/>
    <n v="1309496400"/>
    <n v="1311051600"/>
    <x v="144"/>
    <x v="140"/>
    <b v="1"/>
    <b v="0"/>
    <s v="theater/plays"/>
    <x v="3"/>
    <s v="plays"/>
  </r>
  <r>
    <n v="42"/>
    <s v="Werner-Bryant"/>
    <s v="Virtual uniform frame"/>
    <n v="1800"/>
    <n v="7991"/>
    <n v="444"/>
    <x v="0"/>
    <n v="222"/>
    <n v="35.995495495495497"/>
    <s v="US"/>
    <s v="USD"/>
    <n v="1309755600"/>
    <n v="1310533200"/>
    <x v="145"/>
    <x v="145"/>
    <b v="0"/>
    <b v="0"/>
    <s v="food/food trucks"/>
    <x v="7"/>
    <s v="food trucks"/>
  </r>
  <r>
    <n v="665"/>
    <s v="Park-Goodman"/>
    <s v="Customer-focused impactful extranet"/>
    <n v="5100"/>
    <n v="12219"/>
    <n v="240"/>
    <x v="0"/>
    <n v="272"/>
    <n v="44.922794117647058"/>
    <s v="US"/>
    <s v="USD"/>
    <n v="1310187600"/>
    <n v="1311397200"/>
    <x v="146"/>
    <x v="143"/>
    <b v="0"/>
    <b v="1"/>
    <s v="film &amp; video/documentary"/>
    <x v="5"/>
    <s v="documentary"/>
  </r>
  <r>
    <n v="896"/>
    <s v="Wright-Bryant"/>
    <s v="Reverse-engineered client-server extranet"/>
    <n v="19800"/>
    <n v="153338"/>
    <n v="774"/>
    <x v="0"/>
    <n v="1460"/>
    <n v="105.02602739726028"/>
    <s v="AU"/>
    <s v="AUD"/>
    <n v="1310619600"/>
    <n v="1310878800"/>
    <x v="147"/>
    <x v="146"/>
    <b v="0"/>
    <b v="1"/>
    <s v="food/food trucks"/>
    <x v="7"/>
    <s v="food trucks"/>
  </r>
  <r>
    <n v="852"/>
    <s v="Brady Ltd"/>
    <s v="Open-source reciprocal standardization"/>
    <n v="4900"/>
    <n v="2505"/>
    <n v="51"/>
    <x v="1"/>
    <n v="31"/>
    <n v="80.806451612903231"/>
    <s v="US"/>
    <s v="USD"/>
    <n v="1310792400"/>
    <n v="1311656400"/>
    <x v="148"/>
    <x v="147"/>
    <b v="0"/>
    <b v="1"/>
    <s v="games/video games"/>
    <x v="6"/>
    <s v="video games"/>
  </r>
  <r>
    <n v="982"/>
    <s v="Freeman-French"/>
    <s v="Multi-layered optimal application"/>
    <n v="7200"/>
    <n v="6115"/>
    <n v="85"/>
    <x v="1"/>
    <n v="75"/>
    <n v="81.533333333333331"/>
    <s v="US"/>
    <s v="USD"/>
    <n v="1311051600"/>
    <n v="1311224400"/>
    <x v="149"/>
    <x v="148"/>
    <b v="0"/>
    <b v="1"/>
    <s v="film &amp; video/documentary"/>
    <x v="5"/>
    <s v="documentary"/>
  </r>
  <r>
    <n v="444"/>
    <s v="Hensley Ltd"/>
    <s v="Versatile global attitude"/>
    <n v="6200"/>
    <n v="10938"/>
    <n v="176"/>
    <x v="0"/>
    <n v="296"/>
    <n v="36.952702702702702"/>
    <s v="US"/>
    <s v="USD"/>
    <n v="1311483600"/>
    <n v="1311656400"/>
    <x v="150"/>
    <x v="147"/>
    <b v="0"/>
    <b v="1"/>
    <s v="music/indie rock"/>
    <x v="1"/>
    <s v="indie rock"/>
  </r>
  <r>
    <n v="862"/>
    <s v="Lewis and Sons"/>
    <s v="Profound disintermediate open system"/>
    <n v="3500"/>
    <n v="6560"/>
    <n v="187"/>
    <x v="0"/>
    <n v="85"/>
    <n v="77.17647058823529"/>
    <s v="US"/>
    <s v="USD"/>
    <n v="1312174800"/>
    <n v="1312520400"/>
    <x v="151"/>
    <x v="149"/>
    <b v="0"/>
    <b v="0"/>
    <s v="theater/plays"/>
    <x v="3"/>
    <s v="plays"/>
  </r>
  <r>
    <n v="579"/>
    <s v="Franklin Inc"/>
    <s v="Focused multimedia knowledgebase"/>
    <n v="6200"/>
    <n v="6269"/>
    <n v="101"/>
    <x v="0"/>
    <n v="87"/>
    <n v="72.05747126436782"/>
    <s v="US"/>
    <s v="USD"/>
    <n v="1312693200"/>
    <n v="1313730000"/>
    <x v="152"/>
    <x v="150"/>
    <b v="0"/>
    <b v="0"/>
    <s v="music/jazz"/>
    <x v="1"/>
    <s v="jazz"/>
  </r>
  <r>
    <n v="133"/>
    <s v="Gates PLC"/>
    <s v="Secured content-based product"/>
    <n v="4500"/>
    <n v="13985"/>
    <n v="311"/>
    <x v="0"/>
    <n v="159"/>
    <n v="87.95597484276729"/>
    <s v="US"/>
    <s v="USD"/>
    <n v="1313125200"/>
    <n v="1315026000"/>
    <x v="153"/>
    <x v="151"/>
    <b v="0"/>
    <b v="0"/>
    <s v="music/world music"/>
    <x v="1"/>
    <s v="world music"/>
  </r>
  <r>
    <n v="778"/>
    <s v="Moss-Guzman"/>
    <s v="Cross-platform optimizing website"/>
    <n v="1300"/>
    <n v="10243"/>
    <n v="788"/>
    <x v="0"/>
    <n v="174"/>
    <n v="58.867816091954026"/>
    <s v="CH"/>
    <s v="CHF"/>
    <n v="1313211600"/>
    <n v="1313643600"/>
    <x v="154"/>
    <x v="152"/>
    <b v="0"/>
    <b v="0"/>
    <s v="film &amp; video/animation"/>
    <x v="5"/>
    <s v="animation"/>
  </r>
  <r>
    <n v="21"/>
    <s v="Simmons-Reynolds"/>
    <s v="Re-engineered intangible definition"/>
    <n v="94000"/>
    <n v="38533"/>
    <n v="41"/>
    <x v="1"/>
    <n v="558"/>
    <n v="69.055555555555557"/>
    <s v="US"/>
    <s v="USD"/>
    <n v="1313384400"/>
    <n v="1316322000"/>
    <x v="155"/>
    <x v="153"/>
    <b v="0"/>
    <b v="0"/>
    <s v="theater/plays"/>
    <x v="3"/>
    <s v="plays"/>
  </r>
  <r>
    <n v="674"/>
    <s v="Sanchez Ltd"/>
    <s v="Up-sized 24hour instruction set"/>
    <n v="170700"/>
    <n v="57250"/>
    <n v="34"/>
    <x v="2"/>
    <n v="1218"/>
    <n v="47.003284072249592"/>
    <s v="US"/>
    <s v="USD"/>
    <n v="1313730000"/>
    <n v="1317790800"/>
    <x v="156"/>
    <x v="154"/>
    <b v="0"/>
    <b v="0"/>
    <s v="photography/photography books"/>
    <x v="0"/>
    <s v="photography books"/>
  </r>
  <r>
    <n v="717"/>
    <s v="Barnes, Wilcox and Riley"/>
    <s v="Reverse-engineered well-modulated ability"/>
    <n v="5600"/>
    <n v="13868"/>
    <n v="248"/>
    <x v="0"/>
    <n v="555"/>
    <n v="24.987387387387386"/>
    <s v="US"/>
    <s v="USD"/>
    <n v="1313989200"/>
    <n v="1315803600"/>
    <x v="157"/>
    <x v="155"/>
    <b v="0"/>
    <b v="0"/>
    <s v="film &amp; video/documentary"/>
    <x v="5"/>
    <s v="documentary"/>
  </r>
  <r>
    <n v="359"/>
    <s v="Salazar-Moon"/>
    <s v="Compatible needs-based architecture"/>
    <n v="4000"/>
    <n v="11948"/>
    <n v="299"/>
    <x v="0"/>
    <n v="187"/>
    <n v="63.893048128342244"/>
    <s v="US"/>
    <s v="USD"/>
    <n v="1314421200"/>
    <n v="1315026000"/>
    <x v="158"/>
    <x v="151"/>
    <b v="0"/>
    <b v="0"/>
    <s v="film &amp; video/animation"/>
    <x v="5"/>
    <s v="animation"/>
  </r>
  <r>
    <n v="556"/>
    <s v="Smith and Sons"/>
    <s v="Grass-roots 24/7 attitude"/>
    <n v="5200"/>
    <n v="12467"/>
    <n v="240"/>
    <x v="0"/>
    <n v="122"/>
    <n v="102.18852459016394"/>
    <s v="US"/>
    <s v="USD"/>
    <n v="1315285200"/>
    <n v="1315890000"/>
    <x v="159"/>
    <x v="156"/>
    <b v="0"/>
    <b v="1"/>
    <s v="publishing/translations"/>
    <x v="4"/>
    <s v="translations"/>
  </r>
  <r>
    <n v="85"/>
    <s v="Hill, Lawson and Wilkinson"/>
    <s v="Multi-tiered eco-centric architecture"/>
    <n v="4900"/>
    <n v="6430"/>
    <n v="131"/>
    <x v="0"/>
    <n v="71"/>
    <n v="90.563380281690144"/>
    <s v="AU"/>
    <s v="AUD"/>
    <n v="1315717200"/>
    <n v="1316408400"/>
    <x v="160"/>
    <x v="157"/>
    <b v="0"/>
    <b v="0"/>
    <s v="music/indie rock"/>
    <x v="1"/>
    <s v="indie rock"/>
  </r>
  <r>
    <n v="309"/>
    <s v="Harris-Perry"/>
    <s v="User-centric 6thgeneration attitude"/>
    <n v="4100"/>
    <n v="3087"/>
    <n v="75"/>
    <x v="2"/>
    <n v="75"/>
    <n v="41.16"/>
    <s v="US"/>
    <s v="USD"/>
    <n v="1316581200"/>
    <n v="1318309200"/>
    <x v="161"/>
    <x v="158"/>
    <b v="0"/>
    <b v="1"/>
    <s v="music/indie rock"/>
    <x v="1"/>
    <s v="indie rock"/>
  </r>
  <r>
    <n v="117"/>
    <s v="Chaney-Dennis"/>
    <s v="Business-focused 24hour groupware"/>
    <n v="4900"/>
    <n v="8523"/>
    <n v="174"/>
    <x v="0"/>
    <n v="275"/>
    <n v="30.992727272727272"/>
    <s v="US"/>
    <s v="USD"/>
    <n v="1316667600"/>
    <n v="1317186000"/>
    <x v="162"/>
    <x v="159"/>
    <b v="0"/>
    <b v="0"/>
    <s v="film &amp; video/television"/>
    <x v="5"/>
    <s v="television"/>
  </r>
  <r>
    <n v="423"/>
    <s v="Jones-Riddle"/>
    <s v="Self-enabling real-time definition"/>
    <n v="147800"/>
    <n v="15723"/>
    <n v="11"/>
    <x v="1"/>
    <n v="162"/>
    <n v="97.055555555555557"/>
    <s v="US"/>
    <s v="USD"/>
    <n v="1316667600"/>
    <n v="1316840400"/>
    <x v="162"/>
    <x v="160"/>
    <b v="0"/>
    <b v="1"/>
    <s v="food/food trucks"/>
    <x v="7"/>
    <s v="food trucks"/>
  </r>
  <r>
    <n v="455"/>
    <s v="Villanueva, Wright and Richardson"/>
    <s v="Profit-focused global product"/>
    <n v="116500"/>
    <n v="137904"/>
    <n v="118"/>
    <x v="0"/>
    <n v="3727"/>
    <n v="37.001341561577675"/>
    <s v="US"/>
    <s v="USD"/>
    <n v="1316754000"/>
    <n v="1318741200"/>
    <x v="163"/>
    <x v="161"/>
    <b v="0"/>
    <b v="0"/>
    <s v="theater/plays"/>
    <x v="3"/>
    <s v="plays"/>
  </r>
  <r>
    <n v="777"/>
    <s v="Henderson Ltd"/>
    <s v="Open-architected stable algorithm"/>
    <n v="93800"/>
    <n v="45987"/>
    <n v="49"/>
    <x v="1"/>
    <n v="676"/>
    <n v="68.028106508875737"/>
    <s v="US"/>
    <s v="USD"/>
    <n v="1316754000"/>
    <n v="1319259600"/>
    <x v="163"/>
    <x v="162"/>
    <b v="0"/>
    <b v="0"/>
    <s v="theater/plays"/>
    <x v="3"/>
    <s v="plays"/>
  </r>
  <r>
    <n v="202"/>
    <s v="Mcknight-Freeman"/>
    <s v="Upgradable scalable methodology"/>
    <n v="8300"/>
    <n v="6543"/>
    <n v="79"/>
    <x v="2"/>
    <n v="82"/>
    <n v="79.792682926829272"/>
    <s v="US"/>
    <s v="USD"/>
    <n v="1317531600"/>
    <n v="1317877200"/>
    <x v="164"/>
    <x v="163"/>
    <b v="0"/>
    <b v="0"/>
    <s v="food/food trucks"/>
    <x v="7"/>
    <s v="food trucks"/>
  </r>
  <r>
    <n v="338"/>
    <s v="Gonzalez-Burton"/>
    <s v="Decentralized intangible encoding"/>
    <n v="69800"/>
    <n v="125042"/>
    <n v="179"/>
    <x v="0"/>
    <n v="1690"/>
    <n v="73.989349112426041"/>
    <s v="US"/>
    <s v="USD"/>
    <n v="1317790800"/>
    <n v="1320382800"/>
    <x v="165"/>
    <x v="164"/>
    <b v="0"/>
    <b v="0"/>
    <s v="theater/plays"/>
    <x v="3"/>
    <s v="plays"/>
  </r>
  <r>
    <n v="746"/>
    <s v="Edwards LLC"/>
    <s v="Automated system-worthy structure"/>
    <n v="55800"/>
    <n v="118580"/>
    <n v="213"/>
    <x v="0"/>
    <n v="3388"/>
    <n v="35"/>
    <s v="US"/>
    <s v="USD"/>
    <n v="1318136400"/>
    <n v="1318568400"/>
    <x v="166"/>
    <x v="165"/>
    <b v="0"/>
    <b v="0"/>
    <s v="technology/web"/>
    <x v="2"/>
    <s v="web"/>
  </r>
  <r>
    <n v="291"/>
    <s v="Bell, Grimes and Kerr"/>
    <s v="Self-enabling uniform complexity"/>
    <n v="1800"/>
    <n v="8219"/>
    <n v="457"/>
    <x v="0"/>
    <n v="107"/>
    <n v="76.813084112149539"/>
    <s v="US"/>
    <s v="USD"/>
    <n v="1318654800"/>
    <n v="1319000400"/>
    <x v="167"/>
    <x v="166"/>
    <b v="1"/>
    <b v="0"/>
    <s v="technology/web"/>
    <x v="2"/>
    <s v="web"/>
  </r>
  <r>
    <n v="561"/>
    <s v="Fowler-Smith"/>
    <s v="Down-sized logistical adapter"/>
    <n v="3000"/>
    <n v="11091"/>
    <n v="370"/>
    <x v="0"/>
    <n v="198"/>
    <n v="56.015151515151516"/>
    <s v="CH"/>
    <s v="CHF"/>
    <n v="1318827600"/>
    <n v="1319000400"/>
    <x v="168"/>
    <x v="166"/>
    <b v="0"/>
    <b v="0"/>
    <s v="theater/plays"/>
    <x v="3"/>
    <s v="plays"/>
  </r>
  <r>
    <n v="100"/>
    <s v="Tucker, Fox and Green"/>
    <s v="Upgradable fault-tolerant approach"/>
    <n v="100"/>
    <n v="1"/>
    <n v="1"/>
    <x v="1"/>
    <n v="1"/>
    <n v="1"/>
    <s v="US"/>
    <s v="USD"/>
    <n v="1319000400"/>
    <n v="1320555600"/>
    <x v="169"/>
    <x v="167"/>
    <b v="0"/>
    <b v="0"/>
    <s v="theater/plays"/>
    <x v="3"/>
    <s v="plays"/>
  </r>
  <r>
    <n v="130"/>
    <s v="Luna, Anderson and Fox"/>
    <s v="Secured directional encryption"/>
    <n v="9600"/>
    <n v="14925"/>
    <n v="155"/>
    <x v="0"/>
    <n v="533"/>
    <n v="28.001876172607879"/>
    <s v="DK"/>
    <s v="DKK"/>
    <n v="1319605200"/>
    <n v="1320991200"/>
    <x v="170"/>
    <x v="168"/>
    <b v="0"/>
    <b v="0"/>
    <s v="film &amp; video/drama"/>
    <x v="5"/>
    <s v="drama"/>
  </r>
  <r>
    <n v="379"/>
    <s v="Reilly, Aguirre and Johnson"/>
    <s v="Realigned clear-thinking migration"/>
    <n v="7200"/>
    <n v="2912"/>
    <n v="40"/>
    <x v="1"/>
    <n v="44"/>
    <n v="66.181818181818187"/>
    <s v="GB"/>
    <s v="GBP"/>
    <n v="1319691600"/>
    <n v="1320904800"/>
    <x v="171"/>
    <x v="169"/>
    <b v="0"/>
    <b v="0"/>
    <s v="theater/plays"/>
    <x v="3"/>
    <s v="plays"/>
  </r>
  <r>
    <n v="146"/>
    <s v="Harris-Golden"/>
    <s v="Optional bandwidth-monitored middleware"/>
    <n v="8800"/>
    <n v="1518"/>
    <n v="17"/>
    <x v="2"/>
    <n v="51"/>
    <n v="29.764705882352942"/>
    <s v="US"/>
    <s v="USD"/>
    <n v="1320732000"/>
    <n v="1322460000"/>
    <x v="172"/>
    <x v="170"/>
    <b v="0"/>
    <b v="0"/>
    <s v="theater/plays"/>
    <x v="3"/>
    <s v="plays"/>
  </r>
  <r>
    <n v="218"/>
    <s v="Price-Rodriguez"/>
    <s v="Adaptive logistical initiative"/>
    <n v="5700"/>
    <n v="12309"/>
    <n v="216"/>
    <x v="0"/>
    <n v="397"/>
    <n v="31.005037783375315"/>
    <s v="GB"/>
    <s v="GBP"/>
    <n v="1320991200"/>
    <n v="1323928800"/>
    <x v="173"/>
    <x v="171"/>
    <b v="0"/>
    <b v="1"/>
    <s v="film &amp; video/shorts"/>
    <x v="5"/>
    <s v="shorts"/>
  </r>
  <r>
    <n v="565"/>
    <s v="Joseph LLC"/>
    <s v="Decentralized logistical collaboration"/>
    <n v="94900"/>
    <n v="194166"/>
    <n v="205"/>
    <x v="0"/>
    <n v="3596"/>
    <n v="53.99499443826474"/>
    <s v="US"/>
    <s v="USD"/>
    <n v="1321336800"/>
    <n v="1323064800"/>
    <x v="174"/>
    <x v="172"/>
    <b v="0"/>
    <b v="0"/>
    <s v="theater/plays"/>
    <x v="3"/>
    <s v="plays"/>
  </r>
  <r>
    <n v="560"/>
    <s v="Hunt LLC"/>
    <s v="Re-engineered radical policy"/>
    <n v="20000"/>
    <n v="158832"/>
    <n v="794"/>
    <x v="0"/>
    <n v="3177"/>
    <n v="49.994334277620396"/>
    <s v="US"/>
    <s v="USD"/>
    <n v="1321596000"/>
    <n v="1325052000"/>
    <x v="175"/>
    <x v="173"/>
    <b v="0"/>
    <b v="0"/>
    <s v="film &amp; video/animation"/>
    <x v="5"/>
    <s v="animation"/>
  </r>
  <r>
    <n v="850"/>
    <s v="Hood, Perez and Meadows"/>
    <s v="Cross-group upward-trending hierarchy"/>
    <n v="100"/>
    <n v="1"/>
    <n v="1"/>
    <x v="1"/>
    <n v="1"/>
    <n v="1"/>
    <s v="US"/>
    <s v="USD"/>
    <n v="1321682400"/>
    <n v="1322978400"/>
    <x v="176"/>
    <x v="174"/>
    <b v="1"/>
    <b v="0"/>
    <s v="music/rock"/>
    <x v="1"/>
    <s v="rock"/>
  </r>
  <r>
    <n v="216"/>
    <s v="Johnson, Dixon and Zimmerman"/>
    <s v="Organic dynamic algorithm"/>
    <n v="121700"/>
    <n v="188721"/>
    <n v="155"/>
    <x v="0"/>
    <n v="1815"/>
    <n v="103.97851239669421"/>
    <s v="US"/>
    <s v="USD"/>
    <n v="1321941600"/>
    <n v="1322114400"/>
    <x v="177"/>
    <x v="175"/>
    <b v="0"/>
    <b v="0"/>
    <s v="theater/plays"/>
    <x v="3"/>
    <s v="plays"/>
  </r>
  <r>
    <n v="698"/>
    <s v="Taylor, Wood and Taylor"/>
    <s v="Cloned hybrid focus group"/>
    <n v="42100"/>
    <n v="188057"/>
    <n v="447"/>
    <x v="0"/>
    <n v="2893"/>
    <n v="65.004147943311438"/>
    <s v="CA"/>
    <s v="CAD"/>
    <n v="1322114400"/>
    <n v="1323324000"/>
    <x v="178"/>
    <x v="176"/>
    <b v="0"/>
    <b v="0"/>
    <s v="technology/wearables"/>
    <x v="2"/>
    <s v="wearables"/>
  </r>
  <r>
    <n v="690"/>
    <s v="Walsh-Watts"/>
    <s v="Polarized actuating implementation"/>
    <n v="3600"/>
    <n v="8158"/>
    <n v="227"/>
    <x v="0"/>
    <n v="190"/>
    <n v="42.93684210526316"/>
    <s v="US"/>
    <s v="USD"/>
    <n v="1322373600"/>
    <n v="1322892000"/>
    <x v="179"/>
    <x v="177"/>
    <b v="0"/>
    <b v="1"/>
    <s v="film &amp; video/documentary"/>
    <x v="5"/>
    <s v="documentary"/>
  </r>
  <r>
    <n v="578"/>
    <s v="Martinez-Johnson"/>
    <s v="Sharable radical toolset"/>
    <n v="96500"/>
    <n v="16168"/>
    <n v="17"/>
    <x v="1"/>
    <n v="245"/>
    <n v="65.991836734693877"/>
    <s v="US"/>
    <s v="USD"/>
    <n v="1322719200"/>
    <n v="1322978400"/>
    <x v="180"/>
    <x v="174"/>
    <b v="0"/>
    <b v="0"/>
    <s v="film &amp; video/science fiction"/>
    <x v="5"/>
    <s v="science fiction"/>
  </r>
  <r>
    <n v="891"/>
    <s v="Williams, Price and Hurley"/>
    <s v="Synchronized demand-driven infrastructure"/>
    <n v="3000"/>
    <n v="7758"/>
    <n v="259"/>
    <x v="0"/>
    <n v="165"/>
    <n v="47.018181818181816"/>
    <s v="CA"/>
    <s v="CAD"/>
    <n v="1322892000"/>
    <n v="1326693600"/>
    <x v="181"/>
    <x v="178"/>
    <b v="0"/>
    <b v="0"/>
    <s v="film &amp; video/documentary"/>
    <x v="5"/>
    <s v="documentary"/>
  </r>
  <r>
    <n v="395"/>
    <s v="Taylor PLC"/>
    <s v="Enhanced incremental budgetary management"/>
    <n v="7100"/>
    <n v="9238"/>
    <n v="130"/>
    <x v="0"/>
    <n v="220"/>
    <n v="41.990909090909092"/>
    <s v="US"/>
    <s v="USD"/>
    <n v="1323324000"/>
    <n v="1323410400"/>
    <x v="182"/>
    <x v="179"/>
    <b v="1"/>
    <b v="0"/>
    <s v="theater/plays"/>
    <x v="3"/>
    <s v="plays"/>
  </r>
  <r>
    <n v="340"/>
    <s v="Butler, Henry and Espinoza"/>
    <s v="Switchable didactic matrices"/>
    <n v="37100"/>
    <n v="34964"/>
    <n v="94"/>
    <x v="1"/>
    <n v="393"/>
    <n v="88.966921119592882"/>
    <s v="US"/>
    <s v="USD"/>
    <n v="1323669600"/>
    <n v="1323756000"/>
    <x v="183"/>
    <x v="180"/>
    <b v="0"/>
    <b v="0"/>
    <s v="photography/photography books"/>
    <x v="0"/>
    <s v="photography books"/>
  </r>
  <r>
    <n v="331"/>
    <s v="Rose-Silva"/>
    <s v="Intuitive static portal"/>
    <n v="3300"/>
    <n v="14643"/>
    <n v="444"/>
    <x v="0"/>
    <n v="190"/>
    <n v="77.068421052631578"/>
    <s v="US"/>
    <s v="USD"/>
    <n v="1324274400"/>
    <n v="1324360800"/>
    <x v="184"/>
    <x v="181"/>
    <b v="0"/>
    <b v="0"/>
    <s v="food/food trucks"/>
    <x v="7"/>
    <s v="food trucks"/>
  </r>
  <r>
    <n v="681"/>
    <s v="Kelly PLC"/>
    <s v="Decentralized context-sensitive superstructure"/>
    <n v="184100"/>
    <n v="159037"/>
    <n v="86"/>
    <x v="1"/>
    <n v="1657"/>
    <n v="95.978877489438744"/>
    <s v="US"/>
    <s v="USD"/>
    <n v="1324447200"/>
    <n v="1324965600"/>
    <x v="185"/>
    <x v="182"/>
    <b v="0"/>
    <b v="0"/>
    <s v="theater/plays"/>
    <x v="3"/>
    <s v="plays"/>
  </r>
  <r>
    <n v="419"/>
    <s v="Ware-Arias"/>
    <s v="Upgradable maximized protocol"/>
    <n v="113800"/>
    <n v="140469"/>
    <n v="123"/>
    <x v="0"/>
    <n v="5203"/>
    <n v="26.997693638285604"/>
    <s v="US"/>
    <s v="USD"/>
    <n v="1324533600"/>
    <n v="1325052000"/>
    <x v="186"/>
    <x v="173"/>
    <b v="0"/>
    <b v="0"/>
    <s v="technology/web"/>
    <x v="2"/>
    <s v="web"/>
  </r>
  <r>
    <n v="515"/>
    <s v="Cox LLC"/>
    <s v="Phased 24hour flexibility"/>
    <n v="8600"/>
    <n v="4797"/>
    <n v="56"/>
    <x v="1"/>
    <n v="133"/>
    <n v="36.067669172932334"/>
    <s v="CA"/>
    <s v="CAD"/>
    <n v="1324620000"/>
    <n v="1324792800"/>
    <x v="187"/>
    <x v="183"/>
    <b v="0"/>
    <b v="1"/>
    <s v="theater/plays"/>
    <x v="3"/>
    <s v="plays"/>
  </r>
  <r>
    <n v="363"/>
    <s v="Gray-Davis"/>
    <s v="Re-contextualized local initiative"/>
    <n v="5200"/>
    <n v="8330"/>
    <n v="160"/>
    <x v="0"/>
    <n v="139"/>
    <n v="59.928057553956833"/>
    <s v="US"/>
    <s v="USD"/>
    <n v="1324965600"/>
    <n v="1325052000"/>
    <x v="188"/>
    <x v="173"/>
    <b v="0"/>
    <b v="0"/>
    <s v="music/rock"/>
    <x v="1"/>
    <s v="rock"/>
  </r>
  <r>
    <n v="388"/>
    <s v="Cruz Ltd"/>
    <s v="Exclusive dynamic adapter"/>
    <n v="114800"/>
    <n v="12938"/>
    <n v="11"/>
    <x v="2"/>
    <n v="145"/>
    <n v="89.227586206896547"/>
    <s v="CH"/>
    <s v="CHF"/>
    <n v="1325656800"/>
    <n v="1325829600"/>
    <x v="189"/>
    <x v="184"/>
    <b v="0"/>
    <b v="0"/>
    <s v="music/indie rock"/>
    <x v="1"/>
    <s v="indie rock"/>
  </r>
  <r>
    <n v="402"/>
    <s v="Ruiz, Richardson and Cole"/>
    <s v="Team-oriented static interface"/>
    <n v="7300"/>
    <n v="2946"/>
    <n v="40"/>
    <x v="1"/>
    <n v="40"/>
    <n v="73.650000000000006"/>
    <s v="US"/>
    <s v="USD"/>
    <n v="1325829600"/>
    <n v="1329890400"/>
    <x v="190"/>
    <x v="185"/>
    <b v="0"/>
    <b v="1"/>
    <s v="film &amp; video/shorts"/>
    <x v="5"/>
    <s v="shorts"/>
  </r>
  <r>
    <n v="415"/>
    <s v="Anderson-Pham"/>
    <s v="Intuitive needs-based monitoring"/>
    <n v="113500"/>
    <n v="12552"/>
    <n v="11"/>
    <x v="1"/>
    <n v="418"/>
    <n v="30.028708133971293"/>
    <s v="US"/>
    <s v="USD"/>
    <n v="1326434400"/>
    <n v="1327903200"/>
    <x v="191"/>
    <x v="186"/>
    <b v="0"/>
    <b v="0"/>
    <s v="theater/plays"/>
    <x v="3"/>
    <s v="plays"/>
  </r>
  <r>
    <n v="356"/>
    <s v="Glass, Nunez and Mcdonald"/>
    <s v="Open-source systematic protocol"/>
    <n v="9300"/>
    <n v="3431"/>
    <n v="37"/>
    <x v="1"/>
    <n v="40"/>
    <n v="85.775000000000006"/>
    <s v="IT"/>
    <s v="EUR"/>
    <n v="1326520800"/>
    <n v="1327298400"/>
    <x v="192"/>
    <x v="187"/>
    <b v="0"/>
    <b v="0"/>
    <s v="theater/plays"/>
    <x v="3"/>
    <s v="plays"/>
  </r>
  <r>
    <n v="636"/>
    <s v="Lamb-Sanders"/>
    <s v="Stand-alone reciprocal frame"/>
    <n v="197700"/>
    <n v="127591"/>
    <n v="65"/>
    <x v="1"/>
    <n v="2604"/>
    <n v="48.998079877112133"/>
    <s v="DK"/>
    <s v="DKK"/>
    <n v="1326866400"/>
    <n v="1330754400"/>
    <x v="193"/>
    <x v="188"/>
    <b v="0"/>
    <b v="1"/>
    <s v="film &amp; video/animation"/>
    <x v="5"/>
    <s v="animation"/>
  </r>
  <r>
    <n v="844"/>
    <s v="Rodriguez-Hansen"/>
    <s v="Intuitive cohesive groupware"/>
    <n v="8800"/>
    <n v="8747"/>
    <n v="99"/>
    <x v="2"/>
    <n v="94"/>
    <n v="93.053191489361708"/>
    <s v="US"/>
    <s v="USD"/>
    <n v="1327212000"/>
    <n v="1327471200"/>
    <x v="194"/>
    <x v="189"/>
    <b v="0"/>
    <b v="0"/>
    <s v="film &amp; video/documentary"/>
    <x v="5"/>
    <s v="documentary"/>
  </r>
  <r>
    <n v="857"/>
    <s v="Miranda, Gray and Hale"/>
    <s v="Programmable disintermediate matrices"/>
    <n v="5300"/>
    <n v="7413"/>
    <n v="140"/>
    <x v="0"/>
    <n v="225"/>
    <n v="32.946666666666665"/>
    <s v="CH"/>
    <s v="CHF"/>
    <n v="1328421600"/>
    <n v="1330408800"/>
    <x v="195"/>
    <x v="190"/>
    <b v="1"/>
    <b v="0"/>
    <s v="film &amp; video/shorts"/>
    <x v="5"/>
    <s v="shorts"/>
  </r>
  <r>
    <n v="849"/>
    <s v="Jones-Ryan"/>
    <s v="Vision-oriented uniform instruction set"/>
    <n v="6700"/>
    <n v="8917"/>
    <n v="133"/>
    <x v="0"/>
    <n v="307"/>
    <n v="29.045602605863191"/>
    <s v="US"/>
    <s v="USD"/>
    <n v="1328767200"/>
    <n v="1329026400"/>
    <x v="196"/>
    <x v="191"/>
    <b v="0"/>
    <b v="1"/>
    <s v="music/indie rock"/>
    <x v="1"/>
    <s v="indie rock"/>
  </r>
  <r>
    <n v="921"/>
    <s v="Stevenson PLC"/>
    <s v="Profound directional knowledge user"/>
    <n v="160400"/>
    <n v="1210"/>
    <n v="1"/>
    <x v="1"/>
    <n v="38"/>
    <n v="31.842105263157894"/>
    <s v="US"/>
    <s v="USD"/>
    <n v="1329026400"/>
    <n v="1330236000"/>
    <x v="197"/>
    <x v="192"/>
    <b v="0"/>
    <b v="0"/>
    <s v="technology/web"/>
    <x v="2"/>
    <s v="web"/>
  </r>
  <r>
    <n v="957"/>
    <s v="Riley, Cohen and Goodman"/>
    <s v="Profound mission-critical function"/>
    <n v="9800"/>
    <n v="12434"/>
    <n v="127"/>
    <x v="0"/>
    <n v="131"/>
    <n v="94.916030534351151"/>
    <s v="US"/>
    <s v="USD"/>
    <n v="1329372000"/>
    <n v="1329631200"/>
    <x v="198"/>
    <x v="193"/>
    <b v="0"/>
    <b v="0"/>
    <s v="theater/plays"/>
    <x v="3"/>
    <s v="plays"/>
  </r>
  <r>
    <n v="583"/>
    <s v="Powell and Sons"/>
    <s v="Centralized clear-thinking conglomeration"/>
    <n v="18900"/>
    <n v="60934"/>
    <n v="322"/>
    <x v="0"/>
    <n v="909"/>
    <n v="67.034103410341032"/>
    <s v="US"/>
    <s v="USD"/>
    <n v="1329717600"/>
    <n v="1331186400"/>
    <x v="199"/>
    <x v="194"/>
    <b v="0"/>
    <b v="0"/>
    <s v="film &amp; video/documentary"/>
    <x v="5"/>
    <s v="documentary"/>
  </r>
  <r>
    <n v="664"/>
    <s v="Young PLC"/>
    <s v="Optional maximized attitude"/>
    <n v="79400"/>
    <n v="26571"/>
    <n v="33"/>
    <x v="1"/>
    <n v="1063"/>
    <n v="24.99623706491063"/>
    <s v="US"/>
    <s v="USD"/>
    <n v="1329717600"/>
    <n v="1330581600"/>
    <x v="199"/>
    <x v="195"/>
    <b v="0"/>
    <b v="0"/>
    <s v="music/jazz"/>
    <x v="1"/>
    <s v="jazz"/>
  </r>
  <r>
    <n v="482"/>
    <s v="Martin, Russell and Baker"/>
    <s v="Focused solution-oriented instruction set"/>
    <n v="4200"/>
    <n v="689"/>
    <n v="16"/>
    <x v="1"/>
    <n v="9"/>
    <n v="76.555555555555557"/>
    <s v="US"/>
    <s v="USD"/>
    <n v="1330063200"/>
    <n v="1331013600"/>
    <x v="200"/>
    <x v="196"/>
    <b v="0"/>
    <b v="1"/>
    <s v="publishing/fiction"/>
    <x v="4"/>
    <s v="fiction"/>
  </r>
  <r>
    <n v="313"/>
    <s v="Miller-Irwin"/>
    <s v="Secured maximized policy"/>
    <n v="2200"/>
    <n v="8697"/>
    <n v="395"/>
    <x v="0"/>
    <n v="223"/>
    <n v="39"/>
    <s v="US"/>
    <s v="USD"/>
    <n v="1330322400"/>
    <n v="1330495200"/>
    <x v="201"/>
    <x v="197"/>
    <b v="0"/>
    <b v="0"/>
    <s v="music/rock"/>
    <x v="1"/>
    <s v="rock"/>
  </r>
  <r>
    <n v="550"/>
    <s v="Morrison-Henderson"/>
    <s v="De-engineered disintermediate encoding"/>
    <n v="100"/>
    <n v="4"/>
    <n v="4"/>
    <x v="2"/>
    <n v="1"/>
    <n v="4"/>
    <s v="CH"/>
    <s v="CHF"/>
    <n v="1330495200"/>
    <n v="1332306000"/>
    <x v="202"/>
    <x v="198"/>
    <b v="0"/>
    <b v="0"/>
    <s v="music/indie rock"/>
    <x v="1"/>
    <s v="indie rock"/>
  </r>
  <r>
    <n v="806"/>
    <s v="Harmon-Madden"/>
    <s v="Adaptive holistic hub"/>
    <n v="700"/>
    <n v="8262"/>
    <n v="1180"/>
    <x v="0"/>
    <n v="76"/>
    <n v="108.71052631578948"/>
    <s v="US"/>
    <s v="USD"/>
    <n v="1330927200"/>
    <n v="1332997200"/>
    <x v="203"/>
    <x v="199"/>
    <b v="0"/>
    <b v="1"/>
    <s v="film &amp; video/drama"/>
    <x v="5"/>
    <s v="drama"/>
  </r>
  <r>
    <n v="14"/>
    <s v="Rodriguez, Rose and Stewart"/>
    <s v="Cloned directional synergy"/>
    <n v="28200"/>
    <n v="18829"/>
    <n v="67"/>
    <x v="1"/>
    <n v="200"/>
    <n v="94.144999999999996"/>
    <s v="US"/>
    <s v="USD"/>
    <n v="1331013600"/>
    <n v="1333342800"/>
    <x v="204"/>
    <x v="200"/>
    <b v="0"/>
    <b v="0"/>
    <s v="music/indie rock"/>
    <x v="1"/>
    <s v="indie rock"/>
  </r>
  <r>
    <n v="281"/>
    <s v="Drake PLC"/>
    <s v="Profound object-oriented paradigm"/>
    <n v="164500"/>
    <n v="150552"/>
    <n v="92"/>
    <x v="1"/>
    <n v="2062"/>
    <n v="73.012609117361791"/>
    <s v="US"/>
    <s v="USD"/>
    <n v="1331445600"/>
    <n v="1333256400"/>
    <x v="205"/>
    <x v="201"/>
    <b v="0"/>
    <b v="1"/>
    <s v="theater/plays"/>
    <x v="3"/>
    <s v="plays"/>
  </r>
  <r>
    <n v="288"/>
    <s v="Garcia Ltd"/>
    <s v="Secured global success"/>
    <n v="5600"/>
    <n v="5476"/>
    <n v="98"/>
    <x v="1"/>
    <n v="137"/>
    <n v="39.970802919708028"/>
    <s v="DK"/>
    <s v="DKK"/>
    <n v="1331701200"/>
    <n v="1331787600"/>
    <x v="206"/>
    <x v="202"/>
    <b v="0"/>
    <b v="1"/>
    <s v="music/metal"/>
    <x v="1"/>
    <s v="metal"/>
  </r>
  <r>
    <n v="292"/>
    <s v="Ho-Harris"/>
    <s v="Versatile cohesive encoding"/>
    <n v="7300"/>
    <n v="717"/>
    <n v="10"/>
    <x v="1"/>
    <n v="10"/>
    <n v="71.7"/>
    <s v="US"/>
    <s v="USD"/>
    <n v="1331874000"/>
    <n v="1333429200"/>
    <x v="207"/>
    <x v="203"/>
    <b v="0"/>
    <b v="0"/>
    <s v="food/food trucks"/>
    <x v="7"/>
    <s v="food trucks"/>
  </r>
  <r>
    <n v="494"/>
    <s v="Hopkins-Browning"/>
    <s v="Balanced upward-trending productivity"/>
    <n v="2500"/>
    <n v="13684"/>
    <n v="547"/>
    <x v="0"/>
    <n v="268"/>
    <n v="51.059701492537314"/>
    <s v="US"/>
    <s v="USD"/>
    <n v="1332392400"/>
    <n v="1332478800"/>
    <x v="208"/>
    <x v="204"/>
    <b v="0"/>
    <b v="0"/>
    <s v="technology/wearables"/>
    <x v="2"/>
    <s v="wearables"/>
  </r>
  <r>
    <n v="831"/>
    <s v="Ward PLC"/>
    <s v="Front-line bottom-line Graphic Interface"/>
    <n v="97100"/>
    <n v="105817"/>
    <n v="109"/>
    <x v="0"/>
    <n v="4233"/>
    <n v="24.998110087408456"/>
    <s v="US"/>
    <s v="USD"/>
    <n v="1332738000"/>
    <n v="1335675600"/>
    <x v="209"/>
    <x v="205"/>
    <b v="0"/>
    <b v="0"/>
    <s v="photography/photography books"/>
    <x v="0"/>
    <s v="photography books"/>
  </r>
  <r>
    <n v="51"/>
    <s v="Bradshaw, Gill and Donovan"/>
    <s v="Inverse secondary infrastructure"/>
    <n v="158100"/>
    <n v="145243"/>
    <n v="92"/>
    <x v="1"/>
    <n v="1467"/>
    <n v="99.006816632583508"/>
    <s v="GB"/>
    <s v="GBP"/>
    <n v="1332824400"/>
    <n v="1334206800"/>
    <x v="210"/>
    <x v="206"/>
    <b v="0"/>
    <b v="1"/>
    <s v="technology/wearables"/>
    <x v="2"/>
    <s v="wearables"/>
  </r>
  <r>
    <n v="661"/>
    <s v="Smith Group"/>
    <s v="Right-sized secondary challenge"/>
    <n v="106800"/>
    <n v="57872"/>
    <n v="54"/>
    <x v="1"/>
    <n v="752"/>
    <n v="76.957446808510639"/>
    <s v="DK"/>
    <s v="DKK"/>
    <n v="1332910800"/>
    <n v="1335502800"/>
    <x v="211"/>
    <x v="207"/>
    <b v="0"/>
    <b v="0"/>
    <s v="music/jazz"/>
    <x v="1"/>
    <s v="jazz"/>
  </r>
  <r>
    <n v="945"/>
    <s v="Sanders, Farley and Huffman"/>
    <s v="Cross-group clear-thinking task-force"/>
    <n v="172000"/>
    <n v="55805"/>
    <n v="32"/>
    <x v="1"/>
    <n v="1691"/>
    <n v="33.001182732111175"/>
    <s v="US"/>
    <s v="USD"/>
    <n v="1333602000"/>
    <n v="1334898000"/>
    <x v="212"/>
    <x v="208"/>
    <b v="1"/>
    <b v="0"/>
    <s v="photography/photography books"/>
    <x v="0"/>
    <s v="photography books"/>
  </r>
  <r>
    <n v="108"/>
    <s v="Decker Inc"/>
    <s v="Universal encompassing implementation"/>
    <n v="1500"/>
    <n v="8929"/>
    <n v="595"/>
    <x v="0"/>
    <n v="83"/>
    <n v="107.57831325301204"/>
    <s v="US"/>
    <s v="USD"/>
    <n v="1333688400"/>
    <n v="1336885200"/>
    <x v="213"/>
    <x v="209"/>
    <b v="0"/>
    <b v="0"/>
    <s v="film &amp; video/documentary"/>
    <x v="5"/>
    <s v="documentary"/>
  </r>
  <r>
    <n v="142"/>
    <s v="Figueroa Ltd"/>
    <s v="Expanded solution-oriented benchmark"/>
    <n v="5000"/>
    <n v="11502"/>
    <n v="230"/>
    <x v="0"/>
    <n v="117"/>
    <n v="98.307692307692307"/>
    <s v="US"/>
    <s v="USD"/>
    <n v="1333688400"/>
    <n v="1337230800"/>
    <x v="213"/>
    <x v="210"/>
    <b v="0"/>
    <b v="0"/>
    <s v="technology/web"/>
    <x v="2"/>
    <s v="web"/>
  </r>
  <r>
    <n v="967"/>
    <s v="Howard-Douglas"/>
    <s v="Organized human-resource attitude"/>
    <n v="88400"/>
    <n v="121138"/>
    <n v="137"/>
    <x v="0"/>
    <n v="1573"/>
    <n v="77.010807374443743"/>
    <s v="US"/>
    <s v="USD"/>
    <n v="1333688400"/>
    <n v="1336885200"/>
    <x v="213"/>
    <x v="209"/>
    <b v="0"/>
    <b v="0"/>
    <s v="music/world music"/>
    <x v="1"/>
    <s v="world music"/>
  </r>
  <r>
    <n v="276"/>
    <s v="Fields Ltd"/>
    <s v="Front-line foreground project"/>
    <n v="5500"/>
    <n v="5324"/>
    <n v="97"/>
    <x v="1"/>
    <n v="133"/>
    <n v="40.030075187969928"/>
    <s v="US"/>
    <s v="USD"/>
    <n v="1334811600"/>
    <n v="1335243600"/>
    <x v="214"/>
    <x v="211"/>
    <b v="0"/>
    <b v="1"/>
    <s v="games/video games"/>
    <x v="6"/>
    <s v="video games"/>
  </r>
  <r>
    <n v="709"/>
    <s v="Silva, Walker and Martin"/>
    <s v="Grass-roots 4thgeneration product"/>
    <n v="9800"/>
    <n v="13954"/>
    <n v="142"/>
    <x v="0"/>
    <n v="186"/>
    <n v="75.021505376344081"/>
    <s v="IT"/>
    <s v="EUR"/>
    <n v="1334811600"/>
    <n v="1335416400"/>
    <x v="214"/>
    <x v="212"/>
    <b v="0"/>
    <b v="0"/>
    <s v="theater/plays"/>
    <x v="3"/>
    <s v="plays"/>
  </r>
  <r>
    <n v="703"/>
    <s v="Perez Group"/>
    <s v="Cross-platform tertiary hub"/>
    <n v="63400"/>
    <n v="197728"/>
    <n v="312"/>
    <x v="0"/>
    <n v="2038"/>
    <n v="97.020608439646708"/>
    <s v="US"/>
    <s v="USD"/>
    <n v="1334984400"/>
    <n v="1336453200"/>
    <x v="215"/>
    <x v="213"/>
    <b v="1"/>
    <b v="1"/>
    <s v="publishing/translations"/>
    <x v="4"/>
    <s v="translations"/>
  </r>
  <r>
    <n v="856"/>
    <s v="Williams and Sons"/>
    <s v="Profound composite core"/>
    <n v="2400"/>
    <n v="8558"/>
    <n v="357"/>
    <x v="0"/>
    <n v="158"/>
    <n v="54.164556962025316"/>
    <s v="US"/>
    <s v="USD"/>
    <n v="1335243600"/>
    <n v="1336712400"/>
    <x v="216"/>
    <x v="214"/>
    <b v="0"/>
    <b v="0"/>
    <s v="food/food trucks"/>
    <x v="7"/>
    <s v="food trucks"/>
  </r>
  <r>
    <n v="584"/>
    <s v="Nunez-Richards"/>
    <s v="De-engineered cohesive system engine"/>
    <n v="86400"/>
    <n v="103255"/>
    <n v="120"/>
    <x v="0"/>
    <n v="1613"/>
    <n v="64.01425914445133"/>
    <s v="US"/>
    <s v="USD"/>
    <n v="1335330000"/>
    <n v="1336539600"/>
    <x v="217"/>
    <x v="215"/>
    <b v="0"/>
    <b v="0"/>
    <s v="technology/web"/>
    <x v="2"/>
    <s v="web"/>
  </r>
  <r>
    <n v="441"/>
    <s v="Rodriguez-West"/>
    <s v="Automated optimal function"/>
    <n v="7000"/>
    <n v="1744"/>
    <n v="25"/>
    <x v="1"/>
    <n v="32"/>
    <n v="54.5"/>
    <s v="US"/>
    <s v="USD"/>
    <n v="1335416400"/>
    <n v="1337835600"/>
    <x v="218"/>
    <x v="216"/>
    <b v="0"/>
    <b v="0"/>
    <s v="technology/wearables"/>
    <x v="2"/>
    <s v="wearables"/>
  </r>
  <r>
    <n v="284"/>
    <s v="Tran LLC"/>
    <s v="Ameliorated fresh-thinking protocol"/>
    <n v="9800"/>
    <n v="8153"/>
    <n v="83"/>
    <x v="1"/>
    <n v="132"/>
    <n v="61.765151515151516"/>
    <s v="US"/>
    <s v="USD"/>
    <n v="1335848400"/>
    <n v="1336280400"/>
    <x v="219"/>
    <x v="217"/>
    <b v="0"/>
    <b v="0"/>
    <s v="technology/web"/>
    <x v="2"/>
    <s v="web"/>
  </r>
  <r>
    <n v="471"/>
    <s v="Perry and Sons"/>
    <s v="Configurable static help-desk"/>
    <n v="3100"/>
    <n v="9889"/>
    <n v="319"/>
    <x v="0"/>
    <n v="194"/>
    <n v="50.97422680412371"/>
    <s v="GB"/>
    <s v="GBP"/>
    <n v="1335934800"/>
    <n v="1335934800"/>
    <x v="220"/>
    <x v="218"/>
    <b v="0"/>
    <b v="1"/>
    <s v="food/food trucks"/>
    <x v="7"/>
    <s v="food trucks"/>
  </r>
  <r>
    <n v="851"/>
    <s v="Bright and Sons"/>
    <s v="Object-based needs-based info-mediaries"/>
    <n v="6000"/>
    <n v="12468"/>
    <n v="208"/>
    <x v="0"/>
    <n v="160"/>
    <n v="77.924999999999997"/>
    <s v="US"/>
    <s v="USD"/>
    <n v="1335934800"/>
    <n v="1338786000"/>
    <x v="220"/>
    <x v="219"/>
    <b v="0"/>
    <b v="0"/>
    <s v="music/electric music"/>
    <x v="1"/>
    <s v="electric music"/>
  </r>
  <r>
    <n v="908"/>
    <s v="Bryant-Pope"/>
    <s v="Networked intangible help-desk"/>
    <n v="38200"/>
    <n v="121950"/>
    <n v="319"/>
    <x v="0"/>
    <n v="3934"/>
    <n v="30.99898322318251"/>
    <s v="US"/>
    <s v="USD"/>
    <n v="1335934800"/>
    <n v="1336885200"/>
    <x v="220"/>
    <x v="209"/>
    <b v="0"/>
    <b v="0"/>
    <s v="games/video games"/>
    <x v="6"/>
    <s v="video games"/>
  </r>
  <r>
    <n v="509"/>
    <s v="White LLC"/>
    <s v="Robust zero-defect project"/>
    <n v="168500"/>
    <n v="119510"/>
    <n v="71"/>
    <x v="1"/>
    <n v="1258"/>
    <n v="95"/>
    <s v="US"/>
    <s v="USD"/>
    <n v="1336194000"/>
    <n v="1337058000"/>
    <x v="221"/>
    <x v="220"/>
    <b v="0"/>
    <b v="0"/>
    <s v="theater/plays"/>
    <x v="3"/>
    <s v="plays"/>
  </r>
  <r>
    <n v="903"/>
    <s v="Parker-Morris"/>
    <s v="Assimilated next generation instruction set"/>
    <n v="41000"/>
    <n v="709"/>
    <n v="2"/>
    <x v="3"/>
    <n v="14"/>
    <n v="50.642857142857146"/>
    <s v="US"/>
    <s v="USD"/>
    <n v="1336194000"/>
    <n v="1337490000"/>
    <x v="221"/>
    <x v="221"/>
    <b v="0"/>
    <b v="1"/>
    <s v="publishing/nonfiction"/>
    <x v="4"/>
    <s v="nonfiction"/>
  </r>
  <r>
    <n v="418"/>
    <s v="Jackson PLC"/>
    <s v="Quality-focused client-server core"/>
    <n v="163700"/>
    <n v="93963"/>
    <n v="57"/>
    <x v="1"/>
    <n v="1999"/>
    <n v="47.005002501250623"/>
    <s v="CA"/>
    <s v="CAD"/>
    <n v="1336280400"/>
    <n v="1336366800"/>
    <x v="222"/>
    <x v="222"/>
    <b v="0"/>
    <b v="0"/>
    <s v="film &amp; video/documentary"/>
    <x v="5"/>
    <s v="documentary"/>
  </r>
  <r>
    <n v="763"/>
    <s v="Rowland PLC"/>
    <s v="Inverse client-driven product"/>
    <n v="5600"/>
    <n v="6338"/>
    <n v="113"/>
    <x v="0"/>
    <n v="235"/>
    <n v="26.970212765957445"/>
    <s v="US"/>
    <s v="USD"/>
    <n v="1336453200"/>
    <n v="1339477200"/>
    <x v="223"/>
    <x v="223"/>
    <b v="0"/>
    <b v="1"/>
    <s v="theater/plays"/>
    <x v="3"/>
    <s v="plays"/>
  </r>
  <r>
    <n v="719"/>
    <s v="Pace, Simpson and Watkins"/>
    <s v="Down-sized uniform ability"/>
    <n v="6900"/>
    <n v="10557"/>
    <n v="153"/>
    <x v="0"/>
    <n v="123"/>
    <n v="85.829268292682926"/>
    <s v="US"/>
    <s v="USD"/>
    <n v="1338267600"/>
    <n v="1339218000"/>
    <x v="224"/>
    <x v="224"/>
    <b v="0"/>
    <b v="0"/>
    <s v="publishing/fiction"/>
    <x v="4"/>
    <s v="fiction"/>
  </r>
  <r>
    <n v="798"/>
    <s v="Small-Fuentes"/>
    <s v="Seamless maximized product"/>
    <n v="3400"/>
    <n v="6408"/>
    <n v="188"/>
    <x v="0"/>
    <n v="121"/>
    <n v="52.958677685950413"/>
    <s v="US"/>
    <s v="USD"/>
    <n v="1338440400"/>
    <n v="1340859600"/>
    <x v="225"/>
    <x v="225"/>
    <b v="0"/>
    <b v="1"/>
    <s v="theater/plays"/>
    <x v="3"/>
    <s v="plays"/>
  </r>
  <r>
    <n v="307"/>
    <s v="Salazar-Dodson"/>
    <s v="Face-to-face zero tolerance moderator"/>
    <n v="32900"/>
    <n v="43473"/>
    <n v="132"/>
    <x v="0"/>
    <n v="659"/>
    <n v="65.968133535660087"/>
    <s v="DK"/>
    <s v="DKK"/>
    <n v="1338958800"/>
    <n v="1340686800"/>
    <x v="226"/>
    <x v="226"/>
    <b v="0"/>
    <b v="1"/>
    <s v="publishing/fiction"/>
    <x v="4"/>
    <s v="fiction"/>
  </r>
  <r>
    <n v="387"/>
    <s v="Flores-Lambert"/>
    <s v="Triple-buffered logistical frame"/>
    <n v="109000"/>
    <n v="42795"/>
    <n v="39"/>
    <x v="1"/>
    <n v="424"/>
    <n v="100.93160377358491"/>
    <s v="US"/>
    <s v="USD"/>
    <n v="1339477200"/>
    <n v="1339909200"/>
    <x v="227"/>
    <x v="227"/>
    <b v="0"/>
    <b v="0"/>
    <s v="technology/wearables"/>
    <x v="2"/>
    <s v="wearables"/>
  </r>
  <r>
    <n v="169"/>
    <s v="Tran, Steele and Wilson"/>
    <s v="Profit-focused modular product"/>
    <n v="23300"/>
    <n v="98811"/>
    <n v="424"/>
    <x v="0"/>
    <n v="1267"/>
    <n v="77.988161010260455"/>
    <s v="US"/>
    <s v="USD"/>
    <n v="1339909200"/>
    <n v="1342328400"/>
    <x v="228"/>
    <x v="228"/>
    <b v="0"/>
    <b v="1"/>
    <s v="film &amp; video/shorts"/>
    <x v="5"/>
    <s v="shorts"/>
  </r>
  <r>
    <n v="221"/>
    <s v="Huff LLC"/>
    <s v="Face-to-face clear-thinking Local Area Network"/>
    <n v="121500"/>
    <n v="119830"/>
    <n v="99"/>
    <x v="1"/>
    <n v="2179"/>
    <n v="54.993116108306566"/>
    <s v="US"/>
    <s v="USD"/>
    <n v="1340254800"/>
    <n v="1340427600"/>
    <x v="229"/>
    <x v="229"/>
    <b v="1"/>
    <b v="0"/>
    <s v="food/food trucks"/>
    <x v="7"/>
    <s v="food trucks"/>
  </r>
  <r>
    <n v="739"/>
    <s v="Meyer-Avila"/>
    <s v="Multi-tiered discrete support"/>
    <n v="10000"/>
    <n v="6100"/>
    <n v="61"/>
    <x v="1"/>
    <n v="191"/>
    <n v="31.937172774869111"/>
    <s v="US"/>
    <s v="USD"/>
    <n v="1340946000"/>
    <n v="1341032400"/>
    <x v="230"/>
    <x v="230"/>
    <b v="0"/>
    <b v="0"/>
    <s v="music/indie rock"/>
    <x v="1"/>
    <s v="indie rock"/>
  </r>
  <r>
    <n v="522"/>
    <s v="Cline, Peterson and Lowery"/>
    <s v="Innovative static budgetary management"/>
    <n v="50500"/>
    <n v="16389"/>
    <n v="32"/>
    <x v="1"/>
    <n v="191"/>
    <n v="85.806282722513089"/>
    <s v="US"/>
    <s v="USD"/>
    <n v="1341291600"/>
    <n v="1342328400"/>
    <x v="231"/>
    <x v="228"/>
    <b v="0"/>
    <b v="0"/>
    <s v="film &amp; video/shorts"/>
    <x v="5"/>
    <s v="shorts"/>
  </r>
  <r>
    <n v="927"/>
    <s v="Davis-Gardner"/>
    <s v="Synergistic dynamic utilization"/>
    <n v="7200"/>
    <n v="3301"/>
    <n v="46"/>
    <x v="1"/>
    <n v="37"/>
    <n v="89.21621621621621"/>
    <s v="US"/>
    <s v="USD"/>
    <n v="1342069200"/>
    <n v="1344574800"/>
    <x v="232"/>
    <x v="231"/>
    <b v="0"/>
    <b v="0"/>
    <s v="theater/plays"/>
    <x v="3"/>
    <s v="plays"/>
  </r>
  <r>
    <n v="60"/>
    <s v="Crawford-Peters"/>
    <s v="User-centric regional database"/>
    <n v="94200"/>
    <n v="135997"/>
    <n v="144"/>
    <x v="0"/>
    <n v="1600"/>
    <n v="84.998125000000002"/>
    <s v="CA"/>
    <s v="CAD"/>
    <n v="1342501200"/>
    <n v="1342760400"/>
    <x v="233"/>
    <x v="232"/>
    <b v="0"/>
    <b v="0"/>
    <s v="theater/plays"/>
    <x v="3"/>
    <s v="plays"/>
  </r>
  <r>
    <n v="502"/>
    <s v="Johnson Inc"/>
    <s v="Reduced context-sensitive complexity"/>
    <n v="1300"/>
    <n v="6889"/>
    <n v="530"/>
    <x v="0"/>
    <n v="186"/>
    <n v="37.037634408602152"/>
    <s v="AU"/>
    <s v="AUD"/>
    <n v="1343365200"/>
    <n v="1345870800"/>
    <x v="234"/>
    <x v="233"/>
    <b v="0"/>
    <b v="1"/>
    <s v="games/video games"/>
    <x v="6"/>
    <s v="video games"/>
  </r>
  <r>
    <n v="918"/>
    <s v="Jones-Gonzalez"/>
    <s v="Seamless dynamic website"/>
    <n v="3800"/>
    <n v="9021"/>
    <n v="237"/>
    <x v="0"/>
    <n v="156"/>
    <n v="57.82692307692308"/>
    <s v="CH"/>
    <s v="CHF"/>
    <n v="1343365200"/>
    <n v="1344315600"/>
    <x v="234"/>
    <x v="234"/>
    <b v="0"/>
    <b v="0"/>
    <s v="publishing/radio &amp; podcasts"/>
    <x v="4"/>
    <s v="radio &amp; podcasts"/>
  </r>
  <r>
    <n v="84"/>
    <s v="Cisneros-Burton"/>
    <s v="Public-key zero tolerance orchestration"/>
    <n v="31400"/>
    <n v="41564"/>
    <n v="132"/>
    <x v="0"/>
    <n v="374"/>
    <n v="111.1336898395722"/>
    <s v="US"/>
    <s v="USD"/>
    <n v="1343451600"/>
    <n v="1344315600"/>
    <x v="235"/>
    <x v="234"/>
    <b v="0"/>
    <b v="0"/>
    <s v="technology/wearables"/>
    <x v="2"/>
    <s v="wearables"/>
  </r>
  <r>
    <n v="668"/>
    <s v="Brown and Sons"/>
    <s v="Programmable leadingedge budgetary management"/>
    <n v="27500"/>
    <n v="5593"/>
    <n v="20"/>
    <x v="1"/>
    <n v="76"/>
    <n v="73.59210526315789"/>
    <s v="US"/>
    <s v="USD"/>
    <n v="1343797200"/>
    <n v="1344834000"/>
    <x v="236"/>
    <x v="235"/>
    <b v="0"/>
    <b v="0"/>
    <s v="theater/plays"/>
    <x v="3"/>
    <s v="plays"/>
  </r>
  <r>
    <n v="809"/>
    <s v="Williams and Sons"/>
    <s v="Public-key bottom-line algorithm"/>
    <n v="140800"/>
    <n v="88536"/>
    <n v="63"/>
    <x v="1"/>
    <n v="2108"/>
    <n v="42"/>
    <s v="CH"/>
    <s v="CHF"/>
    <n v="1344920400"/>
    <n v="1345006800"/>
    <x v="237"/>
    <x v="236"/>
    <b v="0"/>
    <b v="0"/>
    <s v="film &amp; video/documentary"/>
    <x v="5"/>
    <s v="documentary"/>
  </r>
  <r>
    <n v="219"/>
    <s v="Huang-Henderson"/>
    <s v="Stand-alone mobile customer loyalty"/>
    <n v="41700"/>
    <n v="138497"/>
    <n v="332"/>
    <x v="0"/>
    <n v="1539"/>
    <n v="89.991552956465242"/>
    <s v="US"/>
    <s v="USD"/>
    <n v="1345093200"/>
    <n v="1346130000"/>
    <x v="238"/>
    <x v="237"/>
    <b v="0"/>
    <b v="0"/>
    <s v="film &amp; video/animation"/>
    <x v="5"/>
    <s v="animation"/>
  </r>
  <r>
    <n v="813"/>
    <s v="Buckley Group"/>
    <s v="Diverse high-level attitude"/>
    <n v="3200"/>
    <n v="7661"/>
    <n v="239"/>
    <x v="0"/>
    <n v="68"/>
    <n v="112.66176470588235"/>
    <s v="US"/>
    <s v="USD"/>
    <n v="1346043600"/>
    <n v="1346907600"/>
    <x v="239"/>
    <x v="238"/>
    <b v="0"/>
    <b v="0"/>
    <s v="games/video games"/>
    <x v="6"/>
    <s v="video games"/>
  </r>
  <r>
    <n v="5"/>
    <s v="Harris Group"/>
    <s v="Open-source optimizing database"/>
    <n v="7600"/>
    <n v="13195"/>
    <n v="174"/>
    <x v="0"/>
    <n v="174"/>
    <n v="75.833333333333329"/>
    <s v="DK"/>
    <s v="DKK"/>
    <n v="1346130000"/>
    <n v="1347080400"/>
    <x v="240"/>
    <x v="239"/>
    <b v="0"/>
    <b v="0"/>
    <s v="theater/plays"/>
    <x v="3"/>
    <s v="plays"/>
  </r>
  <r>
    <n v="41"/>
    <s v="Watts Group"/>
    <s v="Universal 5thgeneration neural-net"/>
    <n v="5600"/>
    <n v="11924"/>
    <n v="213"/>
    <x v="0"/>
    <n v="111"/>
    <n v="107.42342342342343"/>
    <s v="IT"/>
    <s v="EUR"/>
    <n v="1346734800"/>
    <n v="1348981200"/>
    <x v="241"/>
    <x v="240"/>
    <b v="0"/>
    <b v="1"/>
    <s v="music/rock"/>
    <x v="1"/>
    <s v="rock"/>
  </r>
  <r>
    <n v="912"/>
    <s v="Sanchez-Parsons"/>
    <s v="Reduced bifurcated pricing structure"/>
    <n v="1800"/>
    <n v="14310"/>
    <n v="795"/>
    <x v="0"/>
    <n v="179"/>
    <n v="79.944134078212286"/>
    <s v="US"/>
    <s v="USD"/>
    <n v="1346821200"/>
    <n v="1347944400"/>
    <x v="242"/>
    <x v="241"/>
    <b v="1"/>
    <b v="0"/>
    <s v="film &amp; video/drama"/>
    <x v="5"/>
    <s v="drama"/>
  </r>
  <r>
    <n v="111"/>
    <s v="Hart-Briggs"/>
    <s v="Re-engineered user-facing approach"/>
    <n v="61400"/>
    <n v="73653"/>
    <n v="120"/>
    <x v="0"/>
    <n v="676"/>
    <n v="108.95414201183432"/>
    <s v="US"/>
    <s v="USD"/>
    <n v="1348290000"/>
    <n v="1348808400"/>
    <x v="243"/>
    <x v="242"/>
    <b v="0"/>
    <b v="0"/>
    <s v="publishing/radio &amp; podcasts"/>
    <x v="4"/>
    <s v="radio &amp; podcasts"/>
  </r>
  <r>
    <n v="954"/>
    <s v="Henderson, Parker and Diaz"/>
    <s v="Enterprise-wide client-driven policy"/>
    <n v="42600"/>
    <n v="156384"/>
    <n v="367"/>
    <x v="0"/>
    <n v="1548"/>
    <n v="101.02325581395348"/>
    <s v="AU"/>
    <s v="AUD"/>
    <n v="1348290000"/>
    <n v="1350363600"/>
    <x v="243"/>
    <x v="243"/>
    <b v="0"/>
    <b v="0"/>
    <s v="technology/web"/>
    <x v="2"/>
    <s v="web"/>
  </r>
  <r>
    <n v="676"/>
    <s v="Thompson-Moreno"/>
    <s v="Expanded needs-based orchestration"/>
    <n v="62300"/>
    <n v="118214"/>
    <n v="190"/>
    <x v="0"/>
    <n v="1170"/>
    <n v="101.03760683760684"/>
    <s v="US"/>
    <s v="USD"/>
    <n v="1348635600"/>
    <n v="1349413200"/>
    <x v="244"/>
    <x v="244"/>
    <b v="0"/>
    <b v="0"/>
    <s v="photography/photography books"/>
    <x v="0"/>
    <s v="photography books"/>
  </r>
  <r>
    <n v="138"/>
    <s v="Hogan Ltd"/>
    <s v="Stand-alone mission-critical moratorium"/>
    <n v="9600"/>
    <n v="9216"/>
    <n v="96"/>
    <x v="1"/>
    <n v="115"/>
    <n v="80.139130434782615"/>
    <s v="US"/>
    <s v="USD"/>
    <n v="1348808400"/>
    <n v="1349326800"/>
    <x v="245"/>
    <x v="245"/>
    <b v="0"/>
    <b v="0"/>
    <s v="games/mobile games"/>
    <x v="6"/>
    <s v="mobile games"/>
  </r>
  <r>
    <n v="260"/>
    <s v="Allen-Jones"/>
    <s v="Centralized modular initiative"/>
    <n v="6300"/>
    <n v="9935"/>
    <n v="158"/>
    <x v="0"/>
    <n v="261"/>
    <n v="38.065134099616856"/>
    <s v="US"/>
    <s v="USD"/>
    <n v="1348808400"/>
    <n v="1349845200"/>
    <x v="245"/>
    <x v="246"/>
    <b v="0"/>
    <b v="0"/>
    <s v="music/rock"/>
    <x v="1"/>
    <s v="rock"/>
  </r>
  <r>
    <n v="691"/>
    <s v="Ray, Li and Li"/>
    <s v="Front-line disintermediate hub"/>
    <n v="5000"/>
    <n v="7119"/>
    <n v="142"/>
    <x v="0"/>
    <n v="237"/>
    <n v="30.037974683544302"/>
    <s v="US"/>
    <s v="USD"/>
    <n v="1349240400"/>
    <n v="1350709200"/>
    <x v="246"/>
    <x v="247"/>
    <b v="1"/>
    <b v="1"/>
    <s v="film &amp; video/documentary"/>
    <x v="5"/>
    <s v="documentary"/>
  </r>
  <r>
    <n v="268"/>
    <s v="Brown-Mckee"/>
    <s v="Networked optimal productivity"/>
    <n v="1500"/>
    <n v="2708"/>
    <n v="181"/>
    <x v="0"/>
    <n v="48"/>
    <n v="56.416666666666664"/>
    <s v="US"/>
    <s v="USD"/>
    <n v="1349326800"/>
    <n v="1353304800"/>
    <x v="247"/>
    <x v="248"/>
    <b v="0"/>
    <b v="0"/>
    <s v="film &amp; video/documentary"/>
    <x v="5"/>
    <s v="documentary"/>
  </r>
  <r>
    <n v="904"/>
    <s v="Rodriguez, Johnson and Jackson"/>
    <s v="Digitized foreground array"/>
    <n v="6500"/>
    <n v="795"/>
    <n v="12"/>
    <x v="1"/>
    <n v="16"/>
    <n v="49.6875"/>
    <s v="US"/>
    <s v="USD"/>
    <n v="1349326800"/>
    <n v="1349672400"/>
    <x v="247"/>
    <x v="249"/>
    <b v="0"/>
    <b v="0"/>
    <s v="publishing/radio &amp; podcasts"/>
    <x v="4"/>
    <s v="radio &amp; podcasts"/>
  </r>
  <r>
    <n v="153"/>
    <s v="Whitehead, Bell and Hughes"/>
    <s v="Multi-tiered radical definition"/>
    <n v="189400"/>
    <n v="176112"/>
    <n v="93"/>
    <x v="1"/>
    <n v="5681"/>
    <n v="31.000176025347649"/>
    <s v="US"/>
    <s v="USD"/>
    <n v="1350622800"/>
    <n v="1351141200"/>
    <x v="248"/>
    <x v="250"/>
    <b v="0"/>
    <b v="0"/>
    <s v="theater/plays"/>
    <x v="3"/>
    <s v="plays"/>
  </r>
  <r>
    <n v="93"/>
    <s v="Hall and Sons"/>
    <s v="Pre-emptive radical architecture"/>
    <n v="108800"/>
    <n v="65877"/>
    <n v="61"/>
    <x v="2"/>
    <n v="610"/>
    <n v="107.99508196721311"/>
    <s v="US"/>
    <s v="USD"/>
    <n v="1350709200"/>
    <n v="1351054800"/>
    <x v="249"/>
    <x v="251"/>
    <b v="0"/>
    <b v="1"/>
    <s v="theater/plays"/>
    <x v="3"/>
    <s v="plays"/>
  </r>
  <r>
    <n v="788"/>
    <s v="Joyce PLC"/>
    <s v="Synchronized directional capability"/>
    <n v="3600"/>
    <n v="3174"/>
    <n v="88"/>
    <x v="3"/>
    <n v="31"/>
    <n v="102.38709677419355"/>
    <s v="US"/>
    <s v="USD"/>
    <n v="1350709200"/>
    <n v="1352527200"/>
    <x v="249"/>
    <x v="252"/>
    <b v="0"/>
    <b v="0"/>
    <s v="film &amp; video/animation"/>
    <x v="5"/>
    <s v="animation"/>
  </r>
  <r>
    <n v="267"/>
    <s v="Acosta PLC"/>
    <s v="Extended eco-centric function"/>
    <n v="61600"/>
    <n v="143910"/>
    <n v="234"/>
    <x v="0"/>
    <n v="2768"/>
    <n v="51.990606936416185"/>
    <s v="AU"/>
    <s v="AUD"/>
    <n v="1351054800"/>
    <n v="1352440800"/>
    <x v="250"/>
    <x v="253"/>
    <b v="0"/>
    <b v="0"/>
    <s v="theater/plays"/>
    <x v="3"/>
    <s v="plays"/>
  </r>
  <r>
    <n v="754"/>
    <s v="Perez, Reed and Lee"/>
    <s v="Advanced dedicated encoding"/>
    <n v="70400"/>
    <n v="118603"/>
    <n v="168"/>
    <x v="0"/>
    <n v="3205"/>
    <n v="37.005616224648989"/>
    <s v="US"/>
    <s v="USD"/>
    <n v="1351400400"/>
    <n v="1355983200"/>
    <x v="251"/>
    <x v="254"/>
    <b v="0"/>
    <b v="0"/>
    <s v="theater/plays"/>
    <x v="3"/>
    <s v="plays"/>
  </r>
  <r>
    <n v="819"/>
    <s v="Buck-Khan"/>
    <s v="Integrated bandwidth-monitored alliance"/>
    <n v="8900"/>
    <n v="4509"/>
    <n v="51"/>
    <x v="1"/>
    <n v="47"/>
    <n v="95.936170212765958"/>
    <s v="US"/>
    <s v="USD"/>
    <n v="1353736800"/>
    <n v="1355032800"/>
    <x v="252"/>
    <x v="255"/>
    <b v="1"/>
    <b v="0"/>
    <s v="games/video games"/>
    <x v="6"/>
    <s v="video games"/>
  </r>
  <r>
    <n v="955"/>
    <s v="Moss-Obrien"/>
    <s v="Function-based next generation emulation"/>
    <n v="700"/>
    <n v="7763"/>
    <n v="1109"/>
    <x v="0"/>
    <n v="80"/>
    <n v="97.037499999999994"/>
    <s v="US"/>
    <s v="USD"/>
    <n v="1353823200"/>
    <n v="1353996000"/>
    <x v="253"/>
    <x v="256"/>
    <b v="0"/>
    <b v="0"/>
    <s v="theater/plays"/>
    <x v="3"/>
    <s v="plays"/>
  </r>
  <r>
    <n v="278"/>
    <s v="Higgins, Davis and Salazar"/>
    <s v="Distributed multi-tasking strategy"/>
    <n v="2700"/>
    <n v="8799"/>
    <n v="326"/>
    <x v="0"/>
    <n v="91"/>
    <n v="96.692307692307693"/>
    <s v="US"/>
    <s v="USD"/>
    <n v="1353909600"/>
    <n v="1356069600"/>
    <x v="254"/>
    <x v="257"/>
    <b v="0"/>
    <b v="0"/>
    <s v="technology/web"/>
    <x v="2"/>
    <s v="web"/>
  </r>
  <r>
    <n v="762"/>
    <s v="Davis Ltd"/>
    <s v="Upgradable uniform service-desk"/>
    <n v="3500"/>
    <n v="6204"/>
    <n v="177"/>
    <x v="0"/>
    <n v="100"/>
    <n v="62.04"/>
    <s v="AU"/>
    <s v="AUD"/>
    <n v="1354082400"/>
    <n v="1355032800"/>
    <x v="255"/>
    <x v="255"/>
    <b v="0"/>
    <b v="0"/>
    <s v="music/jazz"/>
    <x v="1"/>
    <s v="jazz"/>
  </r>
  <r>
    <n v="940"/>
    <s v="Wiggins Ltd"/>
    <s v="Upgradable analyzing core"/>
    <n v="9900"/>
    <n v="6161"/>
    <n v="62"/>
    <x v="3"/>
    <n v="66"/>
    <n v="93.348484848484844"/>
    <s v="CA"/>
    <s v="CAD"/>
    <n v="1354341600"/>
    <n v="1356242400"/>
    <x v="256"/>
    <x v="258"/>
    <b v="0"/>
    <b v="0"/>
    <s v="technology/web"/>
    <x v="2"/>
    <s v="web"/>
  </r>
  <r>
    <n v="259"/>
    <s v="Watkins Ltd"/>
    <s v="Multi-channeled responsive implementation"/>
    <n v="1800"/>
    <n v="10755"/>
    <n v="598"/>
    <x v="0"/>
    <n v="138"/>
    <n v="77.934782608695656"/>
    <s v="US"/>
    <s v="USD"/>
    <n v="1354946400"/>
    <n v="1356588000"/>
    <x v="257"/>
    <x v="259"/>
    <b v="1"/>
    <b v="0"/>
    <s v="photography/photography books"/>
    <x v="0"/>
    <s v="photography books"/>
  </r>
  <r>
    <n v="251"/>
    <s v="Singleton Ltd"/>
    <s v="Enhanced user-facing function"/>
    <n v="7100"/>
    <n v="3840"/>
    <n v="54"/>
    <x v="1"/>
    <n v="101"/>
    <n v="38.019801980198018"/>
    <s v="US"/>
    <s v="USD"/>
    <n v="1355032800"/>
    <n v="1355205600"/>
    <x v="258"/>
    <x v="260"/>
    <b v="0"/>
    <b v="0"/>
    <s v="theater/plays"/>
    <x v="3"/>
    <s v="plays"/>
  </r>
  <r>
    <n v="610"/>
    <s v="Hughes, Mendez and Patterson"/>
    <s v="Stand-alone multi-state data-warehouse"/>
    <n v="42800"/>
    <n v="179356"/>
    <n v="419"/>
    <x v="0"/>
    <n v="6406"/>
    <n v="27.998126756166094"/>
    <s v="US"/>
    <s v="USD"/>
    <n v="1355637600"/>
    <n v="1356847200"/>
    <x v="259"/>
    <x v="261"/>
    <b v="0"/>
    <b v="0"/>
    <s v="theater/plays"/>
    <x v="3"/>
    <s v="plays"/>
  </r>
  <r>
    <n v="446"/>
    <s v="Martin, Martin and Solis"/>
    <s v="Assimilated uniform methodology"/>
    <n v="6800"/>
    <n v="5579"/>
    <n v="82"/>
    <x v="1"/>
    <n v="186"/>
    <n v="29.99462365591398"/>
    <s v="US"/>
    <s v="USD"/>
    <n v="1355810400"/>
    <n v="1355983200"/>
    <x v="260"/>
    <x v="254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0"/>
    <n v="195"/>
    <n v="69.907692307692301"/>
    <s v="US"/>
    <s v="USD"/>
    <n v="1357020000"/>
    <n v="1361512800"/>
    <x v="261"/>
    <x v="262"/>
    <b v="0"/>
    <b v="0"/>
    <s v="music/indie rock"/>
    <x v="1"/>
    <s v="indie rock"/>
  </r>
  <r>
    <n v="996"/>
    <s v="Butler LLC"/>
    <s v="Future-proofed upward-trending migration"/>
    <n v="6600"/>
    <n v="4814"/>
    <n v="73"/>
    <x v="1"/>
    <n v="112"/>
    <n v="42.982142857142854"/>
    <s v="US"/>
    <s v="USD"/>
    <n v="1357106400"/>
    <n v="1359698400"/>
    <x v="262"/>
    <x v="263"/>
    <b v="0"/>
    <b v="0"/>
    <s v="theater/plays"/>
    <x v="3"/>
    <s v="plays"/>
  </r>
  <r>
    <n v="406"/>
    <s v="Lyons Inc"/>
    <s v="Balanced attitude-oriented parallelism"/>
    <n v="39300"/>
    <n v="71583"/>
    <n v="182"/>
    <x v="0"/>
    <n v="645"/>
    <n v="110.98139534883721"/>
    <s v="US"/>
    <s v="USD"/>
    <n v="1359525600"/>
    <n v="1360562400"/>
    <x v="263"/>
    <x v="264"/>
    <b v="1"/>
    <b v="0"/>
    <s v="film &amp; video/documentary"/>
    <x v="5"/>
    <s v="documentary"/>
  </r>
  <r>
    <n v="462"/>
    <s v="Wang-Rodriguez"/>
    <s v="Total multimedia website"/>
    <n v="188800"/>
    <n v="57734"/>
    <n v="31"/>
    <x v="1"/>
    <n v="535"/>
    <n v="107.91401869158878"/>
    <s v="US"/>
    <s v="USD"/>
    <n v="1359525600"/>
    <n v="1362808800"/>
    <x v="263"/>
    <x v="265"/>
    <b v="0"/>
    <b v="0"/>
    <s v="games/mobile games"/>
    <x v="6"/>
    <s v="mobile games"/>
  </r>
  <r>
    <n v="369"/>
    <s v="Smith-Gonzalez"/>
    <s v="Polarized needs-based approach"/>
    <n v="5400"/>
    <n v="14743"/>
    <n v="273"/>
    <x v="0"/>
    <n v="154"/>
    <n v="95.733766233766232"/>
    <s v="US"/>
    <s v="USD"/>
    <n v="1359871200"/>
    <n v="1363237200"/>
    <x v="264"/>
    <x v="266"/>
    <b v="0"/>
    <b v="1"/>
    <s v="film &amp; video/television"/>
    <x v="5"/>
    <s v="television"/>
  </r>
  <r>
    <n v="729"/>
    <s v="Moore Group"/>
    <s v="Multi-lateral object-oriented open system"/>
    <n v="5600"/>
    <n v="10397"/>
    <n v="186"/>
    <x v="0"/>
    <n v="122"/>
    <n v="85.221311475409834"/>
    <s v="US"/>
    <s v="USD"/>
    <n v="1359957600"/>
    <n v="1360130400"/>
    <x v="265"/>
    <x v="267"/>
    <b v="0"/>
    <b v="0"/>
    <s v="film &amp; video/drama"/>
    <x v="5"/>
    <s v="drama"/>
  </r>
  <r>
    <n v="635"/>
    <s v="Mack Ltd"/>
    <s v="Reactive regional access"/>
    <n v="139000"/>
    <n v="158590"/>
    <n v="114"/>
    <x v="0"/>
    <n v="2266"/>
    <n v="69.986760812003524"/>
    <s v="US"/>
    <s v="USD"/>
    <n v="1360389600"/>
    <n v="1363150800"/>
    <x v="266"/>
    <x v="268"/>
    <b v="0"/>
    <b v="0"/>
    <s v="film &amp; video/television"/>
    <x v="5"/>
    <s v="television"/>
  </r>
  <r>
    <n v="264"/>
    <s v="Gordon PLC"/>
    <s v="Virtual reciprocal policy"/>
    <n v="45600"/>
    <n v="165375"/>
    <n v="363"/>
    <x v="0"/>
    <n v="5512"/>
    <n v="30.002721335268504"/>
    <s v="US"/>
    <s v="USD"/>
    <n v="1360648800"/>
    <n v="1362031200"/>
    <x v="267"/>
    <x v="269"/>
    <b v="0"/>
    <b v="0"/>
    <s v="theater/plays"/>
    <x v="3"/>
    <s v="plays"/>
  </r>
  <r>
    <n v="187"/>
    <s v="Fox Group"/>
    <s v="Horizontal transitional paradigm"/>
    <n v="60200"/>
    <n v="138384"/>
    <n v="230"/>
    <x v="0"/>
    <n v="1442"/>
    <n v="95.966712898751737"/>
    <s v="CA"/>
    <s v="CAD"/>
    <n v="1361599200"/>
    <n v="1364014800"/>
    <x v="268"/>
    <x v="270"/>
    <b v="0"/>
    <b v="1"/>
    <s v="film &amp; video/shorts"/>
    <x v="5"/>
    <s v="shorts"/>
  </r>
  <r>
    <n v="39"/>
    <s v="Kim-Rice"/>
    <s v="Organized bi-directional function"/>
    <n v="9900"/>
    <n v="5027"/>
    <n v="51"/>
    <x v="1"/>
    <n v="88"/>
    <n v="57.125"/>
    <s v="DK"/>
    <s v="DKK"/>
    <n v="1361772000"/>
    <n v="1362978000"/>
    <x v="269"/>
    <x v="271"/>
    <b v="0"/>
    <b v="0"/>
    <s v="theater/plays"/>
    <x v="3"/>
    <s v="plays"/>
  </r>
  <r>
    <n v="426"/>
    <s v="Edwards-Kane"/>
    <s v="Virtual leadingedge framework"/>
    <n v="1800"/>
    <n v="10313"/>
    <n v="573"/>
    <x v="0"/>
    <n v="219"/>
    <n v="47.091324200913242"/>
    <s v="US"/>
    <s v="USD"/>
    <n v="1361944800"/>
    <n v="1362549600"/>
    <x v="270"/>
    <x v="272"/>
    <b v="0"/>
    <b v="0"/>
    <s v="theater/plays"/>
    <x v="3"/>
    <s v="plays"/>
  </r>
  <r>
    <n v="859"/>
    <s v="Martinez Ltd"/>
    <s v="Multi-layered upward-trending groupware"/>
    <n v="7300"/>
    <n v="2594"/>
    <n v="36"/>
    <x v="1"/>
    <n v="63"/>
    <n v="41.174603174603178"/>
    <s v="US"/>
    <s v="USD"/>
    <n v="1362117600"/>
    <n v="1363669200"/>
    <x v="271"/>
    <x v="273"/>
    <b v="0"/>
    <b v="1"/>
    <s v="theater/plays"/>
    <x v="3"/>
    <s v="plays"/>
  </r>
  <r>
    <n v="438"/>
    <s v="Mathis, Hall and Hansen"/>
    <s v="Streamlined web-enabled knowledgebase"/>
    <n v="8300"/>
    <n v="14827"/>
    <n v="179"/>
    <x v="0"/>
    <n v="247"/>
    <n v="60.02834008097166"/>
    <s v="US"/>
    <s v="USD"/>
    <n v="1362376800"/>
    <n v="1364965200"/>
    <x v="272"/>
    <x v="274"/>
    <b v="0"/>
    <b v="0"/>
    <s v="theater/plays"/>
    <x v="3"/>
    <s v="plays"/>
  </r>
  <r>
    <n v="257"/>
    <s v="Williams Inc"/>
    <s v="Decentralized exuding strategy"/>
    <n v="5700"/>
    <n v="8322"/>
    <n v="146"/>
    <x v="0"/>
    <n v="92"/>
    <n v="90.456521739130437"/>
    <s v="US"/>
    <s v="USD"/>
    <n v="1362463200"/>
    <n v="1363669200"/>
    <x v="273"/>
    <x v="273"/>
    <b v="0"/>
    <b v="0"/>
    <s v="theater/plays"/>
    <x v="3"/>
    <s v="plays"/>
  </r>
  <r>
    <n v="135"/>
    <s v="Le, Burton and Evans"/>
    <s v="Balanced zero-defect software"/>
    <n v="7700"/>
    <n v="5488"/>
    <n v="71"/>
    <x v="1"/>
    <n v="117"/>
    <n v="46.905982905982903"/>
    <s v="US"/>
    <s v="USD"/>
    <n v="1362636000"/>
    <n v="1363064400"/>
    <x v="274"/>
    <x v="275"/>
    <b v="0"/>
    <b v="1"/>
    <s v="theater/plays"/>
    <x v="3"/>
    <s v="plays"/>
  </r>
  <r>
    <n v="505"/>
    <s v="Jensen-Vargas"/>
    <s v="Ameliorated explicit parallelism"/>
    <n v="89900"/>
    <n v="12497"/>
    <n v="14"/>
    <x v="1"/>
    <n v="347"/>
    <n v="36.014409221902014"/>
    <s v="US"/>
    <s v="USD"/>
    <n v="1362722400"/>
    <n v="1366347600"/>
    <x v="275"/>
    <x v="276"/>
    <b v="0"/>
    <b v="1"/>
    <s v="publishing/radio &amp; podcasts"/>
    <x v="4"/>
    <s v="radio &amp; podcasts"/>
  </r>
  <r>
    <n v="501"/>
    <s v="Mccann-Le"/>
    <s v="Focused coherent methodology"/>
    <n v="153600"/>
    <n v="107743"/>
    <n v="70"/>
    <x v="1"/>
    <n v="1796"/>
    <n v="59.990534521158132"/>
    <s v="US"/>
    <s v="USD"/>
    <n v="1363064400"/>
    <n v="1363237200"/>
    <x v="276"/>
    <x v="266"/>
    <b v="0"/>
    <b v="0"/>
    <s v="film &amp; video/documentary"/>
    <x v="5"/>
    <s v="documentary"/>
  </r>
  <r>
    <n v="646"/>
    <s v="Robinson Group"/>
    <s v="Switchable reciprocal middleware"/>
    <n v="98700"/>
    <n v="87448"/>
    <n v="89"/>
    <x v="1"/>
    <n v="2915"/>
    <n v="29.999313893653515"/>
    <s v="US"/>
    <s v="USD"/>
    <n v="1363150800"/>
    <n v="1364101200"/>
    <x v="277"/>
    <x v="277"/>
    <b v="0"/>
    <b v="0"/>
    <s v="games/video games"/>
    <x v="6"/>
    <s v="video games"/>
  </r>
  <r>
    <n v="179"/>
    <s v="Marks Ltd"/>
    <s v="Realigned human-resource orchestration"/>
    <n v="44500"/>
    <n v="159185"/>
    <n v="358"/>
    <x v="0"/>
    <n v="3537"/>
    <n v="45.005654509471306"/>
    <s v="CA"/>
    <s v="CAD"/>
    <n v="1363496400"/>
    <n v="1363582800"/>
    <x v="278"/>
    <x v="278"/>
    <b v="0"/>
    <b v="1"/>
    <s v="theater/plays"/>
    <x v="3"/>
    <s v="plays"/>
  </r>
  <r>
    <n v="332"/>
    <s v="Pacheco, Johnson and Torres"/>
    <s v="Optional bandwidth-monitored definition"/>
    <n v="20700"/>
    <n v="41396"/>
    <n v="200"/>
    <x v="0"/>
    <n v="470"/>
    <n v="88.076595744680844"/>
    <s v="US"/>
    <s v="USD"/>
    <n v="1364446800"/>
    <n v="1364533200"/>
    <x v="279"/>
    <x v="279"/>
    <b v="0"/>
    <b v="0"/>
    <s v="technology/wearables"/>
    <x v="2"/>
    <s v="wearables"/>
  </r>
  <r>
    <n v="105"/>
    <s v="Charles-Johnson"/>
    <s v="Total fresh-thinking system engine"/>
    <n v="6800"/>
    <n v="9829"/>
    <n v="145"/>
    <x v="0"/>
    <n v="95"/>
    <n v="103.46315789473684"/>
    <s v="US"/>
    <s v="USD"/>
    <n v="1364878800"/>
    <n v="1366434000"/>
    <x v="280"/>
    <x v="280"/>
    <b v="0"/>
    <b v="0"/>
    <s v="technology/web"/>
    <x v="2"/>
    <s v="web"/>
  </r>
  <r>
    <n v="933"/>
    <s v="Espinoza Group"/>
    <s v="Implemented tangible support"/>
    <n v="73000"/>
    <n v="175015"/>
    <n v="240"/>
    <x v="0"/>
    <n v="1902"/>
    <n v="92.016298633017882"/>
    <s v="US"/>
    <s v="USD"/>
    <n v="1365397200"/>
    <n v="1366520400"/>
    <x v="281"/>
    <x v="281"/>
    <b v="0"/>
    <b v="0"/>
    <s v="theater/plays"/>
    <x v="3"/>
    <s v="plays"/>
  </r>
  <r>
    <n v="507"/>
    <s v="Turner, Miller and Francis"/>
    <s v="Compatible well-modulated budgetary management"/>
    <n v="2100"/>
    <n v="837"/>
    <n v="40"/>
    <x v="1"/>
    <n v="19"/>
    <n v="44.05263157894737"/>
    <s v="US"/>
    <s v="USD"/>
    <n v="1365483600"/>
    <n v="1369717200"/>
    <x v="282"/>
    <x v="282"/>
    <b v="0"/>
    <b v="1"/>
    <s v="technology/web"/>
    <x v="2"/>
    <s v="web"/>
  </r>
  <r>
    <n v="448"/>
    <s v="Price and Sons"/>
    <s v="Object-based demand-driven strategy"/>
    <n v="89900"/>
    <n v="45384"/>
    <n v="50"/>
    <x v="1"/>
    <n v="605"/>
    <n v="75.014876033057845"/>
    <s v="US"/>
    <s v="USD"/>
    <n v="1365915600"/>
    <n v="1366088400"/>
    <x v="283"/>
    <x v="283"/>
    <b v="0"/>
    <b v="1"/>
    <s v="games/video games"/>
    <x v="6"/>
    <s v="video games"/>
  </r>
  <r>
    <n v="500"/>
    <s v="Valdez Ltd"/>
    <s v="Team-oriented clear-thinking matrix"/>
    <n v="100"/>
    <n v="0"/>
    <n v="0"/>
    <x v="1"/>
    <n v="0"/>
    <n v="0"/>
    <s v="US"/>
    <s v="USD"/>
    <n v="1367384400"/>
    <n v="1369803600"/>
    <x v="284"/>
    <x v="284"/>
    <b v="0"/>
    <b v="1"/>
    <s v="theater/plays"/>
    <x v="3"/>
    <s v="plays"/>
  </r>
  <r>
    <n v="618"/>
    <s v="Miller Ltd"/>
    <s v="Open-architected mobile emulation"/>
    <n v="198600"/>
    <n v="97037"/>
    <n v="49"/>
    <x v="1"/>
    <n v="1198"/>
    <n v="80.999165275459092"/>
    <s v="US"/>
    <s v="USD"/>
    <n v="1367470800"/>
    <n v="1369285200"/>
    <x v="285"/>
    <x v="285"/>
    <b v="0"/>
    <b v="0"/>
    <s v="publishing/nonfiction"/>
    <x v="4"/>
    <s v="nonfiction"/>
  </r>
  <r>
    <n v="290"/>
    <s v="Wilson, Hall and Osborne"/>
    <s v="Advanced global data-warehouse"/>
    <n v="168600"/>
    <n v="91722"/>
    <n v="54"/>
    <x v="1"/>
    <n v="908"/>
    <n v="101.01541850220265"/>
    <s v="US"/>
    <s v="USD"/>
    <n v="1368162000"/>
    <n v="1370926800"/>
    <x v="286"/>
    <x v="286"/>
    <b v="0"/>
    <b v="1"/>
    <s v="film &amp; video/documentary"/>
    <x v="5"/>
    <s v="documentary"/>
  </r>
  <r>
    <n v="466"/>
    <s v="Obrien and Sons"/>
    <s v="Pre-emptive transitional frame"/>
    <n v="1200"/>
    <n v="3984"/>
    <n v="332"/>
    <x v="0"/>
    <n v="42"/>
    <n v="94.857142857142861"/>
    <s v="US"/>
    <s v="USD"/>
    <n v="1368594000"/>
    <n v="1370581200"/>
    <x v="287"/>
    <x v="287"/>
    <b v="0"/>
    <b v="1"/>
    <s v="technology/wearables"/>
    <x v="2"/>
    <s v="wearables"/>
  </r>
  <r>
    <n v="173"/>
    <s v="White LLC"/>
    <s v="Cross-group 4thgeneration middleware"/>
    <n v="96700"/>
    <n v="157635"/>
    <n v="163"/>
    <x v="0"/>
    <n v="1561"/>
    <n v="100.98334401024984"/>
    <s v="US"/>
    <s v="USD"/>
    <n v="1368853200"/>
    <n v="1369371600"/>
    <x v="288"/>
    <x v="288"/>
    <b v="0"/>
    <b v="0"/>
    <s v="theater/plays"/>
    <x v="3"/>
    <s v="plays"/>
  </r>
  <r>
    <n v="974"/>
    <s v="Thomas, Clay and Mendoza"/>
    <s v="Multi-channeled reciprocal interface"/>
    <n v="800"/>
    <n v="2991"/>
    <n v="374"/>
    <x v="0"/>
    <n v="32"/>
    <n v="93.46875"/>
    <s v="US"/>
    <s v="USD"/>
    <n v="1368853200"/>
    <n v="1368939600"/>
    <x v="288"/>
    <x v="289"/>
    <b v="0"/>
    <b v="0"/>
    <s v="music/indie rock"/>
    <x v="1"/>
    <s v="indie rock"/>
  </r>
  <r>
    <n v="231"/>
    <s v="Williams, Carter and Gonzalez"/>
    <s v="Cross-platform uniform hardware"/>
    <n v="7200"/>
    <n v="5523"/>
    <n v="77"/>
    <x v="2"/>
    <n v="67"/>
    <n v="82.432835820895519"/>
    <s v="US"/>
    <s v="USD"/>
    <n v="1369112400"/>
    <n v="1374123600"/>
    <x v="289"/>
    <x v="290"/>
    <b v="0"/>
    <b v="0"/>
    <s v="theater/plays"/>
    <x v="3"/>
    <s v="plays"/>
  </r>
  <r>
    <n v="397"/>
    <s v="Jones-Martin"/>
    <s v="Virtual systematic monitoring"/>
    <n v="8100"/>
    <n v="14083"/>
    <n v="174"/>
    <x v="0"/>
    <n v="454"/>
    <n v="31.019823788546255"/>
    <s v="US"/>
    <s v="USD"/>
    <n v="1369285200"/>
    <n v="1369803600"/>
    <x v="290"/>
    <x v="284"/>
    <b v="0"/>
    <b v="0"/>
    <s v="music/rock"/>
    <x v="1"/>
    <s v="rock"/>
  </r>
  <r>
    <n v="549"/>
    <s v="Jarvis and Sons"/>
    <s v="Business-focused intermediate system engine"/>
    <n v="29500"/>
    <n v="83843"/>
    <n v="284"/>
    <x v="0"/>
    <n v="762"/>
    <n v="110.03018372703411"/>
    <s v="US"/>
    <s v="USD"/>
    <n v="1369717200"/>
    <n v="1370494800"/>
    <x v="291"/>
    <x v="291"/>
    <b v="0"/>
    <b v="0"/>
    <s v="technology/wearables"/>
    <x v="2"/>
    <s v="wearables"/>
  </r>
  <r>
    <n v="190"/>
    <s v="Cook LLC"/>
    <s v="Up-sized dynamic throughput"/>
    <n v="3700"/>
    <n v="2538"/>
    <n v="69"/>
    <x v="1"/>
    <n v="24"/>
    <n v="105.75"/>
    <s v="US"/>
    <s v="USD"/>
    <n v="1370322000"/>
    <n v="1370408400"/>
    <x v="292"/>
    <x v="292"/>
    <b v="0"/>
    <b v="1"/>
    <s v="theater/plays"/>
    <x v="3"/>
    <s v="plays"/>
  </r>
  <r>
    <n v="167"/>
    <s v="Cruz-Ward"/>
    <s v="Robust content-based emulation"/>
    <n v="2600"/>
    <n v="10804"/>
    <n v="416"/>
    <x v="0"/>
    <n v="146"/>
    <n v="74"/>
    <s v="AU"/>
    <s v="AUD"/>
    <n v="1370840400"/>
    <n v="1371704400"/>
    <x v="293"/>
    <x v="293"/>
    <b v="0"/>
    <b v="0"/>
    <s v="theater/plays"/>
    <x v="3"/>
    <s v="plays"/>
  </r>
  <r>
    <n v="718"/>
    <s v="Reyes PLC"/>
    <s v="Expanded optimal pricing structure"/>
    <n v="8300"/>
    <n v="8317"/>
    <n v="100"/>
    <x v="0"/>
    <n v="297"/>
    <n v="28.003367003367003"/>
    <s v="US"/>
    <s v="USD"/>
    <n v="1371445200"/>
    <n v="1373691600"/>
    <x v="294"/>
    <x v="294"/>
    <b v="0"/>
    <b v="0"/>
    <s v="technology/wearables"/>
    <x v="2"/>
    <s v="wearables"/>
  </r>
  <r>
    <n v="380"/>
    <s v="Davidson, Wilcox and Lewis"/>
    <s v="Optional clear-thinking process improvement"/>
    <n v="2500"/>
    <n v="4008"/>
    <n v="160"/>
    <x v="0"/>
    <n v="84"/>
    <n v="47.714285714285715"/>
    <s v="US"/>
    <s v="USD"/>
    <n v="1371963600"/>
    <n v="1372395600"/>
    <x v="295"/>
    <x v="295"/>
    <b v="0"/>
    <b v="0"/>
    <s v="theater/plays"/>
    <x v="3"/>
    <s v="plays"/>
  </r>
  <r>
    <n v="834"/>
    <s v="Gallegos, Wagner and Gaines"/>
    <s v="Expanded fault-tolerant emulation"/>
    <n v="7300"/>
    <n v="11228"/>
    <n v="154"/>
    <x v="0"/>
    <n v="119"/>
    <n v="94.352941176470594"/>
    <s v="US"/>
    <s v="USD"/>
    <n v="1371963600"/>
    <n v="1372482000"/>
    <x v="295"/>
    <x v="296"/>
    <b v="0"/>
    <b v="0"/>
    <s v="theater/plays"/>
    <x v="3"/>
    <s v="plays"/>
  </r>
  <r>
    <n v="475"/>
    <s v="Nichols Ltd"/>
    <s v="Function-based attitude-oriented groupware"/>
    <n v="7400"/>
    <n v="8432"/>
    <n v="114"/>
    <x v="0"/>
    <n v="211"/>
    <n v="39.962085308056871"/>
    <s v="US"/>
    <s v="USD"/>
    <n v="1372136400"/>
    <n v="1372482000"/>
    <x v="296"/>
    <x v="296"/>
    <b v="0"/>
    <b v="1"/>
    <s v="publishing/translations"/>
    <x v="4"/>
    <s v="translations"/>
  </r>
  <r>
    <n v="793"/>
    <s v="Rodriguez, Cox and Rodriguez"/>
    <s v="Networked disintermediate leverage"/>
    <n v="1100"/>
    <n v="13045"/>
    <n v="1186"/>
    <x v="0"/>
    <n v="181"/>
    <n v="72.071823204419886"/>
    <s v="CH"/>
    <s v="CHF"/>
    <n v="1372136400"/>
    <n v="1372482000"/>
    <x v="296"/>
    <x v="296"/>
    <b v="0"/>
    <b v="0"/>
    <s v="publishing/nonfiction"/>
    <x v="4"/>
    <s v="nonfiction"/>
  </r>
  <r>
    <n v="792"/>
    <s v="Jordan, Schneider and Hall"/>
    <s v="Reduced 6thgeneration intranet"/>
    <n v="2000"/>
    <n v="680"/>
    <n v="34"/>
    <x v="1"/>
    <n v="7"/>
    <n v="97.142857142857139"/>
    <s v="US"/>
    <s v="USD"/>
    <n v="1372222800"/>
    <n v="1374642000"/>
    <x v="297"/>
    <x v="297"/>
    <b v="0"/>
    <b v="1"/>
    <s v="theater/plays"/>
    <x v="3"/>
    <s v="plays"/>
  </r>
  <r>
    <n v="491"/>
    <s v="Henson PLC"/>
    <s v="Universal contextually-based knowledgebase"/>
    <n v="56800"/>
    <n v="173437"/>
    <n v="305"/>
    <x v="0"/>
    <n v="2443"/>
    <n v="70.993450675399103"/>
    <s v="US"/>
    <s v="USD"/>
    <n v="1372654800"/>
    <n v="1374901200"/>
    <x v="298"/>
    <x v="298"/>
    <b v="0"/>
    <b v="1"/>
    <s v="food/food trucks"/>
    <x v="7"/>
    <s v="food trucks"/>
  </r>
  <r>
    <n v="716"/>
    <s v="Tapia, Kramer and Hicks"/>
    <s v="Advanced modular moderator"/>
    <n v="2000"/>
    <n v="10353"/>
    <n v="518"/>
    <x v="0"/>
    <n v="157"/>
    <n v="65.942675159235662"/>
    <s v="US"/>
    <s v="USD"/>
    <n v="1373432400"/>
    <n v="1375851600"/>
    <x v="299"/>
    <x v="299"/>
    <b v="0"/>
    <b v="1"/>
    <s v="theater/plays"/>
    <x v="3"/>
    <s v="plays"/>
  </r>
  <r>
    <n v="894"/>
    <s v="Barrett Inc"/>
    <s v="Organic cohesive neural-net"/>
    <n v="1700"/>
    <n v="3208"/>
    <n v="189"/>
    <x v="0"/>
    <n v="56"/>
    <n v="57.285714285714285"/>
    <s v="GB"/>
    <s v="GBP"/>
    <n v="1373518800"/>
    <n v="1376110800"/>
    <x v="300"/>
    <x v="300"/>
    <b v="0"/>
    <b v="1"/>
    <s v="film &amp; video/television"/>
    <x v="5"/>
    <s v="television"/>
  </r>
  <r>
    <n v="342"/>
    <s v="Gibson-Hernandez"/>
    <s v="Visionary foreground middleware"/>
    <n v="47900"/>
    <n v="31864"/>
    <n v="67"/>
    <x v="1"/>
    <n v="328"/>
    <n v="97.146341463414629"/>
    <s v="US"/>
    <s v="USD"/>
    <n v="1374296400"/>
    <n v="1375333200"/>
    <x v="301"/>
    <x v="301"/>
    <b v="0"/>
    <b v="0"/>
    <s v="theater/plays"/>
    <x v="3"/>
    <s v="plays"/>
  </r>
  <r>
    <n v="702"/>
    <s v="Sims-Gross"/>
    <s v="Object-based attitude-oriented analyzer"/>
    <n v="8700"/>
    <n v="4710"/>
    <n v="54"/>
    <x v="1"/>
    <n v="83"/>
    <n v="56.746987951807228"/>
    <s v="US"/>
    <s v="USD"/>
    <n v="1374469200"/>
    <n v="1374901200"/>
    <x v="302"/>
    <x v="298"/>
    <b v="0"/>
    <b v="0"/>
    <s v="technology/wearables"/>
    <x v="2"/>
    <s v="wearables"/>
  </r>
  <r>
    <n v="533"/>
    <s v="Holt, Bernard and Johnson"/>
    <s v="Multi-lateral didactic encoding"/>
    <n v="115600"/>
    <n v="184086"/>
    <n v="159"/>
    <x v="0"/>
    <n v="2218"/>
    <n v="82.996393146979258"/>
    <s v="GB"/>
    <s v="GBP"/>
    <n v="1374642000"/>
    <n v="1377752400"/>
    <x v="303"/>
    <x v="302"/>
    <b v="0"/>
    <b v="0"/>
    <s v="music/indie rock"/>
    <x v="1"/>
    <s v="indie rock"/>
  </r>
  <r>
    <n v="611"/>
    <s v="Brady, Cortez and Rodriguez"/>
    <s v="Multi-lateral maximized core"/>
    <n v="8200"/>
    <n v="1136"/>
    <n v="14"/>
    <x v="2"/>
    <n v="15"/>
    <n v="75.733333333333334"/>
    <s v="US"/>
    <s v="USD"/>
    <n v="1374728400"/>
    <n v="1375765200"/>
    <x v="304"/>
    <x v="303"/>
    <b v="0"/>
    <b v="0"/>
    <s v="theater/plays"/>
    <x v="3"/>
    <s v="plays"/>
  </r>
  <r>
    <n v="394"/>
    <s v="Noble-Bailey"/>
    <s v="Customizable dynamic info-mediaries"/>
    <n v="800"/>
    <n v="3755"/>
    <n v="469"/>
    <x v="0"/>
    <n v="34"/>
    <n v="110.44117647058823"/>
    <s v="US"/>
    <s v="USD"/>
    <n v="1375074000"/>
    <n v="1375938000"/>
    <x v="305"/>
    <x v="304"/>
    <b v="0"/>
    <b v="1"/>
    <s v="film &amp; video/documentary"/>
    <x v="5"/>
    <s v="documentary"/>
  </r>
  <r>
    <n v="600"/>
    <s v="Brown-George"/>
    <s v="Cross-platform tertiary array"/>
    <n v="100"/>
    <n v="5"/>
    <n v="5"/>
    <x v="1"/>
    <n v="1"/>
    <n v="5"/>
    <s v="GB"/>
    <s v="GBP"/>
    <n v="1375160400"/>
    <n v="1376197200"/>
    <x v="306"/>
    <x v="305"/>
    <b v="0"/>
    <b v="0"/>
    <s v="food/food trucks"/>
    <x v="7"/>
    <s v="food trucks"/>
  </r>
  <r>
    <n v="50"/>
    <s v="Jones, Taylor and Moore"/>
    <s v="Down-sized system-worthy secured line"/>
    <n v="100"/>
    <n v="2"/>
    <n v="2"/>
    <x v="1"/>
    <n v="1"/>
    <n v="2"/>
    <s v="IT"/>
    <s v="EUR"/>
    <n v="1375333200"/>
    <n v="1377752400"/>
    <x v="307"/>
    <x v="302"/>
    <b v="0"/>
    <b v="0"/>
    <s v="music/metal"/>
    <x v="1"/>
    <s v="metal"/>
  </r>
  <r>
    <n v="914"/>
    <s v="Ramirez, Padilla and Barrera"/>
    <s v="Diverse client-driven conglomeration"/>
    <n v="6400"/>
    <n v="3676"/>
    <n v="57"/>
    <x v="1"/>
    <n v="141"/>
    <n v="26.070921985815602"/>
    <s v="GB"/>
    <s v="GBP"/>
    <n v="1375592400"/>
    <n v="1376629200"/>
    <x v="308"/>
    <x v="306"/>
    <b v="0"/>
    <b v="0"/>
    <s v="theater/plays"/>
    <x v="3"/>
    <s v="plays"/>
  </r>
  <r>
    <n v="246"/>
    <s v="Walters-Carter"/>
    <s v="Seamless value-added standardization"/>
    <n v="4500"/>
    <n v="14649"/>
    <n v="326"/>
    <x v="0"/>
    <n v="222"/>
    <n v="65.986486486486484"/>
    <s v="US"/>
    <s v="USD"/>
    <n v="1375678800"/>
    <n v="1376024400"/>
    <x v="309"/>
    <x v="307"/>
    <b v="0"/>
    <b v="0"/>
    <s v="technology/web"/>
    <x v="2"/>
    <s v="web"/>
  </r>
  <r>
    <n v="769"/>
    <s v="Johnson-Morales"/>
    <s v="Devolved 24hour forecast"/>
    <n v="125600"/>
    <n v="109106"/>
    <n v="87"/>
    <x v="1"/>
    <n v="3410"/>
    <n v="31.995894428152493"/>
    <s v="US"/>
    <s v="USD"/>
    <n v="1376542800"/>
    <n v="1378789200"/>
    <x v="310"/>
    <x v="308"/>
    <b v="0"/>
    <b v="0"/>
    <s v="games/video games"/>
    <x v="6"/>
    <s v="video games"/>
  </r>
  <r>
    <n v="400"/>
    <s v="Bell PLC"/>
    <s v="Ergonomic eco-centric open architecture"/>
    <n v="100"/>
    <n v="2"/>
    <n v="2"/>
    <x v="1"/>
    <n v="1"/>
    <n v="2"/>
    <s v="US"/>
    <s v="USD"/>
    <n v="1376629200"/>
    <n v="1378530000"/>
    <x v="311"/>
    <x v="309"/>
    <b v="0"/>
    <b v="1"/>
    <s v="photography/photography books"/>
    <x v="0"/>
    <s v="photography books"/>
  </r>
  <r>
    <n v="211"/>
    <s v="Thompson LLC"/>
    <s v="Customer-focused impactful benchmark"/>
    <n v="104400"/>
    <n v="99100"/>
    <n v="95"/>
    <x v="1"/>
    <n v="1625"/>
    <n v="60.984615384615381"/>
    <s v="US"/>
    <s v="USD"/>
    <n v="1377579600"/>
    <n v="1379653200"/>
    <x v="312"/>
    <x v="310"/>
    <b v="0"/>
    <b v="0"/>
    <s v="theater/plays"/>
    <x v="3"/>
    <s v="plays"/>
  </r>
  <r>
    <n v="666"/>
    <s v="York, Barr and Grant"/>
    <s v="Cloned bottom-line success"/>
    <n v="3100"/>
    <n v="1985"/>
    <n v="64"/>
    <x v="2"/>
    <n v="25"/>
    <n v="79.400000000000006"/>
    <s v="US"/>
    <s v="USD"/>
    <n v="1377838800"/>
    <n v="1378357200"/>
    <x v="313"/>
    <x v="311"/>
    <b v="0"/>
    <b v="1"/>
    <s v="theater/plays"/>
    <x v="3"/>
    <s v="plays"/>
  </r>
  <r>
    <n v="354"/>
    <s v="Brown Group"/>
    <s v="Profit-focused transitional capability"/>
    <n v="6100"/>
    <n v="7548"/>
    <n v="124"/>
    <x v="0"/>
    <n v="80"/>
    <n v="94.35"/>
    <s v="DK"/>
    <s v="DKK"/>
    <n v="1378184400"/>
    <n v="1378789200"/>
    <x v="314"/>
    <x v="308"/>
    <b v="0"/>
    <b v="0"/>
    <s v="film &amp; video/documentary"/>
    <x v="5"/>
    <s v="documentary"/>
  </r>
  <r>
    <n v="543"/>
    <s v="Johnson, Murphy and Peterson"/>
    <s v="Cross-group high-level moderator"/>
    <n v="84900"/>
    <n v="13864"/>
    <n v="16"/>
    <x v="1"/>
    <n v="180"/>
    <n v="77.022222222222226"/>
    <s v="US"/>
    <s v="USD"/>
    <n v="1378875600"/>
    <n v="1380171600"/>
    <x v="315"/>
    <x v="312"/>
    <b v="0"/>
    <b v="0"/>
    <s v="games/video games"/>
    <x v="6"/>
    <s v="video games"/>
  </r>
  <r>
    <n v="390"/>
    <s v="Davis-Allen"/>
    <s v="Digitized eco-centric core"/>
    <n v="2400"/>
    <n v="4477"/>
    <n v="187"/>
    <x v="0"/>
    <n v="50"/>
    <n v="89.54"/>
    <s v="US"/>
    <s v="USD"/>
    <n v="1379048400"/>
    <n v="1380344400"/>
    <x v="316"/>
    <x v="313"/>
    <b v="0"/>
    <b v="0"/>
    <s v="photography/photography books"/>
    <x v="0"/>
    <s v="photography books"/>
  </r>
  <r>
    <n v="9"/>
    <s v="Rangel, Holt and Jones"/>
    <s v="Open-source fresh-thinking model"/>
    <n v="6200"/>
    <n v="3208"/>
    <n v="52"/>
    <x v="1"/>
    <n v="44"/>
    <n v="72.909090909090907"/>
    <s v="US"/>
    <s v="USD"/>
    <n v="1379566800"/>
    <n v="1383804000"/>
    <x v="317"/>
    <x v="314"/>
    <b v="0"/>
    <b v="0"/>
    <s v="music/electric music"/>
    <x v="1"/>
    <s v="electric music"/>
  </r>
  <r>
    <n v="905"/>
    <s v="Haynes PLC"/>
    <s v="Re-engineered clear-thinking project"/>
    <n v="7900"/>
    <n v="12955"/>
    <n v="164"/>
    <x v="0"/>
    <n v="236"/>
    <n v="54.894067796610166"/>
    <s v="US"/>
    <s v="USD"/>
    <n v="1379566800"/>
    <n v="1379826000"/>
    <x v="317"/>
    <x v="315"/>
    <b v="0"/>
    <b v="0"/>
    <s v="theater/plays"/>
    <x v="3"/>
    <s v="plays"/>
  </r>
  <r>
    <n v="616"/>
    <s v="Burnett-Mora"/>
    <s v="Quality-focused 24/7 superstructure"/>
    <n v="6400"/>
    <n v="12129"/>
    <n v="190"/>
    <x v="0"/>
    <n v="238"/>
    <n v="50.962184873949582"/>
    <s v="GB"/>
    <s v="GBP"/>
    <n v="1379653200"/>
    <n v="1379739600"/>
    <x v="318"/>
    <x v="316"/>
    <b v="0"/>
    <b v="1"/>
    <s v="music/indie rock"/>
    <x v="1"/>
    <s v="indie rock"/>
  </r>
  <r>
    <n v="538"/>
    <s v="Young, Gilbert and Escobar"/>
    <s v="Networked didactic time-frame"/>
    <n v="151300"/>
    <n v="57034"/>
    <n v="38"/>
    <x v="1"/>
    <n v="1296"/>
    <n v="44.007716049382715"/>
    <s v="US"/>
    <s v="USD"/>
    <n v="1379826000"/>
    <n v="1381208400"/>
    <x v="319"/>
    <x v="317"/>
    <b v="0"/>
    <b v="0"/>
    <s v="games/mobile games"/>
    <x v="6"/>
    <s v="mobile games"/>
  </r>
  <r>
    <n v="899"/>
    <s v="Best-Young"/>
    <s v="Implemented multimedia time-frame"/>
    <n v="3100"/>
    <n v="12620"/>
    <n v="407"/>
    <x v="0"/>
    <n v="123"/>
    <n v="102.60162601626017"/>
    <s v="CH"/>
    <s v="CHF"/>
    <n v="1381122000"/>
    <n v="1382677200"/>
    <x v="320"/>
    <x v="318"/>
    <b v="0"/>
    <b v="0"/>
    <s v="music/jazz"/>
    <x v="1"/>
    <s v="jazz"/>
  </r>
  <r>
    <n v="971"/>
    <s v="Garner and Sons"/>
    <s v="Versatile neutral workforce"/>
    <n v="5100"/>
    <n v="1414"/>
    <n v="28"/>
    <x v="1"/>
    <n v="24"/>
    <n v="58.916666666666664"/>
    <s v="US"/>
    <s v="USD"/>
    <n v="1381208400"/>
    <n v="1381726800"/>
    <x v="321"/>
    <x v="319"/>
    <b v="0"/>
    <b v="0"/>
    <s v="film &amp; video/television"/>
    <x v="5"/>
    <s v="television"/>
  </r>
  <r>
    <n v="868"/>
    <s v="Wood, Buckley and Meza"/>
    <s v="Front-line web-enabled installation"/>
    <n v="7000"/>
    <n v="12939"/>
    <n v="185"/>
    <x v="0"/>
    <n v="126"/>
    <n v="102.69047619047619"/>
    <s v="US"/>
    <s v="USD"/>
    <n v="1381554000"/>
    <n v="1382504400"/>
    <x v="322"/>
    <x v="32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1"/>
    <n v="1910"/>
    <n v="36.004712041884815"/>
    <s v="CH"/>
    <s v="CHF"/>
    <n v="1381813200"/>
    <n v="1383976800"/>
    <x v="323"/>
    <x v="321"/>
    <b v="0"/>
    <b v="0"/>
    <s v="theater/plays"/>
    <x v="3"/>
    <s v="plays"/>
  </r>
  <r>
    <n v="454"/>
    <s v="Woods Inc"/>
    <s v="Upgradable upward-trending portal"/>
    <n v="4000"/>
    <n v="1763"/>
    <n v="44"/>
    <x v="1"/>
    <n v="39"/>
    <n v="45.205128205128204"/>
    <s v="US"/>
    <s v="USD"/>
    <n v="1382331600"/>
    <n v="1385445600"/>
    <x v="324"/>
    <x v="322"/>
    <b v="0"/>
    <b v="1"/>
    <s v="film &amp; video/drama"/>
    <x v="5"/>
    <s v="drama"/>
  </r>
  <r>
    <n v="252"/>
    <s v="Perez PLC"/>
    <s v="Operative bandwidth-monitored interface"/>
    <n v="1000"/>
    <n v="6263"/>
    <n v="626"/>
    <x v="0"/>
    <n v="59"/>
    <n v="106.15254237288136"/>
    <s v="US"/>
    <s v="USD"/>
    <n v="1382677200"/>
    <n v="1383109200"/>
    <x v="325"/>
    <x v="323"/>
    <b v="0"/>
    <b v="0"/>
    <s v="theater/plays"/>
    <x v="3"/>
    <s v="plays"/>
  </r>
  <r>
    <n v="312"/>
    <s v="Martinez LLC"/>
    <s v="Robust impactful approach"/>
    <n v="59100"/>
    <n v="183345"/>
    <n v="310"/>
    <x v="0"/>
    <n v="3742"/>
    <n v="48.996525921966864"/>
    <s v="US"/>
    <s v="USD"/>
    <n v="1382677200"/>
    <n v="1383282000"/>
    <x v="325"/>
    <x v="324"/>
    <b v="0"/>
    <b v="0"/>
    <s v="theater/plays"/>
    <x v="3"/>
    <s v="plays"/>
  </r>
  <r>
    <n v="689"/>
    <s v="Nguyen Inc"/>
    <s v="Seamless directional capacity"/>
    <n v="7300"/>
    <n v="7348"/>
    <n v="101"/>
    <x v="0"/>
    <n v="69"/>
    <n v="106.49275362318841"/>
    <s v="US"/>
    <s v="USD"/>
    <n v="1383022800"/>
    <n v="1384063200"/>
    <x v="326"/>
    <x v="325"/>
    <b v="0"/>
    <b v="0"/>
    <s v="technology/web"/>
    <x v="2"/>
    <s v="web"/>
  </r>
  <r>
    <n v="531"/>
    <s v="Berry-Richardson"/>
    <s v="Automated zero tolerance implementation"/>
    <n v="186700"/>
    <n v="178338"/>
    <n v="96"/>
    <x v="3"/>
    <n v="3640"/>
    <n v="48.993956043956047"/>
    <s v="CH"/>
    <s v="CHF"/>
    <n v="1384149600"/>
    <n v="1388988000"/>
    <x v="327"/>
    <x v="326"/>
    <b v="0"/>
    <b v="0"/>
    <s v="games/video games"/>
    <x v="6"/>
    <s v="video games"/>
  </r>
  <r>
    <n v="962"/>
    <s v="Harris, Russell and Mitchell"/>
    <s v="User-centric cohesive policy"/>
    <n v="3600"/>
    <n v="10657"/>
    <n v="296"/>
    <x v="0"/>
    <n v="266"/>
    <n v="40.063909774436091"/>
    <s v="US"/>
    <s v="USD"/>
    <n v="1384408800"/>
    <n v="1386223200"/>
    <x v="328"/>
    <x v="327"/>
    <b v="0"/>
    <b v="0"/>
    <s v="food/food trucks"/>
    <x v="7"/>
    <s v="food trucks"/>
  </r>
  <r>
    <n v="2"/>
    <s v="Melton, Robinson and Fritz"/>
    <s v="Function-based leadingedge pricing structure"/>
    <n v="108400"/>
    <n v="142523"/>
    <n v="131"/>
    <x v="0"/>
    <n v="1425"/>
    <n v="100.01614035087719"/>
    <s v="AU"/>
    <s v="AUD"/>
    <n v="1384668000"/>
    <n v="1384840800"/>
    <x v="329"/>
    <x v="328"/>
    <b v="0"/>
    <b v="0"/>
    <s v="technology/web"/>
    <x v="2"/>
    <s v="web"/>
  </r>
  <r>
    <n v="343"/>
    <s v="Spencer-Weber"/>
    <s v="Optional zero-defect task-force"/>
    <n v="9000"/>
    <n v="4853"/>
    <n v="54"/>
    <x v="1"/>
    <n v="147"/>
    <n v="33.013605442176868"/>
    <s v="US"/>
    <s v="USD"/>
    <n v="1384840800"/>
    <n v="1389420000"/>
    <x v="330"/>
    <x v="329"/>
    <b v="0"/>
    <b v="0"/>
    <s v="theater/plays"/>
    <x v="3"/>
    <s v="plays"/>
  </r>
  <r>
    <n v="528"/>
    <s v="Avila, Ford and Welch"/>
    <s v="Focused leadingedge matrix"/>
    <n v="9000"/>
    <n v="7227"/>
    <n v="80"/>
    <x v="1"/>
    <n v="80"/>
    <n v="90.337500000000006"/>
    <s v="GB"/>
    <s v="GBP"/>
    <n v="1385186400"/>
    <n v="1389074400"/>
    <x v="331"/>
    <x v="330"/>
    <b v="0"/>
    <b v="0"/>
    <s v="music/indie rock"/>
    <x v="1"/>
    <s v="indie rock"/>
  </r>
  <r>
    <n v="433"/>
    <s v="Potter, Harper and Everett"/>
    <s v="Decentralized composite paradigm"/>
    <n v="121400"/>
    <n v="65755"/>
    <n v="54"/>
    <x v="1"/>
    <n v="792"/>
    <n v="83.023989898989896"/>
    <s v="US"/>
    <s v="USD"/>
    <n v="1385359200"/>
    <n v="1386741600"/>
    <x v="332"/>
    <x v="331"/>
    <b v="0"/>
    <b v="1"/>
    <s v="film &amp; video/documentary"/>
    <x v="5"/>
    <s v="documentary"/>
  </r>
  <r>
    <n v="131"/>
    <s v="Fleming, Zhang and Henderson"/>
    <s v="Distributed 5thgeneration implementation"/>
    <n v="164700"/>
    <n v="166116"/>
    <n v="101"/>
    <x v="0"/>
    <n v="2443"/>
    <n v="67.996725337699544"/>
    <s v="GB"/>
    <s v="GBP"/>
    <n v="1385704800"/>
    <n v="1386828000"/>
    <x v="333"/>
    <x v="332"/>
    <b v="0"/>
    <b v="0"/>
    <s v="technology/web"/>
    <x v="2"/>
    <s v="web"/>
  </r>
  <r>
    <n v="514"/>
    <s v="Sanchez, Bradley and Flores"/>
    <s v="Centralized motivating capacity"/>
    <n v="138700"/>
    <n v="31123"/>
    <n v="22"/>
    <x v="2"/>
    <n v="528"/>
    <n v="58.945075757575758"/>
    <s v="CH"/>
    <s v="CHF"/>
    <n v="1386309600"/>
    <n v="1386741600"/>
    <x v="334"/>
    <x v="331"/>
    <b v="0"/>
    <b v="1"/>
    <s v="music/rock"/>
    <x v="1"/>
    <s v="rock"/>
  </r>
  <r>
    <n v="985"/>
    <s v="Logan-Curtis"/>
    <s v="Enhanced optimal ability"/>
    <n v="170600"/>
    <n v="114523"/>
    <n v="67"/>
    <x v="1"/>
    <n v="4405"/>
    <n v="25.998410896708286"/>
    <s v="US"/>
    <s v="USD"/>
    <n v="1386309600"/>
    <n v="1388556000"/>
    <x v="334"/>
    <x v="333"/>
    <b v="0"/>
    <b v="1"/>
    <s v="music/rock"/>
    <x v="1"/>
    <s v="rock"/>
  </r>
  <r>
    <n v="682"/>
    <s v="Nguyen and Sons"/>
    <s v="Compatible 5thgeneration concept"/>
    <n v="5400"/>
    <n v="8109"/>
    <n v="150"/>
    <x v="0"/>
    <n v="103"/>
    <n v="78.728155339805824"/>
    <s v="US"/>
    <s v="USD"/>
    <n v="1386741600"/>
    <n v="1387519200"/>
    <x v="335"/>
    <x v="334"/>
    <b v="0"/>
    <b v="0"/>
    <s v="theater/plays"/>
    <x v="3"/>
    <s v="plays"/>
  </r>
  <r>
    <n v="705"/>
    <s v="Ford LLC"/>
    <s v="Centralized tangible success"/>
    <n v="169700"/>
    <n v="168048"/>
    <n v="99"/>
    <x v="1"/>
    <n v="2025"/>
    <n v="82.986666666666665"/>
    <s v="GB"/>
    <s v="GBP"/>
    <n v="1386741600"/>
    <n v="1387087200"/>
    <x v="335"/>
    <x v="335"/>
    <b v="0"/>
    <b v="0"/>
    <s v="publishing/nonfiction"/>
    <x v="4"/>
    <s v="nonfiction"/>
  </r>
  <r>
    <n v="768"/>
    <s v="Ramirez-Calderon"/>
    <s v="Fundamental zero tolerance alliance"/>
    <n v="4800"/>
    <n v="11088"/>
    <n v="231"/>
    <x v="0"/>
    <n v="150"/>
    <n v="73.92"/>
    <s v="US"/>
    <s v="USD"/>
    <n v="1386741600"/>
    <n v="1388037600"/>
    <x v="335"/>
    <x v="336"/>
    <b v="0"/>
    <b v="0"/>
    <s v="theater/plays"/>
    <x v="3"/>
    <s v="plays"/>
  </r>
  <r>
    <n v="783"/>
    <s v="Vega, Chan and Carney"/>
    <s v="Down-sized systematic utilization"/>
    <n v="7400"/>
    <n v="10451"/>
    <n v="141"/>
    <x v="0"/>
    <n v="138"/>
    <n v="75.731884057971016"/>
    <s v="US"/>
    <s v="USD"/>
    <n v="1387260000"/>
    <n v="1387864800"/>
    <x v="336"/>
    <x v="337"/>
    <b v="0"/>
    <b v="0"/>
    <s v="music/rock"/>
    <x v="1"/>
    <s v="rock"/>
  </r>
  <r>
    <n v="928"/>
    <s v="Dawson Group"/>
    <s v="Triple-buffered bi-directional model"/>
    <n v="167400"/>
    <n v="196386"/>
    <n v="117"/>
    <x v="0"/>
    <n v="3777"/>
    <n v="51.995234312946785"/>
    <s v="IT"/>
    <s v="EUR"/>
    <n v="1388296800"/>
    <n v="1389074400"/>
    <x v="337"/>
    <x v="330"/>
    <b v="0"/>
    <b v="0"/>
    <s v="technology/web"/>
    <x v="2"/>
    <s v="web"/>
  </r>
  <r>
    <n v="157"/>
    <s v="Curtis-Curtis"/>
    <s v="User-friendly reciprocal initiative"/>
    <n v="4200"/>
    <n v="2212"/>
    <n v="53"/>
    <x v="1"/>
    <n v="30"/>
    <n v="73.733333333333334"/>
    <s v="AU"/>
    <s v="AUD"/>
    <n v="1388383200"/>
    <n v="1389420000"/>
    <x v="338"/>
    <x v="329"/>
    <b v="0"/>
    <b v="0"/>
    <s v="photography/photography books"/>
    <x v="0"/>
    <s v="photography books"/>
  </r>
  <r>
    <n v="463"/>
    <s v="Mckee-Hill"/>
    <s v="Cross-platform upward-trending parallelism"/>
    <n v="134300"/>
    <n v="145265"/>
    <n v="108"/>
    <x v="0"/>
    <n v="2105"/>
    <n v="69.009501187648453"/>
    <s v="US"/>
    <s v="USD"/>
    <n v="1388469600"/>
    <n v="1388815200"/>
    <x v="339"/>
    <x v="338"/>
    <b v="0"/>
    <b v="0"/>
    <s v="film &amp; video/animation"/>
    <x v="5"/>
    <s v="animation"/>
  </r>
  <r>
    <n v="412"/>
    <s v="Rodriguez-Scott"/>
    <s v="Realigned zero tolerance software"/>
    <n v="2100"/>
    <n v="14046"/>
    <n v="669"/>
    <x v="0"/>
    <n v="134"/>
    <n v="104.82089552238806"/>
    <s v="US"/>
    <s v="USD"/>
    <n v="1388728800"/>
    <n v="1389592800"/>
    <x v="340"/>
    <x v="339"/>
    <b v="0"/>
    <b v="0"/>
    <s v="publishing/fiction"/>
    <x v="4"/>
    <s v="fiction"/>
  </r>
  <r>
    <n v="873"/>
    <s v="Vazquez, Ochoa and Clark"/>
    <s v="Intuitive value-added installation"/>
    <n v="42100"/>
    <n v="79268"/>
    <n v="188"/>
    <x v="0"/>
    <n v="1887"/>
    <n v="42.007419183889773"/>
    <s v="US"/>
    <s v="USD"/>
    <n v="1389160800"/>
    <n v="1389592800"/>
    <x v="341"/>
    <x v="339"/>
    <b v="0"/>
    <b v="0"/>
    <s v="photography/photography books"/>
    <x v="0"/>
    <s v="photography books"/>
  </r>
  <r>
    <n v="109"/>
    <s v="Romero and Sons"/>
    <s v="Object-based client-server application"/>
    <n v="5200"/>
    <n v="3079"/>
    <n v="59"/>
    <x v="1"/>
    <n v="60"/>
    <n v="51.31666666666667"/>
    <s v="US"/>
    <s v="USD"/>
    <n v="1389506400"/>
    <n v="1389679200"/>
    <x v="342"/>
    <x v="340"/>
    <b v="0"/>
    <b v="0"/>
    <s v="film &amp; video/television"/>
    <x v="5"/>
    <s v="television"/>
  </r>
  <r>
    <n v="297"/>
    <s v="Brown, Herring and Bass"/>
    <s v="Organized client-driven capacity"/>
    <n v="7200"/>
    <n v="6785"/>
    <n v="94"/>
    <x v="1"/>
    <n v="104"/>
    <n v="65.240384615384613"/>
    <s v="AU"/>
    <s v="AUD"/>
    <n v="1389679200"/>
    <n v="1390456800"/>
    <x v="343"/>
    <x v="341"/>
    <b v="0"/>
    <b v="1"/>
    <s v="theater/plays"/>
    <x v="3"/>
    <s v="plays"/>
  </r>
  <r>
    <n v="391"/>
    <s v="Miller-Patel"/>
    <s v="Mandatory uniform strategy"/>
    <n v="60400"/>
    <n v="4393"/>
    <n v="7"/>
    <x v="1"/>
    <n v="151"/>
    <n v="29.09271523178808"/>
    <s v="US"/>
    <s v="USD"/>
    <n v="1389679200"/>
    <n v="1389852000"/>
    <x v="343"/>
    <x v="342"/>
    <b v="0"/>
    <b v="0"/>
    <s v="publishing/nonfiction"/>
    <x v="4"/>
    <s v="nonfiction"/>
  </r>
  <r>
    <n v="997"/>
    <s v="Ball LLC"/>
    <s v="Right-sized full-range throughput"/>
    <n v="7600"/>
    <n v="4603"/>
    <n v="61"/>
    <x v="2"/>
    <n v="139"/>
    <n v="33.115107913669064"/>
    <s v="IT"/>
    <s v="EUR"/>
    <n v="1390197600"/>
    <n v="1390629600"/>
    <x v="344"/>
    <x v="343"/>
    <b v="0"/>
    <b v="0"/>
    <s v="theater/plays"/>
    <x v="3"/>
    <s v="plays"/>
  </r>
  <r>
    <n v="16"/>
    <s v="Hines Inc"/>
    <s v="Cross-platform systemic adapter"/>
    <n v="1700"/>
    <n v="11041"/>
    <n v="649"/>
    <x v="0"/>
    <n v="100"/>
    <n v="110.41"/>
    <s v="US"/>
    <s v="USD"/>
    <n v="1390370400"/>
    <n v="1392271200"/>
    <x v="345"/>
    <x v="344"/>
    <b v="0"/>
    <b v="0"/>
    <s v="publishing/nonfiction"/>
    <x v="4"/>
    <s v="nonfiction"/>
  </r>
  <r>
    <n v="118"/>
    <s v="Robinson, Lopez and Christensen"/>
    <s v="Organic next generation protocol"/>
    <n v="5400"/>
    <n v="6351"/>
    <n v="118"/>
    <x v="0"/>
    <n v="67"/>
    <n v="94.791044776119406"/>
    <s v="US"/>
    <s v="USD"/>
    <n v="1390716000"/>
    <n v="1391234400"/>
    <x v="346"/>
    <x v="345"/>
    <b v="0"/>
    <b v="0"/>
    <s v="photography/photography books"/>
    <x v="0"/>
    <s v="photography books"/>
  </r>
  <r>
    <n v="429"/>
    <s v="Robles Ltd"/>
    <s v="Right-sized demand-driven adapter"/>
    <n v="191000"/>
    <n v="173191"/>
    <n v="91"/>
    <x v="2"/>
    <n v="2138"/>
    <n v="81.006080449017773"/>
    <s v="US"/>
    <s v="USD"/>
    <n v="1392012000"/>
    <n v="1394427600"/>
    <x v="347"/>
    <x v="346"/>
    <b v="0"/>
    <b v="1"/>
    <s v="photography/photography books"/>
    <x v="0"/>
    <s v="photography books"/>
  </r>
  <r>
    <n v="816"/>
    <s v="Jones, Casey and Jones"/>
    <s v="Ergonomic mission-critical moratorium"/>
    <n v="2300"/>
    <n v="14150"/>
    <n v="615"/>
    <x v="0"/>
    <n v="133"/>
    <n v="106.39097744360902"/>
    <s v="US"/>
    <s v="USD"/>
    <n v="1392012000"/>
    <n v="1392184800"/>
    <x v="347"/>
    <x v="347"/>
    <b v="1"/>
    <b v="1"/>
    <s v="theater/plays"/>
    <x v="3"/>
    <s v="plays"/>
  </r>
  <r>
    <n v="318"/>
    <s v="Young, Hart and Ryan"/>
    <s v="Decentralized demand-driven open system"/>
    <n v="5700"/>
    <n v="903"/>
    <n v="16"/>
    <x v="1"/>
    <n v="17"/>
    <n v="53.117647058823529"/>
    <s v="US"/>
    <s v="USD"/>
    <n v="1392357600"/>
    <n v="1392530400"/>
    <x v="348"/>
    <x v="348"/>
    <b v="0"/>
    <b v="0"/>
    <s v="music/rock"/>
    <x v="1"/>
    <s v="rock"/>
  </r>
  <r>
    <n v="651"/>
    <s v="Wang, Koch and Weaver"/>
    <s v="Digitized analyzing capacity"/>
    <n v="196700"/>
    <n v="174039"/>
    <n v="88"/>
    <x v="1"/>
    <n v="3868"/>
    <n v="44.994570837642193"/>
    <s v="IT"/>
    <s v="EUR"/>
    <n v="1393048800"/>
    <n v="1394344800"/>
    <x v="349"/>
    <x v="349"/>
    <b v="0"/>
    <b v="0"/>
    <s v="film &amp; video/shorts"/>
    <x v="5"/>
    <s v="shorts"/>
  </r>
  <r>
    <n v="580"/>
    <s v="Perez PLC"/>
    <s v="Seamless 6thgeneration extranet"/>
    <n v="43800"/>
    <n v="149578"/>
    <n v="342"/>
    <x v="0"/>
    <n v="3116"/>
    <n v="48.003209242618745"/>
    <s v="US"/>
    <s v="USD"/>
    <n v="1393394400"/>
    <n v="1394085600"/>
    <x v="350"/>
    <x v="350"/>
    <b v="0"/>
    <b v="0"/>
    <s v="theater/plays"/>
    <x v="3"/>
    <s v="plays"/>
  </r>
  <r>
    <n v="822"/>
    <s v="Stewart and Sons"/>
    <s v="Distributed optimizing protocol"/>
    <n v="54000"/>
    <n v="188982"/>
    <n v="350"/>
    <x v="0"/>
    <n v="2100"/>
    <n v="89.991428571428571"/>
    <s v="US"/>
    <s v="USD"/>
    <n v="1393567200"/>
    <n v="1395032400"/>
    <x v="351"/>
    <x v="351"/>
    <b v="0"/>
    <b v="0"/>
    <s v="music/rock"/>
    <x v="1"/>
    <s v="rock"/>
  </r>
  <r>
    <n v="932"/>
    <s v="Mora, Miller and Harper"/>
    <s v="Stand-alone zero tolerance algorithm"/>
    <n v="2300"/>
    <n v="4883"/>
    <n v="212"/>
    <x v="0"/>
    <n v="144"/>
    <n v="33.909722222222221"/>
    <s v="US"/>
    <s v="USD"/>
    <n v="1394514000"/>
    <n v="1394773200"/>
    <x v="352"/>
    <x v="352"/>
    <b v="0"/>
    <b v="0"/>
    <s v="music/rock"/>
    <x v="1"/>
    <s v="rock"/>
  </r>
  <r>
    <n v="889"/>
    <s v="Santos Group"/>
    <s v="Secured dynamic capacity"/>
    <n v="5600"/>
    <n v="9508"/>
    <n v="170"/>
    <x v="0"/>
    <n v="122"/>
    <n v="77.93442622950819"/>
    <s v="US"/>
    <s v="USD"/>
    <n v="1394600400"/>
    <n v="1395205200"/>
    <x v="353"/>
    <x v="353"/>
    <b v="0"/>
    <b v="1"/>
    <s v="music/electric music"/>
    <x v="1"/>
    <s v="electric music"/>
  </r>
  <r>
    <n v="839"/>
    <s v="Pierce-Ramirez"/>
    <s v="Organized scalable initiative"/>
    <n v="7700"/>
    <n v="14644"/>
    <n v="190"/>
    <x v="0"/>
    <n v="157"/>
    <n v="93.273885350318466"/>
    <s v="US"/>
    <s v="USD"/>
    <n v="1395032400"/>
    <n v="1398920400"/>
    <x v="354"/>
    <x v="354"/>
    <b v="0"/>
    <b v="1"/>
    <s v="film &amp; video/documentary"/>
    <x v="5"/>
    <s v="documentary"/>
  </r>
  <r>
    <n v="171"/>
    <s v="Blair Group"/>
    <s v="Public-key 3rdgeneration budgetary management"/>
    <n v="4900"/>
    <n v="521"/>
    <n v="11"/>
    <x v="1"/>
    <n v="5"/>
    <n v="104.2"/>
    <s v="US"/>
    <s v="USD"/>
    <n v="1395291600"/>
    <n v="1397192400"/>
    <x v="355"/>
    <x v="355"/>
    <b v="0"/>
    <b v="0"/>
    <s v="publishing/translations"/>
    <x v="4"/>
    <s v="translations"/>
  </r>
  <r>
    <n v="607"/>
    <s v="Gordon, Mendez and Johnson"/>
    <s v="Fundamental needs-based frame"/>
    <n v="137600"/>
    <n v="180667"/>
    <n v="131"/>
    <x v="0"/>
    <n v="2230"/>
    <n v="81.016591928251117"/>
    <s v="US"/>
    <s v="USD"/>
    <n v="1395550800"/>
    <n v="1395723600"/>
    <x v="356"/>
    <x v="356"/>
    <b v="0"/>
    <b v="0"/>
    <s v="food/food trucks"/>
    <x v="7"/>
    <s v="food trucks"/>
  </r>
  <r>
    <n v="593"/>
    <s v="Hale-Hayes"/>
    <s v="Ameliorated client-driven open system"/>
    <n v="121600"/>
    <n v="188288"/>
    <n v="155"/>
    <x v="0"/>
    <n v="4006"/>
    <n v="47.001497753369947"/>
    <s v="US"/>
    <s v="USD"/>
    <n v="1395810000"/>
    <n v="1396933200"/>
    <x v="357"/>
    <x v="357"/>
    <b v="0"/>
    <b v="0"/>
    <s v="film &amp; video/animation"/>
    <x v="5"/>
    <s v="animation"/>
  </r>
  <r>
    <n v="323"/>
    <s v="Cole, Smith and Wood"/>
    <s v="Integrated zero-defect help-desk"/>
    <n v="8900"/>
    <n v="2148"/>
    <n v="24"/>
    <x v="1"/>
    <n v="26"/>
    <n v="82.615384615384613"/>
    <s v="GB"/>
    <s v="GBP"/>
    <n v="1395896400"/>
    <n v="1396069200"/>
    <x v="358"/>
    <x v="358"/>
    <b v="0"/>
    <b v="0"/>
    <s v="film &amp; video/documentary"/>
    <x v="5"/>
    <s v="documentary"/>
  </r>
  <r>
    <n v="47"/>
    <s v="Bennett and Sons"/>
    <s v="Function-based multi-state software"/>
    <n v="1500"/>
    <n v="7129"/>
    <n v="475"/>
    <x v="0"/>
    <n v="149"/>
    <n v="47.845637583892618"/>
    <s v="US"/>
    <s v="USD"/>
    <n v="1396069200"/>
    <n v="1398661200"/>
    <x v="359"/>
    <x v="359"/>
    <b v="0"/>
    <b v="0"/>
    <s v="theater/plays"/>
    <x v="3"/>
    <s v="plays"/>
  </r>
  <r>
    <n v="555"/>
    <s v="Anderson Group"/>
    <s v="Organic maximized database"/>
    <n v="6300"/>
    <n v="14089"/>
    <n v="224"/>
    <x v="0"/>
    <n v="135"/>
    <n v="104.36296296296297"/>
    <s v="DK"/>
    <s v="DKK"/>
    <n v="1396414800"/>
    <n v="1399093200"/>
    <x v="360"/>
    <x v="360"/>
    <b v="0"/>
    <b v="0"/>
    <s v="music/rock"/>
    <x v="1"/>
    <s v="rock"/>
  </r>
  <r>
    <n v="245"/>
    <s v="Russell-Gardner"/>
    <s v="Re-engineered systematic monitoring"/>
    <n v="2900"/>
    <n v="14771"/>
    <n v="509"/>
    <x v="0"/>
    <n v="214"/>
    <n v="69.023364485981304"/>
    <s v="US"/>
    <s v="USD"/>
    <n v="1396846800"/>
    <n v="1396933200"/>
    <x v="361"/>
    <x v="357"/>
    <b v="0"/>
    <b v="0"/>
    <s v="theater/plays"/>
    <x v="3"/>
    <s v="plays"/>
  </r>
  <r>
    <n v="241"/>
    <s v="Gonzalez-Martinez"/>
    <s v="Vision-oriented actuating open system"/>
    <n v="168500"/>
    <n v="171729"/>
    <n v="102"/>
    <x v="0"/>
    <n v="1684"/>
    <n v="101.97684085510689"/>
    <s v="AU"/>
    <s v="AUD"/>
    <n v="1397365200"/>
    <n v="1398229200"/>
    <x v="362"/>
    <x v="361"/>
    <b v="0"/>
    <b v="1"/>
    <s v="publishing/nonfiction"/>
    <x v="4"/>
    <s v="nonfiction"/>
  </r>
  <r>
    <n v="770"/>
    <s v="Mathis-Rodriguez"/>
    <s v="User-centric attitude-oriented intranet"/>
    <n v="4300"/>
    <n v="11642"/>
    <n v="271"/>
    <x v="0"/>
    <n v="216"/>
    <n v="53.898148148148145"/>
    <s v="IT"/>
    <s v="EUR"/>
    <n v="1397451600"/>
    <n v="1398056400"/>
    <x v="363"/>
    <x v="362"/>
    <b v="0"/>
    <b v="1"/>
    <s v="theater/plays"/>
    <x v="3"/>
    <s v="plays"/>
  </r>
  <r>
    <n v="237"/>
    <s v="Ellison PLC"/>
    <s v="Re-contextualized tangible open architecture"/>
    <n v="9300"/>
    <n v="14822"/>
    <n v="159"/>
    <x v="0"/>
    <n v="329"/>
    <n v="45.051671732522799"/>
    <s v="US"/>
    <s v="USD"/>
    <n v="1398402000"/>
    <n v="1398574800"/>
    <x v="364"/>
    <x v="363"/>
    <b v="0"/>
    <b v="0"/>
    <s v="film &amp; video/animation"/>
    <x v="5"/>
    <s v="animation"/>
  </r>
  <r>
    <n v="461"/>
    <s v="Terry-Salinas"/>
    <s v="Networked secondary structure"/>
    <n v="98800"/>
    <n v="139354"/>
    <n v="141"/>
    <x v="0"/>
    <n v="2080"/>
    <n v="66.997115384615384"/>
    <s v="US"/>
    <s v="USD"/>
    <n v="1398661200"/>
    <n v="1400389200"/>
    <x v="365"/>
    <x v="364"/>
    <b v="0"/>
    <b v="0"/>
    <s v="film &amp; video/drama"/>
    <x v="5"/>
    <s v="drama"/>
  </r>
  <r>
    <n v="432"/>
    <s v="Harper-Bryan"/>
    <s v="Re-contextualized dedicated hardware"/>
    <n v="7700"/>
    <n v="6369"/>
    <n v="83"/>
    <x v="1"/>
    <n v="91"/>
    <n v="69.989010989010993"/>
    <s v="US"/>
    <s v="USD"/>
    <n v="1399006800"/>
    <n v="1400734800"/>
    <x v="366"/>
    <x v="365"/>
    <b v="0"/>
    <b v="0"/>
    <s v="theater/plays"/>
    <x v="3"/>
    <s v="plays"/>
  </r>
  <r>
    <n v="573"/>
    <s v="Valenzuela-Cook"/>
    <s v="Total incremental productivity"/>
    <n v="6700"/>
    <n v="7496"/>
    <n v="112"/>
    <x v="0"/>
    <n v="300"/>
    <n v="24.986666666666668"/>
    <s v="US"/>
    <s v="USD"/>
    <n v="1399006800"/>
    <n v="1399179600"/>
    <x v="366"/>
    <x v="366"/>
    <b v="0"/>
    <b v="0"/>
    <s v="journalism/audio"/>
    <x v="8"/>
    <s v="audio"/>
  </r>
  <r>
    <n v="225"/>
    <s v="Fox-Quinn"/>
    <s v="Enterprise-wide reciprocal success"/>
    <n v="67800"/>
    <n v="176398"/>
    <n v="260"/>
    <x v="0"/>
    <n v="5880"/>
    <n v="29.999659863945578"/>
    <s v="US"/>
    <s v="USD"/>
    <n v="1399093200"/>
    <n v="1399093200"/>
    <x v="367"/>
    <x v="360"/>
    <b v="1"/>
    <b v="0"/>
    <s v="music/rock"/>
    <x v="1"/>
    <s v="rock"/>
  </r>
  <r>
    <n v="884"/>
    <s v="Strickland Group"/>
    <s v="Horizontal secondary interface"/>
    <n v="170800"/>
    <n v="109374"/>
    <n v="64"/>
    <x v="1"/>
    <n v="1886"/>
    <n v="57.992576882290564"/>
    <s v="US"/>
    <s v="USD"/>
    <n v="1399179600"/>
    <n v="1399352400"/>
    <x v="368"/>
    <x v="367"/>
    <b v="0"/>
    <b v="1"/>
    <s v="theater/plays"/>
    <x v="3"/>
    <s v="plays"/>
  </r>
  <r>
    <n v="529"/>
    <s v="Gallegos Inc"/>
    <s v="Seamless logistical encryption"/>
    <n v="5100"/>
    <n v="574"/>
    <n v="11"/>
    <x v="1"/>
    <n v="9"/>
    <n v="63.777777777777779"/>
    <s v="US"/>
    <s v="USD"/>
    <n v="1399698000"/>
    <n v="1402117200"/>
    <x v="369"/>
    <x v="368"/>
    <b v="0"/>
    <b v="0"/>
    <s v="games/video games"/>
    <x v="6"/>
    <s v="video games"/>
  </r>
  <r>
    <n v="53"/>
    <s v="Smith-Jones"/>
    <s v="Reverse-engineered static concept"/>
    <n v="8800"/>
    <n v="12356"/>
    <n v="140"/>
    <x v="0"/>
    <n v="209"/>
    <n v="59.119617224880386"/>
    <s v="US"/>
    <s v="USD"/>
    <n v="1400562000"/>
    <n v="1403931600"/>
    <x v="370"/>
    <x v="369"/>
    <b v="0"/>
    <b v="0"/>
    <s v="film &amp; video/drama"/>
    <x v="5"/>
    <s v="drama"/>
  </r>
  <r>
    <n v="575"/>
    <s v="Fuentes LLC"/>
    <s v="Universal zero-defect concept"/>
    <n v="83300"/>
    <n v="52421"/>
    <n v="63"/>
    <x v="1"/>
    <n v="558"/>
    <n v="93.944444444444443"/>
    <s v="US"/>
    <s v="USD"/>
    <n v="1400562000"/>
    <n v="1400821200"/>
    <x v="370"/>
    <x v="370"/>
    <b v="0"/>
    <b v="1"/>
    <s v="theater/plays"/>
    <x v="3"/>
    <s v="plays"/>
  </r>
  <r>
    <n v="186"/>
    <s v="Parker Group"/>
    <s v="Grass-roots foreground policy"/>
    <n v="88800"/>
    <n v="28358"/>
    <n v="32"/>
    <x v="1"/>
    <n v="886"/>
    <n v="32.006772009029348"/>
    <s v="US"/>
    <s v="USD"/>
    <n v="1400821200"/>
    <n v="1402117200"/>
    <x v="371"/>
    <x v="368"/>
    <b v="0"/>
    <b v="0"/>
    <s v="theater/plays"/>
    <x v="3"/>
    <s v="plays"/>
  </r>
  <r>
    <n v="315"/>
    <s v="Lopez, Adams and Johnson"/>
    <s v="Open-source interactive knowledge user"/>
    <n v="9500"/>
    <n v="3220"/>
    <n v="34"/>
    <x v="1"/>
    <n v="31"/>
    <n v="103.87096774193549"/>
    <s v="US"/>
    <s v="USD"/>
    <n v="1400907600"/>
    <n v="1403413200"/>
    <x v="372"/>
    <x v="371"/>
    <b v="0"/>
    <b v="0"/>
    <s v="theater/plays"/>
    <x v="3"/>
    <s v="plays"/>
  </r>
  <r>
    <n v="789"/>
    <s v="Kennedy-Miller"/>
    <s v="Cross-platform composite migration"/>
    <n v="9000"/>
    <n v="3351"/>
    <n v="37"/>
    <x v="1"/>
    <n v="45"/>
    <n v="74.466666666666669"/>
    <s v="US"/>
    <s v="USD"/>
    <n v="1401166800"/>
    <n v="1404363600"/>
    <x v="373"/>
    <x v="372"/>
    <b v="0"/>
    <b v="0"/>
    <s v="theater/plays"/>
    <x v="3"/>
    <s v="plays"/>
  </r>
  <r>
    <n v="592"/>
    <s v="Brown Inc"/>
    <s v="Object-based bandwidth-monitored concept"/>
    <n v="156800"/>
    <n v="20243"/>
    <n v="13"/>
    <x v="1"/>
    <n v="253"/>
    <n v="80.011857707509876"/>
    <s v="US"/>
    <s v="USD"/>
    <n v="1401426000"/>
    <n v="1402203600"/>
    <x v="374"/>
    <x v="373"/>
    <b v="0"/>
    <b v="0"/>
    <s v="theater/plays"/>
    <x v="3"/>
    <s v="plays"/>
  </r>
  <r>
    <n v="601"/>
    <s v="Waters and Sons"/>
    <s v="Inverse neutral structure"/>
    <n v="6300"/>
    <n v="13018"/>
    <n v="207"/>
    <x v="0"/>
    <n v="194"/>
    <n v="67.103092783505161"/>
    <s v="US"/>
    <s v="USD"/>
    <n v="1401426000"/>
    <n v="1402894800"/>
    <x v="374"/>
    <x v="374"/>
    <b v="1"/>
    <b v="0"/>
    <s v="technology/wearables"/>
    <x v="2"/>
    <s v="wearables"/>
  </r>
  <r>
    <n v="972"/>
    <s v="Sellers, Roach and Garrison"/>
    <s v="Multi-tiered systematic knowledge user"/>
    <n v="42700"/>
    <n v="97524"/>
    <n v="228"/>
    <x v="0"/>
    <n v="1681"/>
    <n v="58.015466983938133"/>
    <s v="US"/>
    <s v="USD"/>
    <n v="1401685200"/>
    <n v="1402462800"/>
    <x v="375"/>
    <x v="375"/>
    <b v="0"/>
    <b v="1"/>
    <s v="technology/web"/>
    <x v="2"/>
    <s v="web"/>
  </r>
  <r>
    <n v="617"/>
    <s v="King LLC"/>
    <s v="Multi-channeled local intranet"/>
    <n v="1400"/>
    <n v="3496"/>
    <n v="250"/>
    <x v="0"/>
    <n v="55"/>
    <n v="63.563636363636363"/>
    <s v="US"/>
    <s v="USD"/>
    <n v="1401858000"/>
    <n v="1402722000"/>
    <x v="376"/>
    <x v="376"/>
    <b v="0"/>
    <b v="0"/>
    <s v="theater/plays"/>
    <x v="3"/>
    <s v="plays"/>
  </r>
  <r>
    <n v="136"/>
    <s v="Briggs PLC"/>
    <s v="Distributed context-sensitive flexibility"/>
    <n v="82800"/>
    <n v="2721"/>
    <n v="3"/>
    <x v="2"/>
    <n v="58"/>
    <n v="46.913793103448278"/>
    <s v="US"/>
    <s v="USD"/>
    <n v="1402117200"/>
    <n v="1403154000"/>
    <x v="377"/>
    <x v="377"/>
    <b v="0"/>
    <b v="1"/>
    <s v="film &amp; video/drama"/>
    <x v="5"/>
    <s v="drama"/>
  </r>
  <r>
    <n v="151"/>
    <s v="Parker LLC"/>
    <s v="Customizable intermediate extranet"/>
    <n v="137200"/>
    <n v="88037"/>
    <n v="64"/>
    <x v="1"/>
    <n v="1467"/>
    <n v="60.011588275391958"/>
    <s v="US"/>
    <s v="USD"/>
    <n v="1402290000"/>
    <n v="1406696400"/>
    <x v="378"/>
    <x v="378"/>
    <b v="0"/>
    <b v="0"/>
    <s v="music/electric music"/>
    <x v="1"/>
    <s v="electric music"/>
  </r>
  <r>
    <n v="495"/>
    <s v="Bell, Edwards and Andersen"/>
    <s v="Centralized clear-thinking solution"/>
    <n v="3200"/>
    <n v="13264"/>
    <n v="415"/>
    <x v="0"/>
    <n v="195"/>
    <n v="68.02051282051282"/>
    <s v="DK"/>
    <s v="DKK"/>
    <n v="1402376400"/>
    <n v="1402722000"/>
    <x v="379"/>
    <x v="376"/>
    <b v="0"/>
    <b v="0"/>
    <s v="theater/plays"/>
    <x v="3"/>
    <s v="plays"/>
  </r>
  <r>
    <n v="119"/>
    <s v="Clark and Sons"/>
    <s v="Reverse-engineered full-range Internet solution"/>
    <n v="5000"/>
    <n v="10748"/>
    <n v="215"/>
    <x v="0"/>
    <n v="154"/>
    <n v="69.79220779220779"/>
    <s v="US"/>
    <s v="USD"/>
    <n v="1402894800"/>
    <n v="1404363600"/>
    <x v="380"/>
    <x v="372"/>
    <b v="0"/>
    <b v="1"/>
    <s v="film &amp; video/documentary"/>
    <x v="5"/>
    <s v="documentary"/>
  </r>
  <r>
    <n v="24"/>
    <s v="Scott, Wilson and Martin"/>
    <s v="Cross-platform intermediate frame"/>
    <n v="92400"/>
    <n v="104257"/>
    <n v="113"/>
    <x v="0"/>
    <n v="2673"/>
    <n v="39.003741114852225"/>
    <s v="US"/>
    <s v="USD"/>
    <n v="1403326800"/>
    <n v="1403499600"/>
    <x v="381"/>
    <x v="379"/>
    <b v="0"/>
    <b v="0"/>
    <s v="technology/wearables"/>
    <x v="2"/>
    <s v="wearables"/>
  </r>
  <r>
    <n v="192"/>
    <s v="Long, Morgan and Mitchell"/>
    <s v="Upgradable 4thgeneration productivity"/>
    <n v="42600"/>
    <n v="8517"/>
    <n v="20"/>
    <x v="1"/>
    <n v="243"/>
    <n v="35.049382716049379"/>
    <s v="US"/>
    <s v="USD"/>
    <n v="1403845200"/>
    <n v="1404190800"/>
    <x v="382"/>
    <x v="380"/>
    <b v="0"/>
    <b v="0"/>
    <s v="music/rock"/>
    <x v="1"/>
    <s v="rock"/>
  </r>
  <r>
    <n v="931"/>
    <s v="Lowery, Hayden and Cruz"/>
    <s v="Digitized 24/7 budgetary management"/>
    <n v="7900"/>
    <n v="5729"/>
    <n v="73"/>
    <x v="1"/>
    <n v="112"/>
    <n v="51.151785714285715"/>
    <s v="US"/>
    <s v="USD"/>
    <n v="1403931600"/>
    <n v="1404104400"/>
    <x v="383"/>
    <x v="381"/>
    <b v="0"/>
    <b v="1"/>
    <s v="theater/plays"/>
    <x v="3"/>
    <s v="plays"/>
  </r>
  <r>
    <n v="512"/>
    <s v="Williams-Walsh"/>
    <s v="Organized explicit core"/>
    <n v="9100"/>
    <n v="12678"/>
    <n v="139"/>
    <x v="0"/>
    <n v="239"/>
    <n v="53.046025104602514"/>
    <s v="US"/>
    <s v="USD"/>
    <n v="1404536400"/>
    <n v="1404622800"/>
    <x v="384"/>
    <x v="382"/>
    <b v="0"/>
    <b v="1"/>
    <s v="games/video games"/>
    <x v="6"/>
    <s v="video games"/>
  </r>
  <r>
    <n v="376"/>
    <s v="Perry PLC"/>
    <s v="Mandatory uniform matrix"/>
    <n v="3400"/>
    <n v="12275"/>
    <n v="361"/>
    <x v="0"/>
    <n v="131"/>
    <n v="93.702290076335885"/>
    <s v="US"/>
    <s v="USD"/>
    <n v="1404622800"/>
    <n v="1405141200"/>
    <x v="385"/>
    <x v="383"/>
    <b v="0"/>
    <b v="0"/>
    <s v="music/rock"/>
    <x v="1"/>
    <s v="rock"/>
  </r>
  <r>
    <n v="650"/>
    <s v="Wilson, Wilson and Mathis"/>
    <s v="Optional asymmetric success"/>
    <n v="100"/>
    <n v="2"/>
    <n v="2"/>
    <x v="1"/>
    <n v="1"/>
    <n v="2"/>
    <s v="US"/>
    <s v="USD"/>
    <n v="1404795600"/>
    <n v="1407128400"/>
    <x v="386"/>
    <x v="384"/>
    <b v="0"/>
    <b v="0"/>
    <s v="music/jazz"/>
    <x v="1"/>
    <s v="jazz"/>
  </r>
  <r>
    <n v="567"/>
    <s v="Johns PLC"/>
    <s v="Distributed high-level open architecture"/>
    <n v="6800"/>
    <n v="14865"/>
    <n v="219"/>
    <x v="0"/>
    <n v="244"/>
    <n v="60.922131147540981"/>
    <s v="US"/>
    <s v="USD"/>
    <n v="1404968400"/>
    <n v="1405141200"/>
    <x v="387"/>
    <x v="383"/>
    <b v="0"/>
    <b v="0"/>
    <s v="music/rock"/>
    <x v="1"/>
    <s v="rock"/>
  </r>
  <r>
    <n v="244"/>
    <s v="Herring-Bailey"/>
    <s v="Reverse-engineered system-worthy extranet"/>
    <n v="700"/>
    <n v="3988"/>
    <n v="570"/>
    <x v="0"/>
    <n v="53"/>
    <n v="75.245283018867923"/>
    <s v="US"/>
    <s v="USD"/>
    <n v="1405314000"/>
    <n v="1409806800"/>
    <x v="388"/>
    <x v="385"/>
    <b v="0"/>
    <b v="0"/>
    <s v="theater/plays"/>
    <x v="3"/>
    <s v="plays"/>
  </r>
  <r>
    <n v="840"/>
    <s v="Howell and Sons"/>
    <s v="Enhanced regional moderator"/>
    <n v="116300"/>
    <n v="116583"/>
    <n v="100"/>
    <x v="0"/>
    <n v="3533"/>
    <n v="32.998301726577978"/>
    <s v="US"/>
    <s v="USD"/>
    <n v="1405486800"/>
    <n v="1405659600"/>
    <x v="389"/>
    <x v="386"/>
    <b v="0"/>
    <b v="1"/>
    <s v="theater/plays"/>
    <x v="3"/>
    <s v="plays"/>
  </r>
  <r>
    <n v="172"/>
    <s v="Nixon Inc"/>
    <s v="Centralized national firmware"/>
    <n v="800"/>
    <n v="663"/>
    <n v="83"/>
    <x v="1"/>
    <n v="26"/>
    <n v="25.5"/>
    <s v="US"/>
    <s v="USD"/>
    <n v="1405746000"/>
    <n v="1407042000"/>
    <x v="390"/>
    <x v="387"/>
    <b v="0"/>
    <b v="1"/>
    <s v="film &amp; video/documentary"/>
    <x v="5"/>
    <s v="documentary"/>
  </r>
  <r>
    <n v="43"/>
    <s v="Schmitt-Mendoza"/>
    <s v="Profound explicit paradigm"/>
    <n v="90200"/>
    <n v="167717"/>
    <n v="186"/>
    <x v="0"/>
    <n v="6212"/>
    <n v="26.998873148744366"/>
    <s v="US"/>
    <s v="USD"/>
    <n v="1406178000"/>
    <n v="1407560400"/>
    <x v="391"/>
    <x v="388"/>
    <b v="0"/>
    <b v="0"/>
    <s v="publishing/radio &amp; podcasts"/>
    <x v="4"/>
    <s v="radio &amp; podcasts"/>
  </r>
  <r>
    <n v="733"/>
    <s v="Marquez-Kerr"/>
    <s v="Automated hybrid orchestration"/>
    <n v="15800"/>
    <n v="83267"/>
    <n v="527"/>
    <x v="0"/>
    <n v="980"/>
    <n v="84.96632653061225"/>
    <s v="US"/>
    <s v="USD"/>
    <n v="1406178000"/>
    <n v="1407301200"/>
    <x v="391"/>
    <x v="389"/>
    <b v="0"/>
    <b v="0"/>
    <s v="music/metal"/>
    <x v="1"/>
    <s v="metal"/>
  </r>
  <r>
    <n v="201"/>
    <s v="Osborne, Perkins and Knox"/>
    <s v="Cross-platform bi-directional workforce"/>
    <n v="2100"/>
    <n v="14305"/>
    <n v="681"/>
    <x v="0"/>
    <n v="157"/>
    <n v="91.114649681528661"/>
    <s v="US"/>
    <s v="USD"/>
    <n v="1406264400"/>
    <n v="1407819600"/>
    <x v="392"/>
    <x v="390"/>
    <b v="0"/>
    <b v="0"/>
    <s v="technology/web"/>
    <x v="2"/>
    <s v="web"/>
  </r>
  <r>
    <n v="20"/>
    <s v="Reeves, Thompson and Richardson"/>
    <s v="Proactive composite alliance"/>
    <n v="131800"/>
    <n v="147936"/>
    <n v="112"/>
    <x v="0"/>
    <n v="1396"/>
    <n v="105.97134670487107"/>
    <s v="US"/>
    <s v="USD"/>
    <n v="1406523600"/>
    <n v="1406523600"/>
    <x v="393"/>
    <x v="391"/>
    <b v="0"/>
    <b v="0"/>
    <s v="film &amp; video/drama"/>
    <x v="5"/>
    <s v="drama"/>
  </r>
  <r>
    <n v="484"/>
    <s v="Landry Inc"/>
    <s v="Synergistic cohesive adapter"/>
    <n v="29600"/>
    <n v="77021"/>
    <n v="260"/>
    <x v="0"/>
    <n v="1572"/>
    <n v="48.99554707379135"/>
    <s v="GB"/>
    <s v="GBP"/>
    <n v="1407128400"/>
    <n v="1411362000"/>
    <x v="394"/>
    <x v="392"/>
    <b v="0"/>
    <b v="1"/>
    <s v="food/food trucks"/>
    <x v="7"/>
    <s v="food trucks"/>
  </r>
  <r>
    <n v="796"/>
    <s v="Freeman-Ferguson"/>
    <s v="Profound full-range open system"/>
    <n v="7800"/>
    <n v="4275"/>
    <n v="55"/>
    <x v="1"/>
    <n v="78"/>
    <n v="54.807692307692307"/>
    <s v="US"/>
    <s v="USD"/>
    <n v="1407474000"/>
    <n v="1408078800"/>
    <x v="395"/>
    <x v="393"/>
    <b v="0"/>
    <b v="1"/>
    <s v="games/mobile games"/>
    <x v="6"/>
    <s v="mobile games"/>
  </r>
  <r>
    <n v="1"/>
    <s v="Odom Inc"/>
    <s v="Managed bottom-line architecture"/>
    <n v="1400"/>
    <n v="14560"/>
    <n v="1040"/>
    <x v="0"/>
    <n v="158"/>
    <n v="92.151898734177209"/>
    <s v="US"/>
    <s v="USD"/>
    <n v="1408424400"/>
    <n v="1408597200"/>
    <x v="396"/>
    <x v="394"/>
    <b v="0"/>
    <b v="1"/>
    <s v="music/rock"/>
    <x v="1"/>
    <s v="rock"/>
  </r>
  <r>
    <n v="714"/>
    <s v="Evans-Jones"/>
    <s v="Switchable methodical superstructure"/>
    <n v="38500"/>
    <n v="182036"/>
    <n v="473"/>
    <x v="0"/>
    <n v="1785"/>
    <n v="101.98095238095237"/>
    <s v="US"/>
    <s v="USD"/>
    <n v="1408424400"/>
    <n v="1408510800"/>
    <x v="396"/>
    <x v="395"/>
    <b v="0"/>
    <b v="0"/>
    <s v="music/rock"/>
    <x v="1"/>
    <s v="rock"/>
  </r>
  <r>
    <n v="112"/>
    <s v="Jones-Meyer"/>
    <s v="Re-engineered client-driven hub"/>
    <n v="4700"/>
    <n v="12635"/>
    <n v="269"/>
    <x v="0"/>
    <n v="361"/>
    <n v="35"/>
    <s v="AU"/>
    <s v="AUD"/>
    <n v="1408856400"/>
    <n v="1410152400"/>
    <x v="397"/>
    <x v="396"/>
    <b v="0"/>
    <b v="0"/>
    <s v="technology/web"/>
    <x v="2"/>
    <s v="web"/>
  </r>
  <r>
    <n v="145"/>
    <s v="Fields-Moore"/>
    <s v="Secured reciprocal array"/>
    <n v="25000"/>
    <n v="59128"/>
    <n v="237"/>
    <x v="0"/>
    <n v="768"/>
    <n v="76.989583333333329"/>
    <s v="CH"/>
    <s v="CHF"/>
    <n v="1410066000"/>
    <n v="1410498000"/>
    <x v="398"/>
    <x v="397"/>
    <b v="0"/>
    <b v="0"/>
    <s v="technology/wearables"/>
    <x v="2"/>
    <s v="wearables"/>
  </r>
  <r>
    <n v="667"/>
    <s v="Little Ltd"/>
    <s v="Decentralized bandwidth-monitored ability"/>
    <n v="6900"/>
    <n v="12155"/>
    <n v="176"/>
    <x v="0"/>
    <n v="419"/>
    <n v="29.009546539379475"/>
    <s v="US"/>
    <s v="USD"/>
    <n v="1410325200"/>
    <n v="1411102800"/>
    <x v="399"/>
    <x v="398"/>
    <b v="0"/>
    <b v="0"/>
    <s v="journalism/audio"/>
    <x v="8"/>
    <s v="audio"/>
  </r>
  <r>
    <n v="823"/>
    <s v="Dyer Inc"/>
    <s v="Secured well-modulated system engine"/>
    <n v="4100"/>
    <n v="14640"/>
    <n v="357"/>
    <x v="0"/>
    <n v="252"/>
    <n v="58.095238095238095"/>
    <s v="US"/>
    <s v="USD"/>
    <n v="1410325200"/>
    <n v="1412485200"/>
    <x v="399"/>
    <x v="399"/>
    <b v="1"/>
    <b v="1"/>
    <s v="music/rock"/>
    <x v="1"/>
    <s v="rock"/>
  </r>
  <r>
    <n v="427"/>
    <s v="Hicks, Wall and Webb"/>
    <s v="Managed discrete framework"/>
    <n v="174500"/>
    <n v="197018"/>
    <n v="113"/>
    <x v="0"/>
    <n v="2526"/>
    <n v="77.996041171813147"/>
    <s v="US"/>
    <s v="USD"/>
    <n v="1410584400"/>
    <n v="1413349200"/>
    <x v="400"/>
    <x v="400"/>
    <b v="0"/>
    <b v="1"/>
    <s v="theater/plays"/>
    <x v="3"/>
    <s v="plays"/>
  </r>
  <r>
    <n v="865"/>
    <s v="Ellis, Smith and Armstrong"/>
    <s v="Horizontal attitude-oriented help-desk"/>
    <n v="81000"/>
    <n v="150515"/>
    <n v="186"/>
    <x v="0"/>
    <n v="3272"/>
    <n v="46.000916870415651"/>
    <s v="US"/>
    <s v="USD"/>
    <n v="1410757200"/>
    <n v="1411534800"/>
    <x v="401"/>
    <x v="401"/>
    <b v="0"/>
    <b v="0"/>
    <s v="theater/plays"/>
    <x v="3"/>
    <s v="plays"/>
  </r>
  <r>
    <n v="900"/>
    <s v="Powers, Smith and Deleon"/>
    <s v="Enhanced uniform service-desk"/>
    <n v="100"/>
    <n v="2"/>
    <n v="2"/>
    <x v="1"/>
    <n v="1"/>
    <n v="2"/>
    <s v="US"/>
    <s v="USD"/>
    <n v="1411102800"/>
    <n v="1411189200"/>
    <x v="402"/>
    <x v="402"/>
    <b v="0"/>
    <b v="1"/>
    <s v="technology/web"/>
    <x v="2"/>
    <s v="web"/>
  </r>
  <r>
    <n v="224"/>
    <s v="Lester-Moore"/>
    <s v="Diverse analyzing definition"/>
    <n v="46300"/>
    <n v="186885"/>
    <n v="404"/>
    <x v="0"/>
    <n v="3594"/>
    <n v="51.999165275459099"/>
    <s v="US"/>
    <s v="USD"/>
    <n v="1411534800"/>
    <n v="1415426400"/>
    <x v="403"/>
    <x v="403"/>
    <b v="0"/>
    <b v="0"/>
    <s v="film &amp; video/science fiction"/>
    <x v="5"/>
    <s v="science fiction"/>
  </r>
  <r>
    <n v="943"/>
    <s v="Peterson, Gonzalez and Spencer"/>
    <s v="Synchronized fault-tolerant algorithm"/>
    <n v="7500"/>
    <n v="11969"/>
    <n v="160"/>
    <x v="0"/>
    <n v="114"/>
    <n v="104.99122807017544"/>
    <s v="US"/>
    <s v="USD"/>
    <n v="1411534800"/>
    <n v="1414558800"/>
    <x v="403"/>
    <x v="404"/>
    <b v="0"/>
    <b v="0"/>
    <s v="food/food trucks"/>
    <x v="7"/>
    <s v="food trucks"/>
  </r>
  <r>
    <n v="991"/>
    <s v="Ramirez LLC"/>
    <s v="Reduced reciprocal focus group"/>
    <n v="9800"/>
    <n v="11091"/>
    <n v="113"/>
    <x v="0"/>
    <n v="241"/>
    <n v="46.020746887966808"/>
    <s v="US"/>
    <s v="USD"/>
    <n v="1411621200"/>
    <n v="1411966800"/>
    <x v="404"/>
    <x v="405"/>
    <b v="0"/>
    <b v="1"/>
    <s v="music/rock"/>
    <x v="1"/>
    <s v="rock"/>
  </r>
  <r>
    <n v="947"/>
    <s v="Smith-Powell"/>
    <s v="Upgradable clear-thinking hardware"/>
    <n v="3600"/>
    <n v="961"/>
    <n v="27"/>
    <x v="1"/>
    <n v="13"/>
    <n v="73.92307692307692"/>
    <s v="US"/>
    <s v="USD"/>
    <n v="1411707600"/>
    <n v="1412312400"/>
    <x v="405"/>
    <x v="406"/>
    <b v="0"/>
    <b v="0"/>
    <s v="theater/plays"/>
    <x v="3"/>
    <s v="plays"/>
  </r>
  <r>
    <n v="481"/>
    <s v="Mcclure LLC"/>
    <s v="Sharable discrete budgetary management"/>
    <n v="196600"/>
    <n v="159931"/>
    <n v="81"/>
    <x v="1"/>
    <n v="1538"/>
    <n v="103.98634590377114"/>
    <s v="US"/>
    <s v="USD"/>
    <n v="1412139600"/>
    <n v="1415772000"/>
    <x v="406"/>
    <x v="407"/>
    <b v="0"/>
    <b v="1"/>
    <s v="theater/plays"/>
    <x v="3"/>
    <s v="plays"/>
  </r>
  <r>
    <n v="222"/>
    <s v="Johnson LLC"/>
    <s v="Cross-group cohesive circuit"/>
    <n v="4800"/>
    <n v="6623"/>
    <n v="138"/>
    <x v="0"/>
    <n v="138"/>
    <n v="47.992753623188406"/>
    <s v="US"/>
    <s v="USD"/>
    <n v="1412226000"/>
    <n v="1412312400"/>
    <x v="407"/>
    <x v="406"/>
    <b v="0"/>
    <b v="0"/>
    <s v="photography/photography books"/>
    <x v="0"/>
    <s v="photography books"/>
  </r>
  <r>
    <n v="33"/>
    <s v="Blair, Collins and Carter"/>
    <s v="Exclusive interactive approach"/>
    <n v="50200"/>
    <n v="189666"/>
    <n v="378"/>
    <x v="0"/>
    <n v="5419"/>
    <n v="35.000184535892231"/>
    <s v="US"/>
    <s v="USD"/>
    <n v="1412485200"/>
    <n v="1415685600"/>
    <x v="408"/>
    <x v="408"/>
    <b v="0"/>
    <b v="0"/>
    <s v="theater/plays"/>
    <x v="3"/>
    <s v="plays"/>
  </r>
  <r>
    <n v="121"/>
    <s v="Brown-Brown"/>
    <s v="Multi-lateral homogeneous success"/>
    <n v="45300"/>
    <n v="99361"/>
    <n v="219"/>
    <x v="0"/>
    <n v="903"/>
    <n v="110.0343300110742"/>
    <s v="US"/>
    <s v="USD"/>
    <n v="1412485200"/>
    <n v="1413608400"/>
    <x v="408"/>
    <x v="409"/>
    <b v="0"/>
    <b v="0"/>
    <s v="games/video games"/>
    <x v="6"/>
    <s v="video games"/>
  </r>
  <r>
    <n v="749"/>
    <s v="Hunter-Logan"/>
    <s v="Down-sized needs-based task-force"/>
    <n v="8600"/>
    <n v="13527"/>
    <n v="157"/>
    <x v="0"/>
    <n v="366"/>
    <n v="36.959016393442624"/>
    <s v="IT"/>
    <s v="EUR"/>
    <n v="1412744400"/>
    <n v="1413781200"/>
    <x v="409"/>
    <x v="410"/>
    <b v="0"/>
    <b v="1"/>
    <s v="technology/wearables"/>
    <x v="2"/>
    <s v="wearables"/>
  </r>
  <r>
    <n v="994"/>
    <s v="Leach, Rich and Price"/>
    <s v="Implemented bi-directional flexibility"/>
    <n v="141100"/>
    <n v="74073"/>
    <n v="52"/>
    <x v="1"/>
    <n v="842"/>
    <n v="87.972684085510693"/>
    <s v="US"/>
    <s v="USD"/>
    <n v="1413522000"/>
    <n v="1414040400"/>
    <x v="410"/>
    <x v="411"/>
    <b v="0"/>
    <b v="1"/>
    <s v="publishing/translations"/>
    <x v="4"/>
    <s v="translations"/>
  </r>
  <r>
    <n v="367"/>
    <s v="Brooks, Jones and Ingram"/>
    <s v="Triple-buffered explicit methodology"/>
    <n v="9900"/>
    <n v="1870"/>
    <n v="19"/>
    <x v="1"/>
    <n v="75"/>
    <n v="24.933333333333334"/>
    <s v="US"/>
    <s v="USD"/>
    <n v="1413608400"/>
    <n v="1415685600"/>
    <x v="411"/>
    <x v="408"/>
    <b v="0"/>
    <b v="1"/>
    <s v="theater/plays"/>
    <x v="3"/>
    <s v="plays"/>
  </r>
  <r>
    <n v="724"/>
    <s v="Mccoy Ltd"/>
    <s v="Business-focused encompassing intranet"/>
    <n v="8400"/>
    <n v="11261"/>
    <n v="134"/>
    <x v="0"/>
    <n v="121"/>
    <n v="93.066115702479337"/>
    <s v="GB"/>
    <s v="GBP"/>
    <n v="1413954000"/>
    <n v="1414126800"/>
    <x v="412"/>
    <x v="412"/>
    <b v="0"/>
    <b v="1"/>
    <s v="theater/plays"/>
    <x v="3"/>
    <s v="plays"/>
  </r>
  <r>
    <n v="758"/>
    <s v="Logan-Miranda"/>
    <s v="Proactive systemic firmware"/>
    <n v="29600"/>
    <n v="167005"/>
    <n v="564"/>
    <x v="0"/>
    <n v="1518"/>
    <n v="110.01646903820817"/>
    <s v="CA"/>
    <s v="CAD"/>
    <n v="1414126800"/>
    <n v="1414904400"/>
    <x v="413"/>
    <x v="413"/>
    <b v="0"/>
    <b v="0"/>
    <s v="music/rock"/>
    <x v="1"/>
    <s v="rock"/>
  </r>
  <r>
    <n v="632"/>
    <s v="Parker PLC"/>
    <s v="Reduced interactive matrix"/>
    <n v="72100"/>
    <n v="30902"/>
    <n v="43"/>
    <x v="3"/>
    <n v="278"/>
    <n v="111.15827338129496"/>
    <s v="US"/>
    <s v="USD"/>
    <n v="1414904400"/>
    <n v="1416463200"/>
    <x v="414"/>
    <x v="414"/>
    <b v="0"/>
    <b v="0"/>
    <s v="theater/plays"/>
    <x v="3"/>
    <s v="plays"/>
  </r>
  <r>
    <n v="775"/>
    <s v="Murphy LLC"/>
    <s v="Customer-focused non-volatile framework"/>
    <n v="9400"/>
    <n v="968"/>
    <n v="10"/>
    <x v="1"/>
    <n v="10"/>
    <n v="96.8"/>
    <s v="US"/>
    <s v="USD"/>
    <n v="1415253600"/>
    <n v="1416117600"/>
    <x v="415"/>
    <x v="415"/>
    <b v="0"/>
    <b v="0"/>
    <s v="music/rock"/>
    <x v="1"/>
    <s v="rock"/>
  </r>
  <r>
    <n v="266"/>
    <s v="Cole LLC"/>
    <s v="Proactive responsive emulation"/>
    <n v="111900"/>
    <n v="85902"/>
    <n v="77"/>
    <x v="1"/>
    <n v="3182"/>
    <n v="26.996228786926462"/>
    <s v="IT"/>
    <s v="EUR"/>
    <n v="1415340000"/>
    <n v="1418191200"/>
    <x v="416"/>
    <x v="416"/>
    <b v="0"/>
    <b v="1"/>
    <s v="music/jazz"/>
    <x v="1"/>
    <s v="jazz"/>
  </r>
  <r>
    <n v="725"/>
    <s v="Dawson-Tyler"/>
    <s v="Optional 6thgeneration access"/>
    <n v="193200"/>
    <n v="97369"/>
    <n v="50"/>
    <x v="1"/>
    <n v="1596"/>
    <n v="61.008145363408524"/>
    <s v="US"/>
    <s v="USD"/>
    <n v="1416031200"/>
    <n v="1416204000"/>
    <x v="417"/>
    <x v="417"/>
    <b v="0"/>
    <b v="0"/>
    <s v="games/mobile games"/>
    <x v="6"/>
    <s v="mobile games"/>
  </r>
  <r>
    <n v="805"/>
    <s v="Smith-Nguyen"/>
    <s v="Advanced intermediate Graphic Interface"/>
    <n v="9700"/>
    <n v="4932"/>
    <n v="51"/>
    <x v="1"/>
    <n v="67"/>
    <n v="73.611940298507463"/>
    <s v="AU"/>
    <s v="AUD"/>
    <n v="1416031200"/>
    <n v="1420437600"/>
    <x v="417"/>
    <x v="418"/>
    <b v="0"/>
    <b v="0"/>
    <s v="film &amp; video/documentary"/>
    <x v="5"/>
    <s v="documentary"/>
  </r>
  <r>
    <n v="738"/>
    <s v="Garcia Group"/>
    <s v="Extended zero administration software"/>
    <n v="74700"/>
    <n v="1557"/>
    <n v="2"/>
    <x v="1"/>
    <n v="15"/>
    <n v="103.8"/>
    <s v="US"/>
    <s v="USD"/>
    <n v="1416117600"/>
    <n v="1418018400"/>
    <x v="418"/>
    <x v="419"/>
    <b v="0"/>
    <b v="1"/>
    <s v="theater/plays"/>
    <x v="3"/>
    <s v="plays"/>
  </r>
  <r>
    <n v="99"/>
    <s v="Baker-Morris"/>
    <s v="Fully-configurable motivating approach"/>
    <n v="7600"/>
    <n v="14951"/>
    <n v="197"/>
    <x v="0"/>
    <n v="164"/>
    <n v="91.16463414634147"/>
    <s v="US"/>
    <s v="USD"/>
    <n v="1416895200"/>
    <n v="1419400800"/>
    <x v="419"/>
    <x v="420"/>
    <b v="0"/>
    <b v="0"/>
    <s v="theater/plays"/>
    <x v="3"/>
    <s v="plays"/>
  </r>
  <r>
    <n v="122"/>
    <s v="Taylor PLC"/>
    <s v="Seamless zero-defect solution"/>
    <n v="136800"/>
    <n v="88055"/>
    <n v="64"/>
    <x v="1"/>
    <n v="3387"/>
    <n v="25.997933274284026"/>
    <s v="US"/>
    <s v="USD"/>
    <n v="1417068000"/>
    <n v="1419400800"/>
    <x v="420"/>
    <x v="420"/>
    <b v="0"/>
    <b v="0"/>
    <s v="publishing/fiction"/>
    <x v="4"/>
    <s v="fiction"/>
  </r>
  <r>
    <n v="188"/>
    <s v="Walker, Jones and Rodriguez"/>
    <s v="Networked didactic info-mediaries"/>
    <n v="8200"/>
    <n v="2625"/>
    <n v="32"/>
    <x v="1"/>
    <n v="35"/>
    <n v="75"/>
    <s v="IT"/>
    <s v="EUR"/>
    <n v="1417500000"/>
    <n v="1417586400"/>
    <x v="421"/>
    <x v="421"/>
    <b v="0"/>
    <b v="0"/>
    <s v="theater/plays"/>
    <x v="3"/>
    <s v="plays"/>
  </r>
  <r>
    <n v="948"/>
    <s v="Smith-Hill"/>
    <s v="Integrated holistic paradigm"/>
    <n v="9400"/>
    <n v="5918"/>
    <n v="63"/>
    <x v="2"/>
    <n v="160"/>
    <n v="36.987499999999997"/>
    <s v="US"/>
    <s v="USD"/>
    <n v="1418364000"/>
    <n v="1419228000"/>
    <x v="422"/>
    <x v="422"/>
    <b v="1"/>
    <b v="1"/>
    <s v="film &amp; video/documentary"/>
    <x v="5"/>
    <s v="documentary"/>
  </r>
  <r>
    <n v="435"/>
    <s v="Spence, Jackson and Kelly"/>
    <s v="Advanced discrete leverage"/>
    <n v="152400"/>
    <n v="178120"/>
    <n v="117"/>
    <x v="0"/>
    <n v="1713"/>
    <n v="103.98131932282546"/>
    <s v="IT"/>
    <s v="EUR"/>
    <n v="1418623200"/>
    <n v="1419660000"/>
    <x v="423"/>
    <x v="423"/>
    <b v="0"/>
    <b v="1"/>
    <s v="theater/plays"/>
    <x v="3"/>
    <s v="plays"/>
  </r>
  <r>
    <n v="474"/>
    <s v="Santos-Young"/>
    <s v="Enhanced neutral ability"/>
    <n v="4000"/>
    <n v="14606"/>
    <n v="365"/>
    <x v="0"/>
    <n v="142"/>
    <n v="102.85915492957747"/>
    <s v="US"/>
    <s v="USD"/>
    <n v="1418709600"/>
    <n v="1418796000"/>
    <x v="424"/>
    <x v="424"/>
    <b v="0"/>
    <b v="0"/>
    <s v="film &amp; video/television"/>
    <x v="5"/>
    <s v="television"/>
  </r>
  <r>
    <n v="916"/>
    <s v="Clements Ltd"/>
    <s v="Persistent bandwidth-monitored framework"/>
    <n v="3700"/>
    <n v="1343"/>
    <n v="36"/>
    <x v="1"/>
    <n v="52"/>
    <n v="25.826923076923077"/>
    <s v="US"/>
    <s v="USD"/>
    <n v="1418882400"/>
    <n v="1419660000"/>
    <x v="425"/>
    <x v="423"/>
    <b v="0"/>
    <b v="0"/>
    <s v="photography/photography books"/>
    <x v="0"/>
    <s v="photography books"/>
  </r>
  <r>
    <n v="551"/>
    <s v="Martin-James"/>
    <s v="Streamlined upward-trending analyzer"/>
    <n v="180100"/>
    <n v="105598"/>
    <n v="59"/>
    <x v="1"/>
    <n v="2779"/>
    <n v="37.99856063332134"/>
    <s v="AU"/>
    <s v="AUD"/>
    <n v="1419055200"/>
    <n v="1422511200"/>
    <x v="426"/>
    <x v="425"/>
    <b v="0"/>
    <b v="1"/>
    <s v="technology/web"/>
    <x v="2"/>
    <s v="web"/>
  </r>
  <r>
    <n v="570"/>
    <s v="Martinez-Juarez"/>
    <s v="Realigned uniform knowledge user"/>
    <n v="31200"/>
    <n v="95364"/>
    <n v="306"/>
    <x v="0"/>
    <n v="2725"/>
    <n v="34.995963302752294"/>
    <s v="US"/>
    <s v="USD"/>
    <n v="1419055200"/>
    <n v="1419573600"/>
    <x v="426"/>
    <x v="426"/>
    <b v="0"/>
    <b v="1"/>
    <s v="music/rock"/>
    <x v="1"/>
    <s v="rock"/>
  </r>
  <r>
    <n v="590"/>
    <s v="Cox Group"/>
    <s v="Synergized analyzing process improvement"/>
    <n v="7100"/>
    <n v="5824"/>
    <n v="82"/>
    <x v="1"/>
    <n v="86"/>
    <n v="67.720930232558146"/>
    <s v="AU"/>
    <s v="AUD"/>
    <n v="1419141600"/>
    <n v="1420092000"/>
    <x v="427"/>
    <x v="427"/>
    <b v="0"/>
    <b v="0"/>
    <s v="publishing/radio &amp; podcasts"/>
    <x v="4"/>
    <s v="radio &amp; podcasts"/>
  </r>
  <r>
    <n v="459"/>
    <s v="Lane, Ryan and Chapman"/>
    <s v="Switchable demand-driven help-desk"/>
    <n v="6300"/>
    <n v="5674"/>
    <n v="90"/>
    <x v="1"/>
    <n v="105"/>
    <n v="54.038095238095238"/>
    <s v="US"/>
    <s v="USD"/>
    <n v="1419746400"/>
    <n v="1421906400"/>
    <x v="428"/>
    <x v="428"/>
    <b v="0"/>
    <b v="0"/>
    <s v="film &amp; video/documentary"/>
    <x v="5"/>
    <s v="documentary"/>
  </r>
  <r>
    <n v="248"/>
    <s v="Roberts and Sons"/>
    <s v="Streamlined holistic knowledgebase"/>
    <n v="6200"/>
    <n v="13103"/>
    <n v="211"/>
    <x v="0"/>
    <n v="218"/>
    <n v="60.105504587155963"/>
    <s v="AU"/>
    <s v="AUD"/>
    <n v="1420005600"/>
    <n v="1420437600"/>
    <x v="429"/>
    <x v="418"/>
    <b v="0"/>
    <b v="0"/>
    <s v="games/mobile games"/>
    <x v="6"/>
    <s v="mobile games"/>
  </r>
  <r>
    <n v="498"/>
    <s v="Smith, Brown and Davis"/>
    <s v="Devolved background project"/>
    <n v="193400"/>
    <n v="46317"/>
    <n v="24"/>
    <x v="1"/>
    <n v="579"/>
    <n v="79.994818652849744"/>
    <s v="DK"/>
    <s v="DKK"/>
    <n v="1420092000"/>
    <n v="1420264800"/>
    <x v="430"/>
    <x v="429"/>
    <b v="0"/>
    <b v="0"/>
    <s v="technology/web"/>
    <x v="2"/>
    <s v="web"/>
  </r>
  <r>
    <n v="249"/>
    <s v="Avila-Nelson"/>
    <s v="Up-sized intermediate website"/>
    <n v="61500"/>
    <n v="168095"/>
    <n v="273"/>
    <x v="0"/>
    <n v="6465"/>
    <n v="26.000773395204948"/>
    <s v="US"/>
    <s v="USD"/>
    <n v="1420178400"/>
    <n v="1420783200"/>
    <x v="431"/>
    <x v="430"/>
    <b v="0"/>
    <b v="0"/>
    <s v="publishing/translations"/>
    <x v="4"/>
    <s v="translations"/>
  </r>
  <r>
    <n v="372"/>
    <s v="Green-Carr"/>
    <s v="Pre-emptive bifurcated artificial intelligence"/>
    <n v="900"/>
    <n v="14324"/>
    <n v="1592"/>
    <x v="0"/>
    <n v="169"/>
    <n v="84.757396449704146"/>
    <s v="US"/>
    <s v="USD"/>
    <n v="1420696800"/>
    <n v="1422424800"/>
    <x v="432"/>
    <x v="431"/>
    <b v="0"/>
    <b v="1"/>
    <s v="film &amp; video/documentary"/>
    <x v="5"/>
    <s v="documentary"/>
  </r>
  <r>
    <n v="519"/>
    <s v="Marsh-Coleman"/>
    <s v="Exclusive asymmetric analyzer"/>
    <n v="177700"/>
    <n v="180802"/>
    <n v="102"/>
    <x v="0"/>
    <n v="1773"/>
    <n v="101.97518330513255"/>
    <s v="US"/>
    <s v="USD"/>
    <n v="1420696800"/>
    <n v="1421906400"/>
    <x v="432"/>
    <x v="428"/>
    <b v="0"/>
    <b v="1"/>
    <s v="music/rock"/>
    <x v="1"/>
    <s v="rock"/>
  </r>
  <r>
    <n v="56"/>
    <s v="Flores, Miller and Johnson"/>
    <s v="Horizontal context-sensitive knowledge user"/>
    <n v="8000"/>
    <n v="11493"/>
    <n v="144"/>
    <x v="0"/>
    <n v="164"/>
    <n v="70.079268292682926"/>
    <s v="US"/>
    <s v="USD"/>
    <n v="1420869600"/>
    <n v="1421474400"/>
    <x v="433"/>
    <x v="432"/>
    <b v="0"/>
    <b v="0"/>
    <s v="technology/wearables"/>
    <x v="2"/>
    <s v="wearables"/>
  </r>
  <r>
    <n v="756"/>
    <s v="Serrano, Gallagher and Griffith"/>
    <s v="Customizable bi-directional monitoring"/>
    <n v="1300"/>
    <n v="10037"/>
    <n v="772"/>
    <x v="0"/>
    <n v="148"/>
    <n v="67.817567567567565"/>
    <s v="US"/>
    <s v="USD"/>
    <n v="1421733600"/>
    <n v="1422252000"/>
    <x v="434"/>
    <x v="433"/>
    <b v="0"/>
    <b v="0"/>
    <s v="theater/plays"/>
    <x v="3"/>
    <s v="plays"/>
  </r>
  <r>
    <n v="882"/>
    <s v="White-Rosario"/>
    <s v="Balanced demand-driven definition"/>
    <n v="800"/>
    <n v="2960"/>
    <n v="370"/>
    <x v="0"/>
    <n v="80"/>
    <n v="37"/>
    <s v="US"/>
    <s v="USD"/>
    <n v="1421820000"/>
    <n v="1422165600"/>
    <x v="435"/>
    <x v="434"/>
    <b v="0"/>
    <b v="0"/>
    <s v="theater/plays"/>
    <x v="3"/>
    <s v="plays"/>
  </r>
  <r>
    <n v="910"/>
    <s v="King-Morris"/>
    <s v="Proactive incremental architecture"/>
    <n v="154500"/>
    <n v="30215"/>
    <n v="20"/>
    <x v="2"/>
    <n v="296"/>
    <n v="102.07770270270271"/>
    <s v="US"/>
    <s v="USD"/>
    <n v="1421906400"/>
    <n v="1421992800"/>
    <x v="436"/>
    <x v="435"/>
    <b v="0"/>
    <b v="0"/>
    <s v="theater/plays"/>
    <x v="3"/>
    <s v="plays"/>
  </r>
  <r>
    <n v="76"/>
    <s v="Martin, Conway and Larsen"/>
    <s v="Horizontal next generation function"/>
    <n v="122900"/>
    <n v="95993"/>
    <n v="78"/>
    <x v="1"/>
    <n v="1684"/>
    <n v="57.00296912114014"/>
    <s v="US"/>
    <s v="USD"/>
    <n v="1421992800"/>
    <n v="1426222800"/>
    <x v="437"/>
    <x v="436"/>
    <b v="1"/>
    <b v="1"/>
    <s v="theater/plays"/>
    <x v="3"/>
    <s v="plays"/>
  </r>
  <r>
    <n v="547"/>
    <s v="Hardin-Dixon"/>
    <s v="Focused solution-oriented matrix"/>
    <n v="1300"/>
    <n v="12597"/>
    <n v="969"/>
    <x v="0"/>
    <n v="156"/>
    <n v="80.75"/>
    <s v="US"/>
    <s v="USD"/>
    <n v="1422165600"/>
    <n v="1423202400"/>
    <x v="438"/>
    <x v="437"/>
    <b v="0"/>
    <b v="0"/>
    <s v="film &amp; video/drama"/>
    <x v="5"/>
    <s v="drama"/>
  </r>
  <r>
    <n v="624"/>
    <s v="White, Robertson and Roberts"/>
    <s v="Down-sized national software"/>
    <n v="5100"/>
    <n v="14249"/>
    <n v="279"/>
    <x v="0"/>
    <n v="432"/>
    <n v="32.983796296296298"/>
    <s v="US"/>
    <s v="USD"/>
    <n v="1422165600"/>
    <n v="1422684000"/>
    <x v="438"/>
    <x v="438"/>
    <b v="0"/>
    <b v="0"/>
    <s v="photography/photography books"/>
    <x v="0"/>
    <s v="photography books"/>
  </r>
  <r>
    <n v="129"/>
    <s v="Morgan-Martinez"/>
    <s v="Mandatory tertiary implementation"/>
    <n v="148500"/>
    <n v="4756"/>
    <n v="3"/>
    <x v="2"/>
    <n v="55"/>
    <n v="86.472727272727269"/>
    <s v="AU"/>
    <s v="AUD"/>
    <n v="1422943200"/>
    <n v="1425103200"/>
    <x v="439"/>
    <x v="439"/>
    <b v="0"/>
    <b v="0"/>
    <s v="food/food trucks"/>
    <x v="7"/>
    <s v="food trucks"/>
  </r>
  <r>
    <n v="371"/>
    <s v="Nolan, Smith and Sanchez"/>
    <s v="Multi-channeled logistical matrices"/>
    <n v="189200"/>
    <n v="128410"/>
    <n v="68"/>
    <x v="1"/>
    <n v="2176"/>
    <n v="59.011948529411768"/>
    <s v="US"/>
    <s v="USD"/>
    <n v="1423375200"/>
    <n v="1427778000"/>
    <x v="440"/>
    <x v="440"/>
    <b v="0"/>
    <b v="0"/>
    <s v="theater/plays"/>
    <x v="3"/>
    <s v="plays"/>
  </r>
  <r>
    <n v="347"/>
    <s v="Petersen and Sons"/>
    <s v="Open-source full-range portal"/>
    <n v="900"/>
    <n v="12607"/>
    <n v="1401"/>
    <x v="0"/>
    <n v="191"/>
    <n v="66.005235602094245"/>
    <s v="US"/>
    <s v="USD"/>
    <n v="1423634400"/>
    <n v="1425708000"/>
    <x v="441"/>
    <x v="441"/>
    <b v="0"/>
    <b v="0"/>
    <s v="technology/web"/>
    <x v="2"/>
    <s v="web"/>
  </r>
  <r>
    <n v="599"/>
    <s v="Smith-Ramos"/>
    <s v="Persevering optimizing Graphical User Interface"/>
    <n v="140300"/>
    <n v="5112"/>
    <n v="4"/>
    <x v="1"/>
    <n v="82"/>
    <n v="62.341463414634148"/>
    <s v="DK"/>
    <s v="DKK"/>
    <n v="1423720800"/>
    <n v="1424412000"/>
    <x v="442"/>
    <x v="442"/>
    <b v="0"/>
    <b v="0"/>
    <s v="film &amp; video/documentary"/>
    <x v="5"/>
    <s v="documentary"/>
  </r>
  <r>
    <n v="736"/>
    <s v="Silva-Hawkins"/>
    <s v="Proactive heuristic orchestration"/>
    <n v="7700"/>
    <n v="2533"/>
    <n v="33"/>
    <x v="2"/>
    <n v="29"/>
    <n v="87.34482758620689"/>
    <s v="US"/>
    <s v="USD"/>
    <n v="1424412000"/>
    <n v="1424757600"/>
    <x v="443"/>
    <x v="443"/>
    <b v="0"/>
    <b v="0"/>
    <s v="publishing/nonfiction"/>
    <x v="4"/>
    <s v="nonfiction"/>
  </r>
  <r>
    <n v="101"/>
    <s v="Douglas LLC"/>
    <s v="Reduced heuristic moratorium"/>
    <n v="900"/>
    <n v="9193"/>
    <n v="1021"/>
    <x v="0"/>
    <n v="164"/>
    <n v="56.054878048780488"/>
    <s v="US"/>
    <s v="USD"/>
    <n v="1424498400"/>
    <n v="1425103200"/>
    <x v="444"/>
    <x v="439"/>
    <b v="0"/>
    <b v="1"/>
    <s v="music/electric music"/>
    <x v="1"/>
    <s v="electric music"/>
  </r>
  <r>
    <n v="930"/>
    <s v="Hall, Buchanan and Benton"/>
    <s v="Configurable fault-tolerant structure"/>
    <n v="3500"/>
    <n v="3930"/>
    <n v="112"/>
    <x v="0"/>
    <n v="85"/>
    <n v="46.235294117647058"/>
    <s v="US"/>
    <s v="USD"/>
    <n v="1424844000"/>
    <n v="1425448800"/>
    <x v="445"/>
    <x v="444"/>
    <b v="0"/>
    <b v="1"/>
    <s v="theater/plays"/>
    <x v="3"/>
    <s v="plays"/>
  </r>
  <r>
    <n v="301"/>
    <s v="Wong-Walker"/>
    <s v="Multi-channeled disintermediate policy"/>
    <n v="900"/>
    <n v="12102"/>
    <n v="1345"/>
    <x v="0"/>
    <n v="295"/>
    <n v="41.023728813559323"/>
    <s v="US"/>
    <s v="USD"/>
    <n v="1424930400"/>
    <n v="1426395600"/>
    <x v="446"/>
    <x v="445"/>
    <b v="0"/>
    <b v="0"/>
    <s v="film &amp; video/documentary"/>
    <x v="5"/>
    <s v="documentary"/>
  </r>
  <r>
    <n v="835"/>
    <s v="Hodges, Smith and Kelly"/>
    <s v="Future-proofed 24hour model"/>
    <n v="86200"/>
    <n v="77355"/>
    <n v="90"/>
    <x v="1"/>
    <n v="1758"/>
    <n v="44.001706484641637"/>
    <s v="US"/>
    <s v="USD"/>
    <n v="1425103200"/>
    <n v="1425621600"/>
    <x v="447"/>
    <x v="446"/>
    <b v="0"/>
    <b v="0"/>
    <s v="technology/web"/>
    <x v="2"/>
    <s v="web"/>
  </r>
  <r>
    <n v="478"/>
    <s v="Lyons LLC"/>
    <s v="Balanced impactful circuit"/>
    <n v="68800"/>
    <n v="162603"/>
    <n v="236"/>
    <x v="0"/>
    <n v="2756"/>
    <n v="58.999637155297535"/>
    <s v="US"/>
    <s v="USD"/>
    <n v="1425877200"/>
    <n v="1426914000"/>
    <x v="448"/>
    <x v="447"/>
    <b v="0"/>
    <b v="0"/>
    <s v="technology/wearables"/>
    <x v="2"/>
    <s v="wearables"/>
  </r>
  <r>
    <n v="564"/>
    <s v="Hernandez-Macdonald"/>
    <s v="Organic high-level implementation"/>
    <n v="168700"/>
    <n v="141393"/>
    <n v="84"/>
    <x v="1"/>
    <n v="1790"/>
    <n v="78.990502793296088"/>
    <s v="US"/>
    <s v="USD"/>
    <n v="1426395600"/>
    <n v="1427086800"/>
    <x v="449"/>
    <x v="448"/>
    <b v="0"/>
    <b v="0"/>
    <s v="theater/plays"/>
    <x v="3"/>
    <s v="plays"/>
  </r>
  <r>
    <n v="979"/>
    <s v="Williams, Martin and Meyer"/>
    <s v="Innovative well-modulated capability"/>
    <n v="60200"/>
    <n v="86244"/>
    <n v="143"/>
    <x v="0"/>
    <n v="1015"/>
    <n v="84.969458128078813"/>
    <s v="GB"/>
    <s v="GBP"/>
    <n v="1426395600"/>
    <n v="1426914000"/>
    <x v="449"/>
    <x v="447"/>
    <b v="0"/>
    <b v="0"/>
    <s v="theater/plays"/>
    <x v="3"/>
    <s v="plays"/>
  </r>
  <r>
    <n v="66"/>
    <s v="Sanders-Allen"/>
    <s v="Grass-roots needs-based encryption"/>
    <n v="2900"/>
    <n v="1307"/>
    <n v="45"/>
    <x v="1"/>
    <n v="12"/>
    <n v="108.91666666666667"/>
    <s v="US"/>
    <s v="USD"/>
    <n v="1428469200"/>
    <n v="1428901200"/>
    <x v="450"/>
    <x v="449"/>
    <b v="0"/>
    <b v="1"/>
    <s v="theater/plays"/>
    <x v="3"/>
    <s v="plays"/>
  </r>
  <r>
    <n v="88"/>
    <s v="Clark Group"/>
    <s v="Grass-roots fault-tolerant policy"/>
    <n v="4800"/>
    <n v="12516"/>
    <n v="261"/>
    <x v="0"/>
    <n v="113"/>
    <n v="110.76106194690266"/>
    <s v="US"/>
    <s v="USD"/>
    <n v="1429160400"/>
    <n v="1431061200"/>
    <x v="451"/>
    <x v="450"/>
    <b v="0"/>
    <b v="0"/>
    <s v="publishing/translations"/>
    <x v="4"/>
    <s v="translations"/>
  </r>
  <r>
    <n v="120"/>
    <s v="Vega Group"/>
    <s v="Synchronized regional synergy"/>
    <n v="75100"/>
    <n v="112272"/>
    <n v="149"/>
    <x v="0"/>
    <n v="1782"/>
    <n v="63.003367003367003"/>
    <s v="US"/>
    <s v="USD"/>
    <n v="1429246800"/>
    <n v="1429592400"/>
    <x v="452"/>
    <x v="451"/>
    <b v="0"/>
    <b v="1"/>
    <s v="games/mobile games"/>
    <x v="6"/>
    <s v="mobile games"/>
  </r>
  <r>
    <n v="949"/>
    <s v="Wright LLC"/>
    <s v="Seamless clear-thinking conglomeration"/>
    <n v="5900"/>
    <n v="9520"/>
    <n v="161"/>
    <x v="0"/>
    <n v="203"/>
    <n v="46.896551724137929"/>
    <s v="US"/>
    <s v="USD"/>
    <n v="1429333200"/>
    <n v="1430974800"/>
    <x v="453"/>
    <x v="452"/>
    <b v="0"/>
    <b v="0"/>
    <s v="technology/web"/>
    <x v="2"/>
    <s v="web"/>
  </r>
  <r>
    <n v="696"/>
    <s v="Lopez, Reid and Johnson"/>
    <s v="Total real-time hardware"/>
    <n v="164100"/>
    <n v="96888"/>
    <n v="59"/>
    <x v="1"/>
    <n v="889"/>
    <n v="108.98537682789652"/>
    <s v="US"/>
    <s v="USD"/>
    <n v="1429506000"/>
    <n v="1429592400"/>
    <x v="454"/>
    <x v="451"/>
    <b v="0"/>
    <b v="1"/>
    <s v="theater/plays"/>
    <x v="3"/>
    <s v="plays"/>
  </r>
  <r>
    <n v="139"/>
    <s v="Hamilton, Wright and Chavez"/>
    <s v="Down-sized empowering protocol"/>
    <n v="92100"/>
    <n v="19246"/>
    <n v="21"/>
    <x v="1"/>
    <n v="326"/>
    <n v="59.036809815950917"/>
    <s v="US"/>
    <s v="USD"/>
    <n v="1429592400"/>
    <n v="1430974800"/>
    <x v="455"/>
    <x v="452"/>
    <b v="0"/>
    <b v="1"/>
    <s v="technology/wearables"/>
    <x v="2"/>
    <s v="wearables"/>
  </r>
  <r>
    <n v="287"/>
    <s v="Ferguson PLC"/>
    <s v="Public-key intangible superstructure"/>
    <n v="6300"/>
    <n v="13213"/>
    <n v="210"/>
    <x v="0"/>
    <n v="176"/>
    <n v="75.07386363636364"/>
    <s v="US"/>
    <s v="USD"/>
    <n v="1430197200"/>
    <n v="1430197200"/>
    <x v="456"/>
    <x v="453"/>
    <b v="0"/>
    <b v="0"/>
    <s v="music/electric music"/>
    <x v="1"/>
    <s v="electric music"/>
  </r>
  <r>
    <n v="410"/>
    <s v="Mcmillan Group"/>
    <s v="Advanced cohesive Graphic Interface"/>
    <n v="153700"/>
    <n v="55536"/>
    <n v="36"/>
    <x v="3"/>
    <n v="1111"/>
    <n v="49.987398739873989"/>
    <s v="US"/>
    <s v="USD"/>
    <n v="1430197200"/>
    <n v="1430197200"/>
    <x v="456"/>
    <x v="453"/>
    <b v="0"/>
    <b v="0"/>
    <s v="games/mobile games"/>
    <x v="6"/>
    <s v="mobile games"/>
  </r>
  <r>
    <n v="86"/>
    <s v="Davis-Smith"/>
    <s v="Organic motivating firmware"/>
    <n v="7400"/>
    <n v="12405"/>
    <n v="168"/>
    <x v="0"/>
    <n v="203"/>
    <n v="61.108374384236456"/>
    <s v="US"/>
    <s v="USD"/>
    <n v="1430715600"/>
    <n v="1431838800"/>
    <x v="457"/>
    <x v="454"/>
    <b v="1"/>
    <b v="0"/>
    <s v="theater/plays"/>
    <x v="3"/>
    <s v="plays"/>
  </r>
  <r>
    <n v="964"/>
    <s v="Peck, Higgins and Smith"/>
    <s v="Devolved disintermediate encryption"/>
    <n v="3700"/>
    <n v="13164"/>
    <n v="356"/>
    <x v="0"/>
    <n v="155"/>
    <n v="84.92903225806451"/>
    <s v="US"/>
    <s v="USD"/>
    <n v="1431320400"/>
    <n v="1431752400"/>
    <x v="458"/>
    <x v="455"/>
    <b v="0"/>
    <b v="0"/>
    <s v="theater/plays"/>
    <x v="3"/>
    <s v="plays"/>
  </r>
  <r>
    <n v="227"/>
    <s v="Johnson-Lee"/>
    <s v="Intuitive exuding process improvement"/>
    <n v="60900"/>
    <n v="102751"/>
    <n v="169"/>
    <x v="0"/>
    <n v="943"/>
    <n v="108.96182396606575"/>
    <s v="US"/>
    <s v="USD"/>
    <n v="1431666000"/>
    <n v="1432184400"/>
    <x v="459"/>
    <x v="456"/>
    <b v="0"/>
    <b v="0"/>
    <s v="games/mobile games"/>
    <x v="6"/>
    <s v="mobile games"/>
  </r>
  <r>
    <n v="469"/>
    <s v="Olsen-Ryan"/>
    <s v="Assimilated neutral utilization"/>
    <n v="5600"/>
    <n v="10328"/>
    <n v="184"/>
    <x v="0"/>
    <n v="159"/>
    <n v="64.95597484276729"/>
    <s v="US"/>
    <s v="USD"/>
    <n v="1431925200"/>
    <n v="1432098000"/>
    <x v="460"/>
    <x v="457"/>
    <b v="0"/>
    <b v="0"/>
    <s v="film &amp; video/drama"/>
    <x v="5"/>
    <s v="drama"/>
  </r>
  <r>
    <n v="504"/>
    <s v="Smith-Miller"/>
    <s v="De-engineered cohesive moderator"/>
    <n v="7500"/>
    <n v="6924"/>
    <n v="92"/>
    <x v="1"/>
    <n v="62"/>
    <n v="111.6774193548387"/>
    <s v="IT"/>
    <s v="EUR"/>
    <n v="1431925200"/>
    <n v="1432011600"/>
    <x v="460"/>
    <x v="458"/>
    <b v="0"/>
    <b v="0"/>
    <s v="music/rock"/>
    <x v="1"/>
    <s v="rock"/>
  </r>
  <r>
    <n v="350"/>
    <s v="Shannon Ltd"/>
    <s v="Pre-emptive neutral capacity"/>
    <n v="100"/>
    <n v="5"/>
    <n v="5"/>
    <x v="1"/>
    <n v="1"/>
    <n v="5"/>
    <s v="US"/>
    <s v="USD"/>
    <n v="1432098000"/>
    <n v="1433653200"/>
    <x v="461"/>
    <x v="459"/>
    <b v="0"/>
    <b v="1"/>
    <s v="music/jazz"/>
    <x v="1"/>
    <s v="jazz"/>
  </r>
  <r>
    <n v="730"/>
    <s v="Carson PLC"/>
    <s v="Visionary system-worthy attitude"/>
    <n v="28800"/>
    <n v="118847"/>
    <n v="413"/>
    <x v="0"/>
    <n v="1071"/>
    <n v="110.96825396825396"/>
    <s v="CA"/>
    <s v="CAD"/>
    <n v="1432357200"/>
    <n v="1432875600"/>
    <x v="462"/>
    <x v="460"/>
    <b v="0"/>
    <b v="0"/>
    <s v="technology/wearables"/>
    <x v="2"/>
    <s v="wearables"/>
  </r>
  <r>
    <n v="62"/>
    <s v="Sparks-West"/>
    <s v="Organized incremental standardization"/>
    <n v="2000"/>
    <n v="14452"/>
    <n v="723"/>
    <x v="0"/>
    <n v="249"/>
    <n v="58.040160642570278"/>
    <s v="US"/>
    <s v="USD"/>
    <n v="1433480400"/>
    <n v="1433566800"/>
    <x v="463"/>
    <x v="461"/>
    <b v="0"/>
    <b v="0"/>
    <s v="technology/web"/>
    <x v="2"/>
    <s v="web"/>
  </r>
  <r>
    <n v="602"/>
    <s v="Brown Ltd"/>
    <s v="Quality-focused system-worthy support"/>
    <n v="71100"/>
    <n v="91176"/>
    <n v="128"/>
    <x v="0"/>
    <n v="1140"/>
    <n v="79.978947368421046"/>
    <s v="US"/>
    <s v="USD"/>
    <n v="1433480400"/>
    <n v="1434430800"/>
    <x v="463"/>
    <x v="462"/>
    <b v="0"/>
    <b v="0"/>
    <s v="theater/plays"/>
    <x v="3"/>
    <s v="plays"/>
  </r>
  <r>
    <n v="381"/>
    <s v="Michael, Anderson and Vincent"/>
    <s v="Cross-group global moratorium"/>
    <n v="5300"/>
    <n v="9749"/>
    <n v="184"/>
    <x v="0"/>
    <n v="155"/>
    <n v="62.896774193548389"/>
    <s v="US"/>
    <s v="USD"/>
    <n v="1433739600"/>
    <n v="1437714000"/>
    <x v="464"/>
    <x v="463"/>
    <b v="0"/>
    <b v="0"/>
    <s v="theater/plays"/>
    <x v="3"/>
    <s v="plays"/>
  </r>
  <r>
    <n v="829"/>
    <s v="Baker-Higgins"/>
    <s v="Vision-oriented scalable portal"/>
    <n v="9600"/>
    <n v="4929"/>
    <n v="51"/>
    <x v="1"/>
    <n v="154"/>
    <n v="32.006493506493506"/>
    <s v="US"/>
    <s v="USD"/>
    <n v="1433826000"/>
    <n v="1435122000"/>
    <x v="465"/>
    <x v="464"/>
    <b v="0"/>
    <b v="0"/>
    <s v="theater/plays"/>
    <x v="3"/>
    <s v="plays"/>
  </r>
  <r>
    <n v="541"/>
    <s v="Holder, Caldwell and Vance"/>
    <s v="Polarized systemic Internet solution"/>
    <n v="178000"/>
    <n v="43086"/>
    <n v="24"/>
    <x v="1"/>
    <n v="395"/>
    <n v="109.07848101265823"/>
    <s v="IT"/>
    <s v="EUR"/>
    <n v="1433912400"/>
    <n v="1436158800"/>
    <x v="466"/>
    <x v="465"/>
    <b v="0"/>
    <b v="0"/>
    <s v="games/mobile games"/>
    <x v="6"/>
    <s v="mobile games"/>
  </r>
  <r>
    <n v="582"/>
    <s v="Pineda Ltd"/>
    <s v="Cross-group global system engine"/>
    <n v="8700"/>
    <n v="4531"/>
    <n v="52"/>
    <x v="1"/>
    <n v="42"/>
    <n v="107.88095238095238"/>
    <s v="US"/>
    <s v="USD"/>
    <n v="1433912400"/>
    <n v="1434344400"/>
    <x v="466"/>
    <x v="466"/>
    <b v="0"/>
    <b v="1"/>
    <s v="games/video games"/>
    <x v="6"/>
    <s v="video games"/>
  </r>
  <r>
    <n v="141"/>
    <s v="Jackson LLC"/>
    <s v="Distributed motivating algorithm"/>
    <n v="64300"/>
    <n v="65323"/>
    <n v="102"/>
    <x v="0"/>
    <n v="1071"/>
    <n v="60.992530345471522"/>
    <s v="US"/>
    <s v="USD"/>
    <n v="1434085200"/>
    <n v="1434603600"/>
    <x v="467"/>
    <x v="467"/>
    <b v="0"/>
    <b v="0"/>
    <s v="technology/web"/>
    <x v="2"/>
    <s v="web"/>
  </r>
  <r>
    <n v="800"/>
    <s v="Wallace LLC"/>
    <s v="Centralized regional function"/>
    <n v="100"/>
    <n v="1"/>
    <n v="1"/>
    <x v="1"/>
    <n v="1"/>
    <n v="1"/>
    <s v="CH"/>
    <s v="CHF"/>
    <n v="1434085200"/>
    <n v="1434430800"/>
    <x v="467"/>
    <x v="462"/>
    <b v="0"/>
    <b v="0"/>
    <s v="music/rock"/>
    <x v="1"/>
    <s v="rock"/>
  </r>
  <r>
    <n v="893"/>
    <s v="Collins-Martinez"/>
    <s v="Progressive grid-enabled website"/>
    <n v="8400"/>
    <n v="10770"/>
    <n v="128"/>
    <x v="0"/>
    <n v="199"/>
    <n v="54.120603015075375"/>
    <s v="IT"/>
    <s v="EUR"/>
    <n v="1434344400"/>
    <n v="1434690000"/>
    <x v="468"/>
    <x v="468"/>
    <b v="0"/>
    <b v="1"/>
    <s v="film &amp; video/documentary"/>
    <x v="5"/>
    <s v="documentary"/>
  </r>
  <r>
    <n v="863"/>
    <s v="Davis-Johnson"/>
    <s v="Automated reciprocal protocol"/>
    <n v="1400"/>
    <n v="5415"/>
    <n v="387"/>
    <x v="0"/>
    <n v="217"/>
    <n v="24.953917050691246"/>
    <s v="US"/>
    <s v="USD"/>
    <n v="1434517200"/>
    <n v="1436504400"/>
    <x v="469"/>
    <x v="469"/>
    <b v="0"/>
    <b v="1"/>
    <s v="film &amp; video/television"/>
    <x v="5"/>
    <s v="television"/>
  </r>
  <r>
    <n v="571"/>
    <s v="Wilson and Sons"/>
    <s v="Monitored grid-enabled model"/>
    <n v="3500"/>
    <n v="3295"/>
    <n v="94"/>
    <x v="1"/>
    <n v="35"/>
    <n v="94.142857142857139"/>
    <s v="IT"/>
    <s v="EUR"/>
    <n v="1434690000"/>
    <n v="1438750800"/>
    <x v="470"/>
    <x v="470"/>
    <b v="0"/>
    <b v="0"/>
    <s v="film &amp; video/shorts"/>
    <x v="5"/>
    <s v="shorts"/>
  </r>
  <r>
    <n v="324"/>
    <s v="Harris, Hall and Harris"/>
    <s v="Inverse analyzing matrices"/>
    <n v="7100"/>
    <n v="11648"/>
    <n v="164"/>
    <x v="0"/>
    <n v="307"/>
    <n v="37.941368078175898"/>
    <s v="US"/>
    <s v="USD"/>
    <n v="1434862800"/>
    <n v="1435899600"/>
    <x v="471"/>
    <x v="471"/>
    <b v="0"/>
    <b v="1"/>
    <s v="theater/plays"/>
    <x v="3"/>
    <s v="plays"/>
  </r>
  <r>
    <n v="48"/>
    <s v="Lamb Inc"/>
    <s v="Optimized leadingedge concept"/>
    <n v="33300"/>
    <n v="128862"/>
    <n v="387"/>
    <x v="0"/>
    <n v="2431"/>
    <n v="53.007815713698065"/>
    <s v="US"/>
    <s v="USD"/>
    <n v="1435208400"/>
    <n v="1436245200"/>
    <x v="472"/>
    <x v="472"/>
    <b v="0"/>
    <b v="0"/>
    <s v="theater/plays"/>
    <x v="3"/>
    <s v="plays"/>
  </r>
  <r>
    <n v="97"/>
    <s v="Stewart LLC"/>
    <s v="Cloned bi-directional architecture"/>
    <n v="1300"/>
    <n v="12047"/>
    <n v="927"/>
    <x v="0"/>
    <n v="113"/>
    <n v="106.61061946902655"/>
    <s v="US"/>
    <s v="USD"/>
    <n v="1435208400"/>
    <n v="1439874000"/>
    <x v="472"/>
    <x v="473"/>
    <b v="0"/>
    <b v="0"/>
    <s v="food/food trucks"/>
    <x v="7"/>
    <s v="food trucks"/>
  </r>
  <r>
    <n v="72"/>
    <s v="Hampton, Lewis and Ray"/>
    <s v="Seamless coherent parallelism"/>
    <n v="600"/>
    <n v="4022"/>
    <n v="670"/>
    <x v="0"/>
    <n v="54"/>
    <n v="74.481481481481481"/>
    <s v="US"/>
    <s v="USD"/>
    <n v="1435726800"/>
    <n v="1438837200"/>
    <x v="473"/>
    <x v="474"/>
    <b v="0"/>
    <b v="0"/>
    <s v="film &amp; video/animation"/>
    <x v="5"/>
    <s v="animation"/>
  </r>
  <r>
    <n v="503"/>
    <s v="Collins LLC"/>
    <s v="Decentralized 4thgeneration time-frame"/>
    <n v="25500"/>
    <n v="45983"/>
    <n v="180"/>
    <x v="0"/>
    <n v="460"/>
    <n v="99.963043478260872"/>
    <s v="US"/>
    <s v="USD"/>
    <n v="1435726800"/>
    <n v="1437454800"/>
    <x v="473"/>
    <x v="475"/>
    <b v="0"/>
    <b v="0"/>
    <s v="film &amp; video/drama"/>
    <x v="5"/>
    <s v="drama"/>
  </r>
  <r>
    <n v="589"/>
    <s v="Avery, Brown and Parker"/>
    <s v="Exclusive intangible extranet"/>
    <n v="7900"/>
    <n v="5113"/>
    <n v="65"/>
    <x v="1"/>
    <n v="102"/>
    <n v="50.127450980392155"/>
    <s v="US"/>
    <s v="USD"/>
    <n v="1436072400"/>
    <n v="1436677200"/>
    <x v="474"/>
    <x v="476"/>
    <b v="0"/>
    <b v="0"/>
    <s v="film &amp; video/documentary"/>
    <x v="5"/>
    <s v="documentary"/>
  </r>
  <r>
    <n v="199"/>
    <s v="Hull, Baker and Martinez"/>
    <s v="Digitized reciprocal infrastructure"/>
    <n v="1800"/>
    <n v="968"/>
    <n v="54"/>
    <x v="1"/>
    <n v="13"/>
    <n v="74.461538461538467"/>
    <s v="US"/>
    <s v="USD"/>
    <n v="1436245200"/>
    <n v="1436590800"/>
    <x v="475"/>
    <x v="477"/>
    <b v="0"/>
    <b v="0"/>
    <s v="music/rock"/>
    <x v="1"/>
    <s v="rock"/>
  </r>
  <r>
    <n v="345"/>
    <s v="Taylor, Cisneros and Romero"/>
    <s v="Open-source neutral task-force"/>
    <n v="157600"/>
    <n v="23159"/>
    <n v="15"/>
    <x v="1"/>
    <n v="331"/>
    <n v="69.966767371601208"/>
    <s v="GB"/>
    <s v="GBP"/>
    <n v="1436418000"/>
    <n v="1436504400"/>
    <x v="476"/>
    <x v="469"/>
    <b v="0"/>
    <b v="0"/>
    <s v="film &amp; video/drama"/>
    <x v="5"/>
    <s v="drama"/>
  </r>
  <r>
    <n v="881"/>
    <s v="Charles Inc"/>
    <s v="Implemented object-oriented synergy"/>
    <n v="81300"/>
    <n v="31665"/>
    <n v="39"/>
    <x v="1"/>
    <n v="452"/>
    <n v="70.055309734513273"/>
    <s v="US"/>
    <s v="USD"/>
    <n v="1436418000"/>
    <n v="1438923600"/>
    <x v="476"/>
    <x v="478"/>
    <b v="0"/>
    <b v="1"/>
    <s v="theater/plays"/>
    <x v="3"/>
    <s v="plays"/>
  </r>
  <r>
    <n v="623"/>
    <s v="Smith, Scott and Rodriguez"/>
    <s v="Organic actuating protocol"/>
    <n v="94300"/>
    <n v="150806"/>
    <n v="160"/>
    <x v="0"/>
    <n v="2693"/>
    <n v="55.999257333828446"/>
    <s v="GB"/>
    <s v="GBP"/>
    <n v="1437022800"/>
    <n v="1437454800"/>
    <x v="477"/>
    <x v="475"/>
    <b v="0"/>
    <b v="0"/>
    <s v="theater/plays"/>
    <x v="3"/>
    <s v="plays"/>
  </r>
  <r>
    <n v="887"/>
    <s v="Cooper LLC"/>
    <s v="Multi-layered systematic knowledgebase"/>
    <n v="7800"/>
    <n v="2289"/>
    <n v="29"/>
    <x v="1"/>
    <n v="31"/>
    <n v="73.838709677419359"/>
    <s v="US"/>
    <s v="USD"/>
    <n v="1437109200"/>
    <n v="1441170000"/>
    <x v="478"/>
    <x v="479"/>
    <b v="0"/>
    <b v="1"/>
    <s v="theater/plays"/>
    <x v="3"/>
    <s v="plays"/>
  </r>
  <r>
    <n v="935"/>
    <s v="Richards, Stevens and Fleming"/>
    <s v="Object-based full-range knowledge user"/>
    <n v="6100"/>
    <n v="10012"/>
    <n v="164"/>
    <x v="0"/>
    <n v="132"/>
    <n v="75.848484848484844"/>
    <s v="US"/>
    <s v="USD"/>
    <n v="1437714000"/>
    <n v="1438318800"/>
    <x v="479"/>
    <x v="480"/>
    <b v="0"/>
    <b v="0"/>
    <s v="theater/plays"/>
    <x v="3"/>
    <s v="plays"/>
  </r>
  <r>
    <n v="98"/>
    <s v="Arias, Allen and Miller"/>
    <s v="Seamless transitional portal"/>
    <n v="97800"/>
    <n v="32951"/>
    <n v="34"/>
    <x v="1"/>
    <n v="1220"/>
    <n v="27.009016393442622"/>
    <s v="AU"/>
    <s v="AUD"/>
    <n v="1437973200"/>
    <n v="1438318800"/>
    <x v="480"/>
    <x v="480"/>
    <b v="0"/>
    <b v="0"/>
    <s v="games/video games"/>
    <x v="6"/>
    <s v="video games"/>
  </r>
  <r>
    <n v="425"/>
    <s v="Sullivan, Davis and Booth"/>
    <s v="Vision-oriented actuating hardware"/>
    <n v="2700"/>
    <n v="7767"/>
    <n v="288"/>
    <x v="0"/>
    <n v="92"/>
    <n v="84.423913043478265"/>
    <s v="US"/>
    <s v="USD"/>
    <n v="1438059600"/>
    <n v="1438578000"/>
    <x v="481"/>
    <x v="481"/>
    <b v="0"/>
    <b v="0"/>
    <s v="photography/photography books"/>
    <x v="0"/>
    <s v="photography books"/>
  </r>
  <r>
    <n v="289"/>
    <s v="Smith, Love and Smith"/>
    <s v="Grass-roots mission-critical capability"/>
    <n v="800"/>
    <n v="13474"/>
    <n v="1684"/>
    <x v="0"/>
    <n v="337"/>
    <n v="39.982195845697326"/>
    <s v="CA"/>
    <s v="CAD"/>
    <n v="1438578000"/>
    <n v="1438837200"/>
    <x v="482"/>
    <x v="474"/>
    <b v="0"/>
    <b v="0"/>
    <s v="theater/plays"/>
    <x v="3"/>
    <s v="plays"/>
  </r>
  <r>
    <n v="7"/>
    <s v="Carter-Guzman"/>
    <s v="Centralized cohesive challenge"/>
    <n v="4500"/>
    <n v="14741"/>
    <n v="328"/>
    <x v="0"/>
    <n v="227"/>
    <n v="64.93832599118943"/>
    <s v="DK"/>
    <s v="DKK"/>
    <n v="1439442000"/>
    <n v="1439614800"/>
    <x v="483"/>
    <x v="482"/>
    <b v="0"/>
    <b v="0"/>
    <s v="theater/plays"/>
    <x v="3"/>
    <s v="plays"/>
  </r>
  <r>
    <n v="779"/>
    <s v="Webb Group"/>
    <s v="Public-key actuating projection"/>
    <n v="108700"/>
    <n v="87293"/>
    <n v="80"/>
    <x v="1"/>
    <n v="831"/>
    <n v="105.04572803850782"/>
    <s v="US"/>
    <s v="USD"/>
    <n v="1439528400"/>
    <n v="1440306000"/>
    <x v="484"/>
    <x v="483"/>
    <b v="0"/>
    <b v="1"/>
    <s v="theater/plays"/>
    <x v="3"/>
    <s v="plays"/>
  </r>
  <r>
    <n v="660"/>
    <s v="Jensen-Brown"/>
    <s v="Fundamental disintermediate matrix"/>
    <n v="9100"/>
    <n v="7438"/>
    <n v="82"/>
    <x v="1"/>
    <n v="77"/>
    <n v="96.597402597402592"/>
    <s v="US"/>
    <s v="USD"/>
    <n v="1440133200"/>
    <n v="1440910800"/>
    <x v="485"/>
    <x v="484"/>
    <b v="1"/>
    <b v="0"/>
    <s v="theater/plays"/>
    <x v="3"/>
    <s v="plays"/>
  </r>
  <r>
    <n v="685"/>
    <s v="Lee-Cobb"/>
    <s v="Customizable homogeneous firmware"/>
    <n v="140000"/>
    <n v="94501"/>
    <n v="68"/>
    <x v="1"/>
    <n v="926"/>
    <n v="102.05291576673866"/>
    <s v="CA"/>
    <s v="CAD"/>
    <n v="1440306000"/>
    <n v="1442379600"/>
    <x v="486"/>
    <x v="485"/>
    <b v="0"/>
    <b v="0"/>
    <s v="theater/plays"/>
    <x v="3"/>
    <s v="plays"/>
  </r>
  <r>
    <n v="351"/>
    <s v="Young LLC"/>
    <s v="Universal maximized methodology"/>
    <n v="74100"/>
    <n v="94631"/>
    <n v="128"/>
    <x v="0"/>
    <n v="2013"/>
    <n v="47.009935419771487"/>
    <s v="US"/>
    <s v="USD"/>
    <n v="1440392400"/>
    <n v="1441602000"/>
    <x v="487"/>
    <x v="486"/>
    <b v="0"/>
    <b v="0"/>
    <s v="music/rock"/>
    <x v="1"/>
    <s v="rock"/>
  </r>
  <r>
    <n v="654"/>
    <s v="Roberts, Hinton and Williams"/>
    <s v="Programmable static middleware"/>
    <n v="35000"/>
    <n v="177936"/>
    <n v="508"/>
    <x v="0"/>
    <n v="3016"/>
    <n v="58.9973474801061"/>
    <s v="US"/>
    <s v="USD"/>
    <n v="1440392400"/>
    <n v="1440824400"/>
    <x v="487"/>
    <x v="487"/>
    <b v="0"/>
    <b v="0"/>
    <s v="music/metal"/>
    <x v="1"/>
    <s v="metal"/>
  </r>
  <r>
    <n v="870"/>
    <s v="Hansen-Austin"/>
    <s v="Adaptive demand-driven encryption"/>
    <n v="7700"/>
    <n v="6920"/>
    <n v="90"/>
    <x v="1"/>
    <n v="121"/>
    <n v="57.190082644628099"/>
    <s v="US"/>
    <s v="USD"/>
    <n v="1440392400"/>
    <n v="1442552400"/>
    <x v="487"/>
    <x v="488"/>
    <b v="0"/>
    <b v="0"/>
    <s v="theater/plays"/>
    <x v="3"/>
    <s v="plays"/>
  </r>
  <r>
    <n v="341"/>
    <s v="Guzman Group"/>
    <s v="Ameliorated disintermediate utilization"/>
    <n v="114300"/>
    <n v="96777"/>
    <n v="85"/>
    <x v="1"/>
    <n v="1257"/>
    <n v="76.990453460620529"/>
    <s v="US"/>
    <s v="USD"/>
    <n v="1440738000"/>
    <n v="1441342800"/>
    <x v="488"/>
    <x v="489"/>
    <b v="0"/>
    <b v="0"/>
    <s v="music/indie rock"/>
    <x v="1"/>
    <s v="indie rock"/>
  </r>
  <r>
    <n v="239"/>
    <s v="Mason-Sanders"/>
    <s v="Networked web-enabled instruction set"/>
    <n v="3200"/>
    <n v="3127"/>
    <n v="98"/>
    <x v="1"/>
    <n v="41"/>
    <n v="76.268292682926827"/>
    <s v="US"/>
    <s v="USD"/>
    <n v="1440824400"/>
    <n v="1441170000"/>
    <x v="489"/>
    <x v="479"/>
    <b v="0"/>
    <b v="0"/>
    <s v="technology/wearables"/>
    <x v="2"/>
    <s v="wearables"/>
  </r>
  <r>
    <n v="658"/>
    <s v="Howell, Myers and Olson"/>
    <s v="Self-enabling mission-critical success"/>
    <n v="52600"/>
    <n v="31594"/>
    <n v="60"/>
    <x v="2"/>
    <n v="390"/>
    <n v="81.010256410256417"/>
    <s v="US"/>
    <s v="USD"/>
    <n v="1440910800"/>
    <n v="1442898000"/>
    <x v="490"/>
    <x v="490"/>
    <b v="0"/>
    <b v="0"/>
    <s v="music/rock"/>
    <x v="1"/>
    <s v="rock"/>
  </r>
  <r>
    <n v="357"/>
    <s v="Perez, Davis and Wilson"/>
    <s v="Implemented tangible algorithm"/>
    <n v="2300"/>
    <n v="4253"/>
    <n v="185"/>
    <x v="0"/>
    <n v="41"/>
    <n v="103.73170731707317"/>
    <s v="US"/>
    <s v="USD"/>
    <n v="1441256400"/>
    <n v="1443416400"/>
    <x v="491"/>
    <x v="491"/>
    <b v="0"/>
    <b v="0"/>
    <s v="games/video games"/>
    <x v="6"/>
    <s v="video games"/>
  </r>
  <r>
    <n v="437"/>
    <s v="Hansen Group"/>
    <s v="Centralized regional interface"/>
    <n v="8100"/>
    <n v="9969"/>
    <n v="123"/>
    <x v="0"/>
    <n v="192"/>
    <n v="51.921875"/>
    <s v="US"/>
    <s v="USD"/>
    <n v="1442120400"/>
    <n v="1442379600"/>
    <x v="492"/>
    <x v="485"/>
    <b v="0"/>
    <b v="1"/>
    <s v="film &amp; video/animation"/>
    <x v="5"/>
    <s v="animation"/>
  </r>
  <r>
    <n v="194"/>
    <s v="Sandoval Group"/>
    <s v="Assimilated multi-tasking archive"/>
    <n v="7100"/>
    <n v="8716"/>
    <n v="123"/>
    <x v="0"/>
    <n v="126"/>
    <n v="69.174603174603178"/>
    <s v="US"/>
    <s v="USD"/>
    <n v="1442206800"/>
    <n v="1443589200"/>
    <x v="493"/>
    <x v="492"/>
    <b v="0"/>
    <b v="0"/>
    <s v="music/metal"/>
    <x v="1"/>
    <s v="metal"/>
  </r>
  <r>
    <n v="116"/>
    <s v="David-Clark"/>
    <s v="De-engineered motivating standardization"/>
    <n v="7200"/>
    <n v="6336"/>
    <n v="88"/>
    <x v="1"/>
    <n v="73"/>
    <n v="86.794520547945211"/>
    <s v="US"/>
    <s v="USD"/>
    <n v="1442552400"/>
    <n v="1442638800"/>
    <x v="494"/>
    <x v="493"/>
    <b v="0"/>
    <b v="0"/>
    <s v="theater/plays"/>
    <x v="3"/>
    <s v="plays"/>
  </r>
  <r>
    <n v="58"/>
    <s v="Anderson-Perez"/>
    <s v="Expanded 3rdgeneration strategy"/>
    <n v="2700"/>
    <n v="6132"/>
    <n v="227"/>
    <x v="0"/>
    <n v="211"/>
    <n v="29.061611374407583"/>
    <s v="US"/>
    <s v="USD"/>
    <n v="1442811600"/>
    <n v="1443934800"/>
    <x v="495"/>
    <x v="494"/>
    <b v="0"/>
    <b v="0"/>
    <s v="theater/plays"/>
    <x v="3"/>
    <s v="plays"/>
  </r>
  <r>
    <n v="161"/>
    <s v="Bruce Group"/>
    <s v="Cross-platform methodical process improvement"/>
    <n v="5500"/>
    <n v="4300"/>
    <n v="78"/>
    <x v="1"/>
    <n v="75"/>
    <n v="57.333333333333336"/>
    <s v="US"/>
    <s v="USD"/>
    <n v="1442984400"/>
    <n v="1443502800"/>
    <x v="496"/>
    <x v="495"/>
    <b v="0"/>
    <b v="1"/>
    <s v="technology/web"/>
    <x v="2"/>
    <s v="web"/>
  </r>
  <r>
    <n v="572"/>
    <s v="Clements Group"/>
    <s v="Assimilated actuating policy"/>
    <n v="9000"/>
    <n v="4896"/>
    <n v="54"/>
    <x v="2"/>
    <n v="94"/>
    <n v="52.085106382978722"/>
    <s v="US"/>
    <s v="USD"/>
    <n v="1443416400"/>
    <n v="1444798800"/>
    <x v="497"/>
    <x v="496"/>
    <b v="0"/>
    <b v="1"/>
    <s v="music/rock"/>
    <x v="1"/>
    <s v="rock"/>
  </r>
  <r>
    <n v="557"/>
    <s v="Lam-Hamilton"/>
    <s v="Team-oriented global strategy"/>
    <n v="6000"/>
    <n v="11960"/>
    <n v="199"/>
    <x v="0"/>
    <n v="221"/>
    <n v="54.117647058823529"/>
    <s v="US"/>
    <s v="USD"/>
    <n v="1443762000"/>
    <n v="1444021200"/>
    <x v="498"/>
    <x v="497"/>
    <b v="0"/>
    <b v="1"/>
    <s v="film &amp; video/science fiction"/>
    <x v="5"/>
    <s v="science fiction"/>
  </r>
  <r>
    <n v="27"/>
    <s v="Best, Carr and Williams"/>
    <s v="Diverse transitional migration"/>
    <n v="2000"/>
    <n v="1599"/>
    <n v="80"/>
    <x v="1"/>
    <n v="15"/>
    <n v="106.6"/>
    <s v="US"/>
    <s v="USD"/>
    <n v="1443848400"/>
    <n v="1444539600"/>
    <x v="499"/>
    <x v="498"/>
    <b v="0"/>
    <b v="0"/>
    <s v="music/rock"/>
    <x v="1"/>
    <s v="rock"/>
  </r>
  <r>
    <n v="605"/>
    <s v="Ortiz, Valenzuela and Collins"/>
    <s v="Profound solution-oriented matrix"/>
    <n v="3300"/>
    <n v="6178"/>
    <n v="187"/>
    <x v="0"/>
    <n v="107"/>
    <n v="57.738317757009348"/>
    <s v="US"/>
    <s v="USD"/>
    <n v="1443848400"/>
    <n v="1447394400"/>
    <x v="499"/>
    <x v="499"/>
    <b v="0"/>
    <b v="0"/>
    <s v="publishing/nonfiction"/>
    <x v="4"/>
    <s v="nonfiction"/>
  </r>
  <r>
    <n v="174"/>
    <s v="Santos, Black and Donovan"/>
    <s v="Pre-emptive scalable access"/>
    <n v="600"/>
    <n v="5368"/>
    <n v="895"/>
    <x v="0"/>
    <n v="48"/>
    <n v="111.83333333333333"/>
    <s v="US"/>
    <s v="USD"/>
    <n v="1444021200"/>
    <n v="1444107600"/>
    <x v="500"/>
    <x v="500"/>
    <b v="0"/>
    <b v="1"/>
    <s v="technology/wearables"/>
    <x v="2"/>
    <s v="wearables"/>
  </r>
  <r>
    <n v="767"/>
    <s v="Hale, Pearson and Jenkins"/>
    <s v="Upgradable attitude-oriented project"/>
    <n v="97200"/>
    <n v="55372"/>
    <n v="57"/>
    <x v="1"/>
    <n v="513"/>
    <n v="107.93762183235867"/>
    <s v="US"/>
    <s v="USD"/>
    <n v="1444107600"/>
    <n v="1447999200"/>
    <x v="501"/>
    <x v="501"/>
    <b v="0"/>
    <b v="0"/>
    <s v="publishing/translations"/>
    <x v="4"/>
    <s v="translations"/>
  </r>
  <r>
    <n v="375"/>
    <s v="Leblanc-Pineda"/>
    <s v="Future-proofed upward-trending contingency"/>
    <n v="2700"/>
    <n v="1479"/>
    <n v="55"/>
    <x v="1"/>
    <n v="25"/>
    <n v="59.16"/>
    <s v="US"/>
    <s v="USD"/>
    <n v="1444971600"/>
    <n v="1449900000"/>
    <x v="502"/>
    <x v="502"/>
    <b v="0"/>
    <b v="0"/>
    <s v="music/indie rock"/>
    <x v="1"/>
    <s v="indie rock"/>
  </r>
  <r>
    <n v="743"/>
    <s v="Clark-Conrad"/>
    <s v="Exclusive bandwidth-monitored orchestration"/>
    <n v="3900"/>
    <n v="504"/>
    <n v="13"/>
    <x v="1"/>
    <n v="17"/>
    <n v="29.647058823529413"/>
    <s v="US"/>
    <s v="USD"/>
    <n v="1445403600"/>
    <n v="1445922000"/>
    <x v="503"/>
    <x v="503"/>
    <b v="0"/>
    <b v="1"/>
    <s v="theater/plays"/>
    <x v="3"/>
    <s v="plays"/>
  </r>
  <r>
    <n v="832"/>
    <s v="Bradley, Beck and Mayo"/>
    <s v="Synergized fault-tolerant hierarchy"/>
    <n v="43200"/>
    <n v="136156"/>
    <n v="315"/>
    <x v="0"/>
    <n v="1297"/>
    <n v="104.97764070932922"/>
    <s v="DK"/>
    <s v="DKK"/>
    <n v="1445490000"/>
    <n v="1448431200"/>
    <x v="504"/>
    <x v="504"/>
    <b v="1"/>
    <b v="0"/>
    <s v="publishing/translations"/>
    <x v="4"/>
    <s v="translations"/>
  </r>
  <r>
    <n v="980"/>
    <s v="Huff-Johnson"/>
    <s v="Universal fault-tolerant orchestration"/>
    <n v="195200"/>
    <n v="78630"/>
    <n v="40"/>
    <x v="1"/>
    <n v="742"/>
    <n v="105.97035040431267"/>
    <s v="US"/>
    <s v="USD"/>
    <n v="1446181200"/>
    <n v="1446616800"/>
    <x v="505"/>
    <x v="505"/>
    <b v="1"/>
    <b v="0"/>
    <s v="publishing/nonfiction"/>
    <x v="4"/>
    <s v="nonfiction"/>
  </r>
  <r>
    <n v="352"/>
    <s v="Adams, Willis and Sanchez"/>
    <s v="Expanded hybrid hardware"/>
    <n v="2800"/>
    <n v="977"/>
    <n v="35"/>
    <x v="1"/>
    <n v="33"/>
    <n v="29.606060606060606"/>
    <s v="CA"/>
    <s v="CAD"/>
    <n v="1446876000"/>
    <n v="1447567200"/>
    <x v="506"/>
    <x v="506"/>
    <b v="0"/>
    <b v="0"/>
    <s v="theater/plays"/>
    <x v="3"/>
    <s v="plays"/>
  </r>
  <r>
    <n v="633"/>
    <s v="Yu and Sons"/>
    <s v="Adaptive context-sensitive architecture"/>
    <n v="6700"/>
    <n v="5569"/>
    <n v="83"/>
    <x v="1"/>
    <n v="105"/>
    <n v="53.038095238095238"/>
    <s v="US"/>
    <s v="USD"/>
    <n v="1446876000"/>
    <n v="1447221600"/>
    <x v="506"/>
    <x v="507"/>
    <b v="0"/>
    <b v="0"/>
    <s v="film &amp; video/animation"/>
    <x v="5"/>
    <s v="animation"/>
  </r>
  <r>
    <n v="695"/>
    <s v="Cardenas, Thompson and Carey"/>
    <s v="Configurable full-range emulation"/>
    <n v="9200"/>
    <n v="12322"/>
    <n v="134"/>
    <x v="0"/>
    <n v="196"/>
    <n v="62.867346938775512"/>
    <s v="IT"/>
    <s v="EUR"/>
    <n v="1447480800"/>
    <n v="1448863200"/>
    <x v="507"/>
    <x v="508"/>
    <b v="1"/>
    <b v="0"/>
    <s v="music/rock"/>
    <x v="1"/>
    <s v="rock"/>
  </r>
  <r>
    <n v="467"/>
    <s v="Shaw Ltd"/>
    <s v="Profit-focused content-based application"/>
    <n v="1400"/>
    <n v="8053"/>
    <n v="575"/>
    <x v="0"/>
    <n v="139"/>
    <n v="57.935251798561154"/>
    <s v="CA"/>
    <s v="CAD"/>
    <n v="1448258400"/>
    <n v="1448863200"/>
    <x v="508"/>
    <x v="508"/>
    <b v="0"/>
    <b v="1"/>
    <s v="technology/web"/>
    <x v="2"/>
    <s v="web"/>
  </r>
  <r>
    <n v="123"/>
    <s v="Edwards-Lewis"/>
    <s v="Enhanced scalable concept"/>
    <n v="177700"/>
    <n v="33092"/>
    <n v="19"/>
    <x v="1"/>
    <n v="662"/>
    <n v="49.987915407854985"/>
    <s v="CA"/>
    <s v="CAD"/>
    <n v="1448344800"/>
    <n v="1448604000"/>
    <x v="509"/>
    <x v="509"/>
    <b v="1"/>
    <b v="0"/>
    <s v="theater/plays"/>
    <x v="3"/>
    <s v="plays"/>
  </r>
  <r>
    <n v="937"/>
    <s v="Tapia, Sandoval and Hurley"/>
    <s v="Cloned fresh-thinking model"/>
    <n v="171000"/>
    <n v="84891"/>
    <n v="50"/>
    <x v="2"/>
    <n v="976"/>
    <n v="86.978483606557376"/>
    <s v="US"/>
    <s v="USD"/>
    <n v="1448517600"/>
    <n v="1449295200"/>
    <x v="510"/>
    <x v="510"/>
    <b v="0"/>
    <b v="0"/>
    <s v="film &amp; video/documentary"/>
    <x v="5"/>
    <s v="documentary"/>
  </r>
  <r>
    <n v="0"/>
    <s v="Baldwin, Riley and Jackson"/>
    <s v="Pre-emptive tertiary standardization"/>
    <n v="100"/>
    <n v="0"/>
    <n v="0"/>
    <x v="1"/>
    <n v="0"/>
    <n v="0"/>
    <s v="CA"/>
    <s v="CAD"/>
    <n v="1448690400"/>
    <n v="1450159200"/>
    <x v="511"/>
    <x v="511"/>
    <b v="0"/>
    <b v="0"/>
    <s v="food/food trucks"/>
    <x v="7"/>
    <s v="food trucks"/>
  </r>
  <r>
    <n v="975"/>
    <s v="Ayala Group"/>
    <s v="Right-sized maximized migration"/>
    <n v="5400"/>
    <n v="8366"/>
    <n v="155"/>
    <x v="0"/>
    <n v="135"/>
    <n v="61.970370370370368"/>
    <s v="US"/>
    <s v="USD"/>
    <n v="1448776800"/>
    <n v="1452146400"/>
    <x v="512"/>
    <x v="512"/>
    <b v="0"/>
    <b v="1"/>
    <s v="theater/plays"/>
    <x v="3"/>
    <s v="plays"/>
  </r>
  <r>
    <n v="271"/>
    <s v="Foley-Cox"/>
    <s v="Progressive zero administration leverage"/>
    <n v="153700"/>
    <n v="1953"/>
    <n v="1"/>
    <x v="3"/>
    <n v="61"/>
    <n v="32.016393442622949"/>
    <s v="US"/>
    <s v="USD"/>
    <n v="1449468000"/>
    <n v="1452146400"/>
    <x v="513"/>
    <x v="512"/>
    <b v="0"/>
    <b v="0"/>
    <s v="photography/photography books"/>
    <x v="0"/>
    <s v="photography books"/>
  </r>
  <r>
    <n v="158"/>
    <s v="Carlson Inc"/>
    <s v="Ergonomic fresh-thinking installation"/>
    <n v="2100"/>
    <n v="4640"/>
    <n v="221"/>
    <x v="0"/>
    <n v="41"/>
    <n v="113.17073170731707"/>
    <s v="US"/>
    <s v="USD"/>
    <n v="1449554400"/>
    <n v="1449640800"/>
    <x v="514"/>
    <x v="513"/>
    <b v="0"/>
    <b v="0"/>
    <s v="music/rock"/>
    <x v="1"/>
    <s v="rock"/>
  </r>
  <r>
    <n v="953"/>
    <s v="Boyle Ltd"/>
    <s v="Streamlined fault-tolerant conglomeration"/>
    <n v="3300"/>
    <n v="1980"/>
    <n v="60"/>
    <x v="1"/>
    <n v="21"/>
    <n v="94.285714285714292"/>
    <s v="US"/>
    <s v="USD"/>
    <n v="1450591200"/>
    <n v="1453701600"/>
    <x v="515"/>
    <x v="514"/>
    <b v="0"/>
    <b v="1"/>
    <s v="film &amp; video/science fiction"/>
    <x v="5"/>
    <s v="science fiction"/>
  </r>
  <r>
    <n v="956"/>
    <s v="Wood Inc"/>
    <s v="Re-engineered composite focus group"/>
    <n v="187600"/>
    <n v="35698"/>
    <n v="19"/>
    <x v="1"/>
    <n v="830"/>
    <n v="43.00963855421687"/>
    <s v="US"/>
    <s v="USD"/>
    <n v="1450764000"/>
    <n v="1451109600"/>
    <x v="516"/>
    <x v="515"/>
    <b v="0"/>
    <b v="0"/>
    <s v="film &amp; video/science fiction"/>
    <x v="5"/>
    <s v="science fiction"/>
  </r>
  <r>
    <n v="993"/>
    <s v="Erickson-Rogers"/>
    <s v="De-engineered even-keeled definition"/>
    <n v="9800"/>
    <n v="7608"/>
    <n v="78"/>
    <x v="2"/>
    <n v="75"/>
    <n v="101.44"/>
    <s v="IT"/>
    <s v="EUR"/>
    <n v="1450936800"/>
    <n v="1452405600"/>
    <x v="517"/>
    <x v="516"/>
    <b v="0"/>
    <b v="1"/>
    <s v="photography/photography books"/>
    <x v="0"/>
    <s v="photography books"/>
  </r>
  <r>
    <n v="326"/>
    <s v="Pham, Avila and Nash"/>
    <s v="Multi-channeled next generation architecture"/>
    <n v="7200"/>
    <n v="3326"/>
    <n v="46"/>
    <x v="1"/>
    <n v="128"/>
    <n v="25.984375"/>
    <s v="US"/>
    <s v="USD"/>
    <n v="1451109600"/>
    <n v="1451628000"/>
    <x v="518"/>
    <x v="517"/>
    <b v="0"/>
    <b v="0"/>
    <s v="film &amp; video/animation"/>
    <x v="5"/>
    <s v="animation"/>
  </r>
  <r>
    <n v="526"/>
    <s v="Smith-Sparks"/>
    <s v="Digitized bandwidth-monitored open architecture"/>
    <n v="8300"/>
    <n v="12944"/>
    <n v="156"/>
    <x v="0"/>
    <n v="147"/>
    <n v="88.054421768707485"/>
    <s v="US"/>
    <s v="USD"/>
    <n v="1451109600"/>
    <n v="1454306400"/>
    <x v="518"/>
    <x v="518"/>
    <b v="0"/>
    <b v="1"/>
    <s v="theater/plays"/>
    <x v="3"/>
    <s v="plays"/>
  </r>
  <r>
    <n v="265"/>
    <s v="Lee and Sons"/>
    <s v="Persevering interactive emulation"/>
    <n v="4900"/>
    <n v="6031"/>
    <n v="123"/>
    <x v="0"/>
    <n v="86"/>
    <n v="70.127906976744185"/>
    <s v="US"/>
    <s v="USD"/>
    <n v="1451800800"/>
    <n v="1455602400"/>
    <x v="519"/>
    <x v="519"/>
    <b v="0"/>
    <b v="0"/>
    <s v="theater/plays"/>
    <x v="3"/>
    <s v="plays"/>
  </r>
  <r>
    <n v="31"/>
    <s v="Schroeder Ltd"/>
    <s v="Progressive needs-based focus group"/>
    <n v="3500"/>
    <n v="10850"/>
    <n v="310"/>
    <x v="0"/>
    <n v="226"/>
    <n v="48.008849557522126"/>
    <s v="GB"/>
    <s v="GBP"/>
    <n v="1451973600"/>
    <n v="1454392800"/>
    <x v="520"/>
    <x v="520"/>
    <b v="0"/>
    <b v="0"/>
    <s v="games/video games"/>
    <x v="6"/>
    <s v="video games"/>
  </r>
  <r>
    <n v="303"/>
    <s v="Guerrero, Flores and Jenkins"/>
    <s v="Networked optimal architecture"/>
    <n v="3400"/>
    <n v="2809"/>
    <n v="83"/>
    <x v="1"/>
    <n v="32"/>
    <n v="87.78125"/>
    <s v="US"/>
    <s v="USD"/>
    <n v="1452146400"/>
    <n v="1452578400"/>
    <x v="521"/>
    <x v="521"/>
    <b v="0"/>
    <b v="0"/>
    <s v="music/indie rock"/>
    <x v="1"/>
    <s v="indie rock"/>
  </r>
  <r>
    <n v="544"/>
    <s v="Taylor Inc"/>
    <s v="Public-key 3rdgeneration system engine"/>
    <n v="2800"/>
    <n v="7742"/>
    <n v="277"/>
    <x v="0"/>
    <n v="84"/>
    <n v="92.166666666666671"/>
    <s v="US"/>
    <s v="USD"/>
    <n v="1452232800"/>
    <n v="1453356000"/>
    <x v="522"/>
    <x v="522"/>
    <b v="0"/>
    <b v="0"/>
    <s v="music/rock"/>
    <x v="1"/>
    <s v="rock"/>
  </r>
  <r>
    <n v="811"/>
    <s v="Page, Holt and Mack"/>
    <s v="Fundamental methodical emulation"/>
    <n v="92500"/>
    <n v="71320"/>
    <n v="77"/>
    <x v="1"/>
    <n v="679"/>
    <n v="105.03681885125184"/>
    <s v="US"/>
    <s v="USD"/>
    <n v="1452319200"/>
    <n v="1452492000"/>
    <x v="523"/>
    <x v="523"/>
    <b v="0"/>
    <b v="1"/>
    <s v="games/video games"/>
    <x v="6"/>
    <s v="video games"/>
  </r>
  <r>
    <n v="640"/>
    <s v="Richardson, Woodward and Hansen"/>
    <s v="Pre-emptive context-sensitive support"/>
    <n v="119800"/>
    <n v="19769"/>
    <n v="17"/>
    <x v="1"/>
    <n v="257"/>
    <n v="76.922178988326849"/>
    <s v="US"/>
    <s v="USD"/>
    <n v="1453096800"/>
    <n v="1453356000"/>
    <x v="524"/>
    <x v="522"/>
    <b v="0"/>
    <b v="0"/>
    <s v="theater/plays"/>
    <x v="3"/>
    <s v="plays"/>
  </r>
  <r>
    <n v="542"/>
    <s v="Harrison-Bridges"/>
    <s v="Profit-focused exuding moderator"/>
    <n v="77000"/>
    <n v="1930"/>
    <n v="3"/>
    <x v="1"/>
    <n v="49"/>
    <n v="39.387755102040813"/>
    <s v="GB"/>
    <s v="GBP"/>
    <n v="1453442400"/>
    <n v="1456034400"/>
    <x v="525"/>
    <x v="524"/>
    <b v="0"/>
    <b v="0"/>
    <s v="music/indie rock"/>
    <x v="1"/>
    <s v="indie rock"/>
  </r>
  <r>
    <n v="256"/>
    <s v="Smith-Reid"/>
    <s v="Optimized actuating toolset"/>
    <n v="4100"/>
    <n v="959"/>
    <n v="23"/>
    <x v="1"/>
    <n v="15"/>
    <n v="63.93333333333333"/>
    <s v="GB"/>
    <s v="GBP"/>
    <n v="1453615200"/>
    <n v="1456812000"/>
    <x v="526"/>
    <x v="525"/>
    <b v="0"/>
    <b v="0"/>
    <s v="music/rock"/>
    <x v="1"/>
    <s v="rock"/>
  </r>
  <r>
    <n v="711"/>
    <s v="Anderson LLC"/>
    <s v="Customizable full-range artificial intelligence"/>
    <n v="6200"/>
    <n v="1260"/>
    <n v="20"/>
    <x v="1"/>
    <n v="14"/>
    <n v="90"/>
    <s v="IT"/>
    <s v="EUR"/>
    <n v="1453615200"/>
    <n v="1453788000"/>
    <x v="526"/>
    <x v="526"/>
    <b v="1"/>
    <b v="1"/>
    <s v="theater/plays"/>
    <x v="3"/>
    <s v="plays"/>
  </r>
  <r>
    <n v="799"/>
    <s v="Reid-Day"/>
    <s v="Devolved tertiary time-frame"/>
    <n v="84500"/>
    <n v="73522"/>
    <n v="87"/>
    <x v="1"/>
    <n v="1225"/>
    <n v="60.017959183673469"/>
    <s v="GB"/>
    <s v="GBP"/>
    <n v="1454133600"/>
    <n v="1454479200"/>
    <x v="527"/>
    <x v="527"/>
    <b v="0"/>
    <b v="0"/>
    <s v="theater/plays"/>
    <x v="3"/>
    <s v="plays"/>
  </r>
  <r>
    <n v="902"/>
    <s v="Wang, Silva and Byrd"/>
    <s v="Integrated bifurcated software"/>
    <n v="1400"/>
    <n v="3534"/>
    <n v="252"/>
    <x v="0"/>
    <n v="110"/>
    <n v="32.127272727272725"/>
    <s v="US"/>
    <s v="USD"/>
    <n v="1454133600"/>
    <n v="1457762400"/>
    <x v="527"/>
    <x v="528"/>
    <b v="0"/>
    <b v="0"/>
    <s v="technology/web"/>
    <x v="2"/>
    <s v="web"/>
  </r>
  <r>
    <n v="488"/>
    <s v="Cordova, Shaw and Wang"/>
    <s v="Virtual secondary open architecture"/>
    <n v="5300"/>
    <n v="11663"/>
    <n v="220"/>
    <x v="0"/>
    <n v="115"/>
    <n v="101.41739130434783"/>
    <s v="US"/>
    <s v="USD"/>
    <n v="1454479200"/>
    <n v="1455948000"/>
    <x v="528"/>
    <x v="529"/>
    <b v="0"/>
    <b v="0"/>
    <s v="theater/plays"/>
    <x v="3"/>
    <s v="plays"/>
  </r>
  <r>
    <n v="527"/>
    <s v="Rosario-Smith"/>
    <s v="Enterprise-wide intermediate portal"/>
    <n v="189200"/>
    <n v="188480"/>
    <n v="100"/>
    <x v="1"/>
    <n v="6080"/>
    <n v="31"/>
    <s v="CA"/>
    <s v="CAD"/>
    <n v="1454652000"/>
    <n v="1457762400"/>
    <x v="529"/>
    <x v="528"/>
    <b v="0"/>
    <b v="0"/>
    <s v="film &amp; video/animation"/>
    <x v="5"/>
    <s v="animation"/>
  </r>
  <r>
    <n v="960"/>
    <s v="Robbins Group"/>
    <s v="Function-based interactive matrix"/>
    <n v="5500"/>
    <n v="4678"/>
    <n v="85"/>
    <x v="1"/>
    <n v="55"/>
    <n v="85.054545454545448"/>
    <s v="US"/>
    <s v="USD"/>
    <n v="1454911200"/>
    <n v="1458104400"/>
    <x v="530"/>
    <x v="530"/>
    <b v="0"/>
    <b v="0"/>
    <s v="technology/web"/>
    <x v="2"/>
    <s v="web"/>
  </r>
  <r>
    <n v="841"/>
    <s v="Garcia, Dunn and Richardson"/>
    <s v="Automated even-keeled emulation"/>
    <n v="9100"/>
    <n v="12991"/>
    <n v="143"/>
    <x v="0"/>
    <n v="155"/>
    <n v="83.812903225806451"/>
    <s v="US"/>
    <s v="USD"/>
    <n v="1455861600"/>
    <n v="1457244000"/>
    <x v="531"/>
    <x v="531"/>
    <b v="0"/>
    <b v="0"/>
    <s v="technology/web"/>
    <x v="2"/>
    <s v="web"/>
  </r>
  <r>
    <n v="934"/>
    <s v="Davis, Crawford and Lopez"/>
    <s v="Reactive radical framework"/>
    <n v="6200"/>
    <n v="11280"/>
    <n v="182"/>
    <x v="0"/>
    <n v="105"/>
    <n v="107.42857142857143"/>
    <s v="US"/>
    <s v="USD"/>
    <n v="1456120800"/>
    <n v="1456639200"/>
    <x v="532"/>
    <x v="532"/>
    <b v="0"/>
    <b v="0"/>
    <s v="theater/plays"/>
    <x v="3"/>
    <s v="plays"/>
  </r>
  <r>
    <n v="558"/>
    <s v="Ho Ltd"/>
    <s v="Enhanced client-driven capacity"/>
    <n v="5800"/>
    <n v="7966"/>
    <n v="137"/>
    <x v="0"/>
    <n v="126"/>
    <n v="63.222222222222221"/>
    <s v="US"/>
    <s v="USD"/>
    <n v="1456293600"/>
    <n v="1460005200"/>
    <x v="533"/>
    <x v="533"/>
    <b v="0"/>
    <b v="0"/>
    <s v="theater/plays"/>
    <x v="3"/>
    <s v="plays"/>
  </r>
  <r>
    <n v="566"/>
    <s v="Webb-Smith"/>
    <s v="Advanced content-based installation"/>
    <n v="9300"/>
    <n v="4124"/>
    <n v="44"/>
    <x v="1"/>
    <n v="37"/>
    <n v="111.45945945945945"/>
    <s v="US"/>
    <s v="USD"/>
    <n v="1456293600"/>
    <n v="1458277200"/>
    <x v="533"/>
    <x v="534"/>
    <b v="0"/>
    <b v="1"/>
    <s v="music/electric music"/>
    <x v="1"/>
    <s v="electric music"/>
  </r>
  <r>
    <n v="90"/>
    <s v="Kramer Group"/>
    <s v="Synergistic explicit parallelism"/>
    <n v="7800"/>
    <n v="6132"/>
    <n v="79"/>
    <x v="1"/>
    <n v="106"/>
    <n v="57.849056603773583"/>
    <s v="US"/>
    <s v="USD"/>
    <n v="1456380000"/>
    <n v="1456380000"/>
    <x v="534"/>
    <x v="535"/>
    <b v="0"/>
    <b v="1"/>
    <s v="theater/plays"/>
    <x v="3"/>
    <s v="plays"/>
  </r>
  <r>
    <n v="670"/>
    <s v="Robinson Group"/>
    <s v="Re-contextualized homogeneous flexibility"/>
    <n v="16200"/>
    <n v="75955"/>
    <n v="469"/>
    <x v="0"/>
    <n v="1101"/>
    <n v="68.987284287011803"/>
    <s v="US"/>
    <s v="USD"/>
    <n v="1456380000"/>
    <n v="1457416800"/>
    <x v="534"/>
    <x v="536"/>
    <b v="0"/>
    <b v="0"/>
    <s v="music/indie rock"/>
    <x v="1"/>
    <s v="indie rock"/>
  </r>
  <r>
    <n v="298"/>
    <s v="Chase, Garcia and Johnson"/>
    <s v="Adaptive intangible database"/>
    <n v="3500"/>
    <n v="5037"/>
    <n v="144"/>
    <x v="0"/>
    <n v="72"/>
    <n v="69.958333333333329"/>
    <s v="US"/>
    <s v="USD"/>
    <n v="1456466400"/>
    <n v="1458018000"/>
    <x v="535"/>
    <x v="537"/>
    <b v="0"/>
    <b v="1"/>
    <s v="music/rock"/>
    <x v="1"/>
    <s v="rock"/>
  </r>
  <r>
    <n v="723"/>
    <s v="Beck-Knight"/>
    <s v="Exclusive fresh-thinking model"/>
    <n v="4900"/>
    <n v="13250"/>
    <n v="270"/>
    <x v="0"/>
    <n v="144"/>
    <n v="92.013888888888886"/>
    <s v="AU"/>
    <s v="AUD"/>
    <n v="1456898400"/>
    <n v="1458709200"/>
    <x v="536"/>
    <x v="538"/>
    <b v="0"/>
    <b v="0"/>
    <s v="theater/plays"/>
    <x v="3"/>
    <s v="plays"/>
  </r>
  <r>
    <n v="299"/>
    <s v="Ramsey and Sons"/>
    <s v="Grass-roots contextually-based algorithm"/>
    <n v="3800"/>
    <n v="1954"/>
    <n v="51"/>
    <x v="1"/>
    <n v="49"/>
    <n v="39.877551020408163"/>
    <s v="US"/>
    <s v="USD"/>
    <n v="1456984800"/>
    <n v="1461819600"/>
    <x v="537"/>
    <x v="539"/>
    <b v="0"/>
    <b v="0"/>
    <s v="food/food trucks"/>
    <x v="7"/>
    <s v="food trucks"/>
  </r>
  <r>
    <n v="990"/>
    <s v="Ortiz-Roberts"/>
    <s v="Devolved foreground customer loyalty"/>
    <n v="7800"/>
    <n v="6839"/>
    <n v="88"/>
    <x v="1"/>
    <n v="64"/>
    <n v="106.859375"/>
    <s v="US"/>
    <s v="USD"/>
    <n v="1456984800"/>
    <n v="1458882000"/>
    <x v="537"/>
    <x v="540"/>
    <b v="0"/>
    <b v="1"/>
    <s v="film &amp; video/drama"/>
    <x v="5"/>
    <s v="drama"/>
  </r>
  <r>
    <n v="189"/>
    <s v="Anthony-Shaw"/>
    <s v="Switchable contextually-based access"/>
    <n v="191300"/>
    <n v="45004"/>
    <n v="24"/>
    <x v="2"/>
    <n v="441"/>
    <n v="102.0498866213152"/>
    <s v="US"/>
    <s v="USD"/>
    <n v="1457071200"/>
    <n v="1457071200"/>
    <x v="538"/>
    <x v="541"/>
    <b v="0"/>
    <b v="0"/>
    <s v="theater/plays"/>
    <x v="3"/>
    <s v="plays"/>
  </r>
  <r>
    <n v="596"/>
    <s v="Becker-Scott"/>
    <s v="Managed optimizing archive"/>
    <n v="7900"/>
    <n v="7875"/>
    <n v="100"/>
    <x v="1"/>
    <n v="183"/>
    <n v="43.032786885245905"/>
    <s v="US"/>
    <s v="USD"/>
    <n v="1457157600"/>
    <n v="1457762400"/>
    <x v="539"/>
    <x v="528"/>
    <b v="0"/>
    <b v="1"/>
    <s v="film &amp; video/drama"/>
    <x v="5"/>
    <s v="drama"/>
  </r>
  <r>
    <n v="784"/>
    <s v="Byrd Group"/>
    <s v="Profound fault-tolerant model"/>
    <n v="88900"/>
    <n v="102535"/>
    <n v="115"/>
    <x v="0"/>
    <n v="3308"/>
    <n v="30.996070133010882"/>
    <s v="US"/>
    <s v="USD"/>
    <n v="1457244000"/>
    <n v="1458190800"/>
    <x v="540"/>
    <x v="542"/>
    <b v="0"/>
    <b v="0"/>
    <s v="technology/web"/>
    <x v="2"/>
    <s v="web"/>
  </r>
  <r>
    <n v="606"/>
    <s v="Valencia PLC"/>
    <s v="Extended asynchronous initiative"/>
    <n v="3400"/>
    <n v="6405"/>
    <n v="188"/>
    <x v="0"/>
    <n v="160"/>
    <n v="40.03125"/>
    <s v="GB"/>
    <s v="GBP"/>
    <n v="1457330400"/>
    <n v="1458277200"/>
    <x v="541"/>
    <x v="534"/>
    <b v="0"/>
    <b v="0"/>
    <s v="music/rock"/>
    <x v="1"/>
    <s v="rock"/>
  </r>
  <r>
    <n v="499"/>
    <s v="Hunt Group"/>
    <s v="Reverse-engineered executive emulation"/>
    <n v="163800"/>
    <n v="78743"/>
    <n v="48"/>
    <x v="1"/>
    <n v="2072"/>
    <n v="38.003378378378379"/>
    <s v="US"/>
    <s v="USD"/>
    <n v="1458018000"/>
    <n v="1458450000"/>
    <x v="542"/>
    <x v="543"/>
    <b v="0"/>
    <b v="1"/>
    <s v="film &amp; video/documentary"/>
    <x v="5"/>
    <s v="documentary"/>
  </r>
  <r>
    <n v="223"/>
    <s v="Chavez, Garcia and Cantu"/>
    <s v="Synergistic explicit capability"/>
    <n v="87300"/>
    <n v="81897"/>
    <n v="94"/>
    <x v="1"/>
    <n v="931"/>
    <n v="87.966702470461868"/>
    <s v="US"/>
    <s v="USD"/>
    <n v="1458104400"/>
    <n v="1459314000"/>
    <x v="543"/>
    <x v="544"/>
    <b v="0"/>
    <b v="0"/>
    <s v="theater/plays"/>
    <x v="3"/>
    <s v="plays"/>
  </r>
  <r>
    <n v="751"/>
    <s v="Lane-Barber"/>
    <s v="Universal value-added moderator"/>
    <n v="3600"/>
    <n v="8363"/>
    <n v="232"/>
    <x v="0"/>
    <n v="270"/>
    <n v="30.974074074074075"/>
    <s v="US"/>
    <s v="USD"/>
    <n v="1458190800"/>
    <n v="1459486800"/>
    <x v="544"/>
    <x v="545"/>
    <b v="1"/>
    <b v="1"/>
    <s v="publishing/nonfiction"/>
    <x v="4"/>
    <s v="nonfiction"/>
  </r>
  <r>
    <n v="305"/>
    <s v="Townsend Ltd"/>
    <s v="Grass-roots actuating policy"/>
    <n v="2800"/>
    <n v="8014"/>
    <n v="286"/>
    <x v="0"/>
    <n v="85"/>
    <n v="94.28235294117647"/>
    <s v="US"/>
    <s v="USD"/>
    <n v="1458363600"/>
    <n v="1461906000"/>
    <x v="545"/>
    <x v="546"/>
    <b v="0"/>
    <b v="0"/>
    <s v="theater/plays"/>
    <x v="3"/>
    <s v="plays"/>
  </r>
  <r>
    <n v="74"/>
    <s v="Davis-Michael"/>
    <s v="Progressive tertiary framework"/>
    <n v="3900"/>
    <n v="4776"/>
    <n v="122"/>
    <x v="0"/>
    <n v="85"/>
    <n v="56.188235294117646"/>
    <s v="GB"/>
    <s v="GBP"/>
    <n v="1459054800"/>
    <n v="1459141200"/>
    <x v="546"/>
    <x v="547"/>
    <b v="0"/>
    <b v="0"/>
    <s v="music/metal"/>
    <x v="1"/>
    <s v="metal"/>
  </r>
  <r>
    <n v="735"/>
    <s v="Caldwell PLC"/>
    <s v="Grass-roots zero administration alliance"/>
    <n v="37100"/>
    <n v="131404"/>
    <n v="354"/>
    <x v="0"/>
    <n v="1991"/>
    <n v="65.998995479658461"/>
    <s v="US"/>
    <s v="USD"/>
    <n v="1459314000"/>
    <n v="1459918800"/>
    <x v="547"/>
    <x v="548"/>
    <b v="0"/>
    <b v="0"/>
    <s v="photography/photography books"/>
    <x v="0"/>
    <s v="photography books"/>
  </r>
  <r>
    <n v="548"/>
    <s v="York-Pitts"/>
    <s v="Monitored discrete toolset"/>
    <n v="66100"/>
    <n v="179074"/>
    <n v="271"/>
    <x v="0"/>
    <n v="2985"/>
    <n v="59.991289782244557"/>
    <s v="US"/>
    <s v="USD"/>
    <n v="1459486800"/>
    <n v="1460610000"/>
    <x v="548"/>
    <x v="549"/>
    <b v="0"/>
    <b v="0"/>
    <s v="theater/plays"/>
    <x v="3"/>
    <s v="plays"/>
  </r>
  <r>
    <n v="653"/>
    <s v="Williams-Jones"/>
    <s v="Monitored incremental info-mediaries"/>
    <n v="600"/>
    <n v="14033"/>
    <n v="2339"/>
    <x v="0"/>
    <n v="234"/>
    <n v="59.970085470085472"/>
    <s v="US"/>
    <s v="USD"/>
    <n v="1460091600"/>
    <n v="1460264400"/>
    <x v="549"/>
    <x v="550"/>
    <b v="0"/>
    <b v="0"/>
    <s v="technology/web"/>
    <x v="2"/>
    <s v="web"/>
  </r>
  <r>
    <n v="673"/>
    <s v="Turner, Scott and Gentry"/>
    <s v="Assimilated regional groupware"/>
    <n v="5600"/>
    <n v="2445"/>
    <n v="44"/>
    <x v="1"/>
    <n v="58"/>
    <n v="42.155172413793103"/>
    <s v="IT"/>
    <s v="EUR"/>
    <n v="1460696400"/>
    <n v="1462510800"/>
    <x v="550"/>
    <x v="551"/>
    <b v="0"/>
    <b v="0"/>
    <s v="music/indie rock"/>
    <x v="1"/>
    <s v="indie rock"/>
  </r>
  <r>
    <n v="615"/>
    <s v="Petersen-Rodriguez"/>
    <s v="Digitized clear-thinking installation"/>
    <n v="8500"/>
    <n v="14488"/>
    <n v="170"/>
    <x v="0"/>
    <n v="170"/>
    <n v="85.223529411764702"/>
    <s v="IT"/>
    <s v="EUR"/>
    <n v="1461906000"/>
    <n v="1462770000"/>
    <x v="551"/>
    <x v="552"/>
    <b v="0"/>
    <b v="0"/>
    <s v="theater/plays"/>
    <x v="3"/>
    <s v="plays"/>
  </r>
  <r>
    <n v="209"/>
    <s v="Warren Ltd"/>
    <s v="Distributed system-worthy application"/>
    <n v="194500"/>
    <n v="41212"/>
    <n v="21"/>
    <x v="3"/>
    <n v="808"/>
    <n v="51.004950495049506"/>
    <s v="AU"/>
    <s v="AUD"/>
    <n v="1462510800"/>
    <n v="1463115600"/>
    <x v="552"/>
    <x v="553"/>
    <b v="0"/>
    <b v="0"/>
    <s v="film &amp; video/documentary"/>
    <x v="5"/>
    <s v="documentary"/>
  </r>
  <r>
    <n v="154"/>
    <s v="Rodriguez-Brown"/>
    <s v="Devolved foreground benchmark"/>
    <n v="171300"/>
    <n v="100650"/>
    <n v="59"/>
    <x v="1"/>
    <n v="1059"/>
    <n v="95.042492917847028"/>
    <s v="US"/>
    <s v="USD"/>
    <n v="1463029200"/>
    <n v="1465016400"/>
    <x v="553"/>
    <x v="554"/>
    <b v="0"/>
    <b v="1"/>
    <s v="music/indie rock"/>
    <x v="1"/>
    <s v="indie rock"/>
  </r>
  <r>
    <n v="926"/>
    <s v="Brown-Oliver"/>
    <s v="Synchronized cohesive encoding"/>
    <n v="8700"/>
    <n v="1577"/>
    <n v="18"/>
    <x v="1"/>
    <n v="15"/>
    <n v="105.13333333333334"/>
    <s v="US"/>
    <s v="USD"/>
    <n v="1463029200"/>
    <n v="1463374800"/>
    <x v="553"/>
    <x v="555"/>
    <b v="0"/>
    <b v="0"/>
    <s v="food/food trucks"/>
    <x v="7"/>
    <s v="food trucks"/>
  </r>
  <r>
    <n v="808"/>
    <s v="Harris, Medina and Mitchell"/>
    <s v="Enhanced regional flexibility"/>
    <n v="5200"/>
    <n v="1583"/>
    <n v="30"/>
    <x v="1"/>
    <n v="19"/>
    <n v="83.315789473684205"/>
    <s v="US"/>
    <s v="USD"/>
    <n v="1463461200"/>
    <n v="1464930000"/>
    <x v="554"/>
    <x v="556"/>
    <b v="0"/>
    <b v="0"/>
    <s v="food/food trucks"/>
    <x v="7"/>
    <s v="food trucks"/>
  </r>
  <r>
    <n v="774"/>
    <s v="Gonzalez-Snow"/>
    <s v="Polarized user-facing interface"/>
    <n v="5000"/>
    <n v="6775"/>
    <n v="136"/>
    <x v="0"/>
    <n v="78"/>
    <n v="86.858974358974365"/>
    <s v="IT"/>
    <s v="EUR"/>
    <n v="1463979600"/>
    <n v="1467522000"/>
    <x v="555"/>
    <x v="557"/>
    <b v="0"/>
    <b v="0"/>
    <s v="technology/web"/>
    <x v="2"/>
    <s v="web"/>
  </r>
  <r>
    <n v="728"/>
    <s v="Stewart Inc"/>
    <s v="Versatile mission-critical knowledgebase"/>
    <n v="4200"/>
    <n v="735"/>
    <n v="18"/>
    <x v="1"/>
    <n v="10"/>
    <n v="73.5"/>
    <s v="US"/>
    <s v="USD"/>
    <n v="1464152400"/>
    <n v="1465102800"/>
    <x v="556"/>
    <x v="558"/>
    <b v="0"/>
    <b v="0"/>
    <s v="theater/plays"/>
    <x v="3"/>
    <s v="plays"/>
  </r>
  <r>
    <n v="814"/>
    <s v="Vincent PLC"/>
    <s v="Visionary 24hour analyzer"/>
    <n v="3200"/>
    <n v="2950"/>
    <n v="92"/>
    <x v="1"/>
    <n v="36"/>
    <n v="81.944444444444443"/>
    <s v="DK"/>
    <s v="DKK"/>
    <n v="1464325200"/>
    <n v="1464498000"/>
    <x v="557"/>
    <x v="559"/>
    <b v="0"/>
    <b v="1"/>
    <s v="music/rock"/>
    <x v="1"/>
    <s v="rock"/>
  </r>
  <r>
    <n v="283"/>
    <s v="Lucas-Mullins"/>
    <s v="Business-focused dynamic instruction set"/>
    <n v="8100"/>
    <n v="1517"/>
    <n v="19"/>
    <x v="1"/>
    <n v="29"/>
    <n v="52.310344827586206"/>
    <s v="DK"/>
    <s v="DKK"/>
    <n v="1464584400"/>
    <n v="1465016400"/>
    <x v="558"/>
    <x v="554"/>
    <b v="0"/>
    <b v="0"/>
    <s v="music/rock"/>
    <x v="1"/>
    <s v="rock"/>
  </r>
  <r>
    <n v="13"/>
    <s v="Walker, Taylor and Coleman"/>
    <s v="Multi-tiered directional open architecture"/>
    <n v="4200"/>
    <n v="10295"/>
    <n v="245"/>
    <x v="0"/>
    <n v="98"/>
    <n v="105.05102040816327"/>
    <s v="US"/>
    <s v="USD"/>
    <n v="1465621200"/>
    <n v="1466658000"/>
    <x v="559"/>
    <x v="560"/>
    <b v="0"/>
    <b v="0"/>
    <s v="music/indie rock"/>
    <x v="1"/>
    <s v="indie rock"/>
  </r>
  <r>
    <n v="147"/>
    <s v="Moss, Norman and Dunlap"/>
    <s v="Upgradable upward-trending workforce"/>
    <n v="8300"/>
    <n v="9337"/>
    <n v="112"/>
    <x v="0"/>
    <n v="199"/>
    <n v="46.91959798994975"/>
    <s v="US"/>
    <s v="USD"/>
    <n v="1465794000"/>
    <n v="1466312400"/>
    <x v="560"/>
    <x v="561"/>
    <b v="0"/>
    <b v="1"/>
    <s v="theater/plays"/>
    <x v="3"/>
    <s v="plays"/>
  </r>
  <r>
    <n v="408"/>
    <s v="Mahoney, Adams and Lucas"/>
    <s v="Cloned leadingedge utilization"/>
    <n v="9200"/>
    <n v="12129"/>
    <n v="132"/>
    <x v="0"/>
    <n v="154"/>
    <n v="78.759740259740255"/>
    <s v="CA"/>
    <s v="CAD"/>
    <n v="1466398800"/>
    <n v="1468126800"/>
    <x v="561"/>
    <x v="562"/>
    <b v="0"/>
    <b v="0"/>
    <s v="film &amp; video/documentary"/>
    <x v="5"/>
    <s v="documentary"/>
  </r>
  <r>
    <n v="594"/>
    <s v="Mcbride PLC"/>
    <s v="Upgradable leadingedge Local Area Network"/>
    <n v="157300"/>
    <n v="11167"/>
    <n v="7"/>
    <x v="1"/>
    <n v="157"/>
    <n v="71.127388535031841"/>
    <s v="US"/>
    <s v="USD"/>
    <n v="1467003600"/>
    <n v="1467262800"/>
    <x v="562"/>
    <x v="563"/>
    <b v="0"/>
    <b v="1"/>
    <s v="theater/plays"/>
    <x v="3"/>
    <s v="plays"/>
  </r>
  <r>
    <n v="999"/>
    <s v="Hernandez, Norton and Kelley"/>
    <s v="Expanded eco-centric policy"/>
    <n v="111100"/>
    <n v="62819"/>
    <n v="57"/>
    <x v="2"/>
    <n v="1122"/>
    <n v="55.98841354723708"/>
    <s v="US"/>
    <s v="USD"/>
    <n v="1467176400"/>
    <n v="1467781200"/>
    <x v="563"/>
    <x v="564"/>
    <b v="0"/>
    <b v="0"/>
    <s v="food/food trucks"/>
    <x v="7"/>
    <s v="food trucks"/>
  </r>
  <r>
    <n v="704"/>
    <s v="Haynes-Williams"/>
    <s v="Seamless clear-thinking artificial intelligence"/>
    <n v="8700"/>
    <n v="10682"/>
    <n v="123"/>
    <x v="0"/>
    <n v="116"/>
    <n v="92.08620689655173"/>
    <s v="US"/>
    <s v="USD"/>
    <n v="1467608400"/>
    <n v="1468904400"/>
    <x v="564"/>
    <x v="565"/>
    <b v="0"/>
    <b v="0"/>
    <s v="film &amp; video/animation"/>
    <x v="5"/>
    <s v="animation"/>
  </r>
  <r>
    <n v="629"/>
    <s v="Jackson, Martinez and Ray"/>
    <s v="Multi-tiered executive toolset"/>
    <n v="85900"/>
    <n v="55476"/>
    <n v="65"/>
    <x v="1"/>
    <n v="750"/>
    <n v="73.968000000000004"/>
    <s v="US"/>
    <s v="USD"/>
    <n v="1467781200"/>
    <n v="1467954000"/>
    <x v="565"/>
    <x v="566"/>
    <b v="0"/>
    <b v="1"/>
    <s v="theater/plays"/>
    <x v="3"/>
    <s v="plays"/>
  </r>
  <r>
    <n v="620"/>
    <s v="Swanson, Wilson and Baker"/>
    <s v="Synergized well-modulated project"/>
    <n v="4300"/>
    <n v="11525"/>
    <n v="268"/>
    <x v="0"/>
    <n v="128"/>
    <n v="90.0390625"/>
    <s v="AU"/>
    <s v="AUD"/>
    <n v="1467954000"/>
    <n v="1468299600"/>
    <x v="566"/>
    <x v="567"/>
    <b v="0"/>
    <b v="0"/>
    <s v="photography/photography books"/>
    <x v="0"/>
    <s v="photography books"/>
  </r>
  <r>
    <n v="712"/>
    <s v="Garza-Bryant"/>
    <s v="Programmable leadingedge contingency"/>
    <n v="800"/>
    <n v="14725"/>
    <n v="1841"/>
    <x v="0"/>
    <n v="202"/>
    <n v="72.896039603960389"/>
    <s v="US"/>
    <s v="USD"/>
    <n v="1467954000"/>
    <n v="1471496400"/>
    <x v="566"/>
    <x v="568"/>
    <b v="0"/>
    <b v="0"/>
    <s v="theater/plays"/>
    <x v="3"/>
    <s v="plays"/>
  </r>
  <r>
    <n v="677"/>
    <s v="Murphy-Fox"/>
    <s v="Organic system-worthy orchestration"/>
    <n v="5300"/>
    <n v="4432"/>
    <n v="84"/>
    <x v="1"/>
    <n v="111"/>
    <n v="39.927927927927925"/>
    <s v="US"/>
    <s v="USD"/>
    <n v="1468126800"/>
    <n v="1472446800"/>
    <x v="567"/>
    <x v="569"/>
    <b v="0"/>
    <b v="0"/>
    <s v="publishing/fiction"/>
    <x v="4"/>
    <s v="fiction"/>
  </r>
  <r>
    <n v="780"/>
    <s v="Brooks-Rodriguez"/>
    <s v="Implemented intangible instruction set"/>
    <n v="5100"/>
    <n v="5421"/>
    <n v="106"/>
    <x v="0"/>
    <n v="164"/>
    <n v="33.054878048780488"/>
    <s v="US"/>
    <s v="USD"/>
    <n v="1469163600"/>
    <n v="1470805200"/>
    <x v="568"/>
    <x v="570"/>
    <b v="0"/>
    <b v="1"/>
    <s v="film &amp; video/drama"/>
    <x v="5"/>
    <s v="drama"/>
  </r>
  <r>
    <n v="232"/>
    <s v="Davis-Rodriguez"/>
    <s v="Progressive secondary portal"/>
    <n v="3400"/>
    <n v="5823"/>
    <n v="171"/>
    <x v="0"/>
    <n v="92"/>
    <n v="63.293478260869563"/>
    <s v="US"/>
    <s v="USD"/>
    <n v="1469422800"/>
    <n v="1469509200"/>
    <x v="569"/>
    <x v="571"/>
    <b v="0"/>
    <b v="0"/>
    <s v="theater/plays"/>
    <x v="3"/>
    <s v="plays"/>
  </r>
  <r>
    <n v="877"/>
    <s v="Estrada Group"/>
    <s v="Multi-lateral uniform collaboration"/>
    <n v="163600"/>
    <n v="126628"/>
    <n v="77"/>
    <x v="1"/>
    <n v="1229"/>
    <n v="103.033360455655"/>
    <s v="US"/>
    <s v="USD"/>
    <n v="1469509200"/>
    <n v="1469595600"/>
    <x v="570"/>
    <x v="572"/>
    <b v="0"/>
    <b v="0"/>
    <s v="food/food trucks"/>
    <x v="7"/>
    <s v="food trucks"/>
  </r>
  <r>
    <n v="83"/>
    <s v="Fitzgerald PLC"/>
    <s v="Realigned user-facing concept"/>
    <n v="106400"/>
    <n v="39996"/>
    <n v="38"/>
    <x v="1"/>
    <n v="1000"/>
    <n v="39.996000000000002"/>
    <s v="US"/>
    <s v="USD"/>
    <n v="1469682000"/>
    <n v="1471582800"/>
    <x v="571"/>
    <x v="573"/>
    <b v="0"/>
    <b v="0"/>
    <s v="music/electric music"/>
    <x v="1"/>
    <s v="electric music"/>
  </r>
  <r>
    <n v="559"/>
    <s v="Brown, Estrada and Jensen"/>
    <s v="Exclusive systematic productivity"/>
    <n v="105300"/>
    <n v="106321"/>
    <n v="101"/>
    <x v="0"/>
    <n v="1022"/>
    <n v="104.03228962818004"/>
    <s v="US"/>
    <s v="USD"/>
    <n v="1470114000"/>
    <n v="1470718800"/>
    <x v="572"/>
    <x v="574"/>
    <b v="0"/>
    <b v="0"/>
    <s v="theater/plays"/>
    <x v="3"/>
    <s v="plays"/>
  </r>
  <r>
    <n v="652"/>
    <s v="Cisneros Ltd"/>
    <s v="Vision-oriented regional hub"/>
    <n v="10000"/>
    <n v="12684"/>
    <n v="127"/>
    <x v="0"/>
    <n v="409"/>
    <n v="31.012224938875306"/>
    <s v="US"/>
    <s v="USD"/>
    <n v="1470373200"/>
    <n v="1474088400"/>
    <x v="573"/>
    <x v="575"/>
    <b v="0"/>
    <b v="0"/>
    <s v="technology/web"/>
    <x v="2"/>
    <s v="web"/>
  </r>
  <r>
    <n v="91"/>
    <s v="Frazier, Patrick and Smith"/>
    <s v="Enhanced systemic analyzer"/>
    <n v="154300"/>
    <n v="74688"/>
    <n v="48"/>
    <x v="1"/>
    <n v="679"/>
    <n v="109.99705449189985"/>
    <s v="IT"/>
    <s v="EUR"/>
    <n v="1470459600"/>
    <n v="1472878800"/>
    <x v="574"/>
    <x v="576"/>
    <b v="0"/>
    <b v="0"/>
    <s v="publishing/translations"/>
    <x v="4"/>
    <s v="translations"/>
  </r>
  <r>
    <n v="304"/>
    <s v="Peterson PLC"/>
    <s v="User-friendly discrete benchmark"/>
    <n v="2100"/>
    <n v="11469"/>
    <n v="546"/>
    <x v="0"/>
    <n v="142"/>
    <n v="80.767605633802816"/>
    <s v="US"/>
    <s v="USD"/>
    <n v="1470546000"/>
    <n v="1474088400"/>
    <x v="575"/>
    <x v="575"/>
    <b v="0"/>
    <b v="0"/>
    <s v="film &amp; video/documentary"/>
    <x v="5"/>
    <s v="documentary"/>
  </r>
  <r>
    <n v="952"/>
    <s v="Cummings-Hayes"/>
    <s v="Virtual multi-tasking core"/>
    <n v="145500"/>
    <n v="101987"/>
    <n v="70"/>
    <x v="2"/>
    <n v="2266"/>
    <n v="45.007502206531335"/>
    <s v="US"/>
    <s v="USD"/>
    <n v="1470718800"/>
    <n v="1471928400"/>
    <x v="576"/>
    <x v="577"/>
    <b v="0"/>
    <b v="0"/>
    <s v="film &amp; video/documentary"/>
    <x v="5"/>
    <s v="documentary"/>
  </r>
  <r>
    <n v="126"/>
    <s v="Gross PLC"/>
    <s v="Proactive methodical benchmark"/>
    <n v="180200"/>
    <n v="69617"/>
    <n v="39"/>
    <x v="1"/>
    <n v="774"/>
    <n v="89.944444444444443"/>
    <s v="US"/>
    <s v="USD"/>
    <n v="1471150800"/>
    <n v="1473570000"/>
    <x v="577"/>
    <x v="578"/>
    <b v="0"/>
    <b v="1"/>
    <s v="theater/plays"/>
    <x v="3"/>
    <s v="plays"/>
  </r>
  <r>
    <n v="864"/>
    <s v="Stevenson-Thompson"/>
    <s v="Automated static workforce"/>
    <n v="4200"/>
    <n v="14577"/>
    <n v="347"/>
    <x v="0"/>
    <n v="150"/>
    <n v="97.18"/>
    <s v="US"/>
    <s v="USD"/>
    <n v="1471582800"/>
    <n v="1472014800"/>
    <x v="578"/>
    <x v="579"/>
    <b v="0"/>
    <b v="0"/>
    <s v="film &amp; video/shorts"/>
    <x v="5"/>
    <s v="shorts"/>
  </r>
  <r>
    <n v="713"/>
    <s v="Mays LLC"/>
    <s v="Multi-layered global groupware"/>
    <n v="6900"/>
    <n v="11174"/>
    <n v="162"/>
    <x v="0"/>
    <n v="103"/>
    <n v="108.48543689320388"/>
    <s v="US"/>
    <s v="USD"/>
    <n v="1471842000"/>
    <n v="1472878800"/>
    <x v="579"/>
    <x v="576"/>
    <b v="0"/>
    <b v="0"/>
    <s v="publishing/radio &amp; podcasts"/>
    <x v="4"/>
    <s v="radio &amp; podcasts"/>
  </r>
  <r>
    <n v="521"/>
    <s v="Wilson Ltd"/>
    <s v="Function-based multi-state software"/>
    <n v="7600"/>
    <n v="11061"/>
    <n v="146"/>
    <x v="0"/>
    <n v="369"/>
    <n v="29.975609756097562"/>
    <s v="US"/>
    <s v="USD"/>
    <n v="1471928400"/>
    <n v="1472446800"/>
    <x v="580"/>
    <x v="569"/>
    <b v="0"/>
    <b v="1"/>
    <s v="film &amp; video/drama"/>
    <x v="5"/>
    <s v="drama"/>
  </r>
  <r>
    <n v="175"/>
    <s v="Jones, Contreras and Burnett"/>
    <s v="Sharable intangible migration"/>
    <n v="181200"/>
    <n v="47459"/>
    <n v="26"/>
    <x v="1"/>
    <n v="1130"/>
    <n v="41.999115044247787"/>
    <s v="US"/>
    <s v="USD"/>
    <n v="1472619600"/>
    <n v="1474261200"/>
    <x v="581"/>
    <x v="580"/>
    <b v="0"/>
    <b v="0"/>
    <s v="theater/plays"/>
    <x v="3"/>
    <s v="plays"/>
  </r>
  <r>
    <n v="228"/>
    <s v="Pineda Group"/>
    <s v="Exclusive real-time protocol"/>
    <n v="137900"/>
    <n v="165352"/>
    <n v="120"/>
    <x v="0"/>
    <n v="2468"/>
    <n v="66.998379254457049"/>
    <s v="US"/>
    <s v="USD"/>
    <n v="1472619600"/>
    <n v="1474779600"/>
    <x v="581"/>
    <x v="581"/>
    <b v="0"/>
    <b v="0"/>
    <s v="film &amp; video/animation"/>
    <x v="5"/>
    <s v="animation"/>
  </r>
  <r>
    <n v="176"/>
    <s v="Stone-Orozco"/>
    <s v="Proactive scalable Graphical User Interface"/>
    <n v="115000"/>
    <n v="86060"/>
    <n v="75"/>
    <x v="1"/>
    <n v="782"/>
    <n v="110.05115089514067"/>
    <s v="US"/>
    <s v="USD"/>
    <n v="1472878800"/>
    <n v="1473656400"/>
    <x v="582"/>
    <x v="582"/>
    <b v="0"/>
    <b v="0"/>
    <s v="theater/plays"/>
    <x v="3"/>
    <s v="plays"/>
  </r>
  <r>
    <n v="196"/>
    <s v="King Inc"/>
    <s v="Organic bandwidth-monitored frame"/>
    <n v="8200"/>
    <n v="5178"/>
    <n v="63"/>
    <x v="1"/>
    <n v="100"/>
    <n v="51.78"/>
    <s v="DK"/>
    <s v="DKK"/>
    <n v="1472878800"/>
    <n v="1474520400"/>
    <x v="582"/>
    <x v="583"/>
    <b v="0"/>
    <b v="0"/>
    <s v="technology/wearables"/>
    <x v="2"/>
    <s v="wearables"/>
  </r>
  <r>
    <n v="285"/>
    <s v="Dawson, Brady and Gilbert"/>
    <s v="Front-line optimizing emulation"/>
    <n v="900"/>
    <n v="6357"/>
    <n v="706"/>
    <x v="0"/>
    <n v="254"/>
    <n v="25.027559055118111"/>
    <s v="US"/>
    <s v="USD"/>
    <n v="1473483600"/>
    <n v="1476766800"/>
    <x v="583"/>
    <x v="584"/>
    <b v="0"/>
    <b v="0"/>
    <s v="theater/plays"/>
    <x v="3"/>
    <s v="plays"/>
  </r>
  <r>
    <n v="621"/>
    <s v="Dean, Fox and Phillips"/>
    <s v="Extended context-sensitive forecast"/>
    <n v="25600"/>
    <n v="158669"/>
    <n v="620"/>
    <x v="0"/>
    <n v="2144"/>
    <n v="74.006063432835816"/>
    <s v="US"/>
    <s v="USD"/>
    <n v="1473742800"/>
    <n v="1474174800"/>
    <x v="584"/>
    <x v="585"/>
    <b v="0"/>
    <b v="0"/>
    <s v="theater/plays"/>
    <x v="3"/>
    <s v="plays"/>
  </r>
  <r>
    <n v="457"/>
    <s v="Sheppard, Smith and Spence"/>
    <s v="Cloned asymmetric functionalities"/>
    <n v="5000"/>
    <n v="1332"/>
    <n v="27"/>
    <x v="1"/>
    <n v="46"/>
    <n v="28.956521739130434"/>
    <s v="US"/>
    <s v="USD"/>
    <n v="1476421200"/>
    <n v="1476594000"/>
    <x v="585"/>
    <x v="586"/>
    <b v="0"/>
    <b v="0"/>
    <s v="theater/plays"/>
    <x v="3"/>
    <s v="plays"/>
  </r>
  <r>
    <n v="795"/>
    <s v="Vasquez Inc"/>
    <s v="Stand-alone asynchronous functionalities"/>
    <n v="7100"/>
    <n v="1022"/>
    <n v="14"/>
    <x v="1"/>
    <n v="31"/>
    <n v="32.967741935483872"/>
    <s v="US"/>
    <s v="USD"/>
    <n v="1477976400"/>
    <n v="1478235600"/>
    <x v="586"/>
    <x v="587"/>
    <b v="0"/>
    <b v="0"/>
    <s v="film &amp; video/drama"/>
    <x v="5"/>
    <s v="drama"/>
  </r>
  <r>
    <n v="45"/>
    <s v="Woods-Clark"/>
    <s v="Networked tertiary Graphical User Interface"/>
    <n v="9500"/>
    <n v="4530"/>
    <n v="48"/>
    <x v="1"/>
    <n v="48"/>
    <n v="94.375"/>
    <s v="US"/>
    <s v="USD"/>
    <n v="1478062800"/>
    <n v="1479362400"/>
    <x v="587"/>
    <x v="588"/>
    <b v="0"/>
    <b v="1"/>
    <s v="theater/plays"/>
    <x v="3"/>
    <s v="plays"/>
  </r>
  <r>
    <n v="439"/>
    <s v="Cummings Inc"/>
    <s v="Digitized transitional monitoring"/>
    <n v="28400"/>
    <n v="100900"/>
    <n v="355"/>
    <x v="0"/>
    <n v="2293"/>
    <n v="44.003488879197555"/>
    <s v="US"/>
    <s v="USD"/>
    <n v="1478408400"/>
    <n v="1479016800"/>
    <x v="588"/>
    <x v="589"/>
    <b v="0"/>
    <b v="0"/>
    <s v="film &amp; video/science fiction"/>
    <x v="5"/>
    <s v="science fiction"/>
  </r>
  <r>
    <n v="737"/>
    <s v="Gardner Inc"/>
    <s v="Function-based systematic Graphical User Interface"/>
    <n v="3700"/>
    <n v="5028"/>
    <n v="136"/>
    <x v="0"/>
    <n v="180"/>
    <n v="27.933333333333334"/>
    <s v="US"/>
    <s v="USD"/>
    <n v="1478844000"/>
    <n v="1479880800"/>
    <x v="589"/>
    <x v="590"/>
    <b v="0"/>
    <b v="0"/>
    <s v="music/indie rock"/>
    <x v="1"/>
    <s v="indie rock"/>
  </r>
  <r>
    <n v="978"/>
    <s v="Bailey, Nguyen and Martinez"/>
    <s v="Fundamental user-facing productivity"/>
    <n v="1000"/>
    <n v="8641"/>
    <n v="864"/>
    <x v="0"/>
    <n v="92"/>
    <n v="93.923913043478265"/>
    <s v="US"/>
    <s v="USD"/>
    <n v="1478930400"/>
    <n v="1480831200"/>
    <x v="590"/>
    <x v="591"/>
    <b v="0"/>
    <b v="0"/>
    <s v="games/video games"/>
    <x v="6"/>
    <s v="video games"/>
  </r>
  <r>
    <n v="988"/>
    <s v="Gardner, Ryan and Gutierrez"/>
    <s v="Triple-buffered multi-tasking matrices"/>
    <n v="9400"/>
    <n v="4899"/>
    <n v="52"/>
    <x v="1"/>
    <n v="64"/>
    <n v="76.546875"/>
    <s v="US"/>
    <s v="USD"/>
    <n v="1478930400"/>
    <n v="1480744800"/>
    <x v="590"/>
    <x v="592"/>
    <b v="0"/>
    <b v="0"/>
    <s v="publishing/radio &amp; podcasts"/>
    <x v="4"/>
    <s v="radio &amp; podcasts"/>
  </r>
  <r>
    <n v="637"/>
    <s v="Williams-Ramirez"/>
    <s v="Open-architected 24/7 throughput"/>
    <n v="8500"/>
    <n v="6750"/>
    <n v="79"/>
    <x v="1"/>
    <n v="65"/>
    <n v="103.84615384615384"/>
    <s v="US"/>
    <s v="USD"/>
    <n v="1479103200"/>
    <n v="1479794400"/>
    <x v="591"/>
    <x v="593"/>
    <b v="0"/>
    <b v="0"/>
    <s v="theater/plays"/>
    <x v="3"/>
    <s v="plays"/>
  </r>
  <r>
    <n v="286"/>
    <s v="Obrien-Aguirre"/>
    <s v="Devolved uniform complexity"/>
    <n v="112100"/>
    <n v="19557"/>
    <n v="17"/>
    <x v="2"/>
    <n v="184"/>
    <n v="106.28804347826087"/>
    <s v="US"/>
    <s v="USD"/>
    <n v="1479880800"/>
    <n v="1480485600"/>
    <x v="592"/>
    <x v="594"/>
    <b v="0"/>
    <b v="0"/>
    <s v="theater/plays"/>
    <x v="3"/>
    <s v="plays"/>
  </r>
  <r>
    <n v="552"/>
    <s v="Mercer, Solomon and Singleton"/>
    <s v="Distributed human-resource policy"/>
    <n v="9000"/>
    <n v="8866"/>
    <n v="99"/>
    <x v="1"/>
    <n v="92"/>
    <n v="96.369565217391298"/>
    <s v="US"/>
    <s v="USD"/>
    <n v="1480140000"/>
    <n v="1480312800"/>
    <x v="593"/>
    <x v="595"/>
    <b v="0"/>
    <b v="0"/>
    <s v="theater/plays"/>
    <x v="3"/>
    <s v="plays"/>
  </r>
  <r>
    <n v="73"/>
    <s v="Collins-Goodman"/>
    <s v="Cross-platform even-keeled initiative"/>
    <n v="1400"/>
    <n v="9253"/>
    <n v="661"/>
    <x v="0"/>
    <n v="88"/>
    <n v="105.14772727272727"/>
    <s v="US"/>
    <s v="USD"/>
    <n v="1480226400"/>
    <n v="1480485600"/>
    <x v="594"/>
    <x v="594"/>
    <b v="0"/>
    <b v="0"/>
    <s v="music/jazz"/>
    <x v="1"/>
    <s v="jazz"/>
  </r>
  <r>
    <n v="282"/>
    <s v="Ross, Kelly and Brown"/>
    <s v="Virtual contextually-based circuit"/>
    <n v="8400"/>
    <n v="9076"/>
    <n v="108"/>
    <x v="0"/>
    <n v="133"/>
    <n v="68.240601503759393"/>
    <s v="US"/>
    <s v="USD"/>
    <n v="1480226400"/>
    <n v="1480744800"/>
    <x v="594"/>
    <x v="592"/>
    <b v="0"/>
    <b v="1"/>
    <s v="film &amp; video/television"/>
    <x v="5"/>
    <s v="television"/>
  </r>
  <r>
    <n v="434"/>
    <s v="Floyd-Sims"/>
    <s v="Cloned transitional hierarchy"/>
    <n v="5400"/>
    <n v="903"/>
    <n v="17"/>
    <x v="2"/>
    <n v="10"/>
    <n v="90.3"/>
    <s v="CA"/>
    <s v="CAD"/>
    <n v="1480572000"/>
    <n v="1481781600"/>
    <x v="595"/>
    <x v="596"/>
    <b v="1"/>
    <b v="0"/>
    <s v="theater/plays"/>
    <x v="3"/>
    <s v="plays"/>
  </r>
  <r>
    <n v="453"/>
    <s v="Saunders Ltd"/>
    <s v="Multi-layered multi-tasking secured line"/>
    <n v="182400"/>
    <n v="102749"/>
    <n v="56"/>
    <x v="1"/>
    <n v="1181"/>
    <n v="87.001693480101608"/>
    <s v="US"/>
    <s v="USD"/>
    <n v="1480572000"/>
    <n v="1484114400"/>
    <x v="595"/>
    <x v="597"/>
    <b v="0"/>
    <b v="0"/>
    <s v="film &amp; video/science fiction"/>
    <x v="5"/>
    <s v="science fiction"/>
  </r>
  <r>
    <n v="258"/>
    <s v="Duncan, Mcdonald and Miller"/>
    <s v="Assimilated coherent hardware"/>
    <n v="5000"/>
    <n v="13424"/>
    <n v="268"/>
    <x v="0"/>
    <n v="186"/>
    <n v="72.172043010752688"/>
    <s v="US"/>
    <s v="USD"/>
    <n v="1481176800"/>
    <n v="1482904800"/>
    <x v="596"/>
    <x v="598"/>
    <b v="0"/>
    <b v="1"/>
    <s v="theater/plays"/>
    <x v="3"/>
    <s v="plays"/>
  </r>
  <r>
    <n v="791"/>
    <s v="Stafford, Hess and Raymond"/>
    <s v="Optional web-enabled extranet"/>
    <n v="2100"/>
    <n v="540"/>
    <n v="26"/>
    <x v="1"/>
    <n v="6"/>
    <n v="90"/>
    <s v="US"/>
    <s v="USD"/>
    <n v="1481436000"/>
    <n v="1482818400"/>
    <x v="597"/>
    <x v="599"/>
    <b v="0"/>
    <b v="0"/>
    <s v="food/food trucks"/>
    <x v="7"/>
    <s v="food trucks"/>
  </r>
  <r>
    <n v="329"/>
    <s v="Willis and Sons"/>
    <s v="Fundamental incremental database"/>
    <n v="93800"/>
    <n v="21477"/>
    <n v="23"/>
    <x v="3"/>
    <n v="211"/>
    <n v="101.78672985781991"/>
    <s v="US"/>
    <s v="USD"/>
    <n v="1481522400"/>
    <n v="1482472800"/>
    <x v="598"/>
    <x v="600"/>
    <b v="0"/>
    <b v="0"/>
    <s v="games/video games"/>
    <x v="6"/>
    <s v="video games"/>
  </r>
  <r>
    <n v="470"/>
    <s v="Grimes, Holland and Sloan"/>
    <s v="Extended dedicated archive"/>
    <n v="3600"/>
    <n v="10289"/>
    <n v="286"/>
    <x v="0"/>
    <n v="381"/>
    <n v="27.00524934383202"/>
    <s v="US"/>
    <s v="USD"/>
    <n v="1481522400"/>
    <n v="1482127200"/>
    <x v="598"/>
    <x v="601"/>
    <b v="0"/>
    <b v="0"/>
    <s v="technology/wearables"/>
    <x v="2"/>
    <s v="wearables"/>
  </r>
  <r>
    <n v="554"/>
    <s v="Ritter PLC"/>
    <s v="Multi-channeled upward-trending application"/>
    <n v="9500"/>
    <n v="14408"/>
    <n v="152"/>
    <x v="0"/>
    <n v="554"/>
    <n v="26.007220216606498"/>
    <s v="CA"/>
    <s v="CAD"/>
    <n v="1482127200"/>
    <n v="1482645600"/>
    <x v="599"/>
    <x v="602"/>
    <b v="0"/>
    <b v="0"/>
    <s v="music/indie rock"/>
    <x v="1"/>
    <s v="indie rock"/>
  </r>
  <r>
    <n v="497"/>
    <s v="Lucero Group"/>
    <s v="Intuitive actuating benchmark"/>
    <n v="9800"/>
    <n v="3349"/>
    <n v="34"/>
    <x v="1"/>
    <n v="120"/>
    <n v="27.908333333333335"/>
    <s v="US"/>
    <s v="USD"/>
    <n v="1482213600"/>
    <n v="1482213600"/>
    <x v="600"/>
    <x v="603"/>
    <b v="0"/>
    <b v="1"/>
    <s v="technology/wearables"/>
    <x v="2"/>
    <s v="wearables"/>
  </r>
  <r>
    <n v="247"/>
    <s v="Johnson, Patterson and Montoya"/>
    <s v="Triple-buffered fresh-thinking frame"/>
    <n v="19800"/>
    <n v="184658"/>
    <n v="933"/>
    <x v="0"/>
    <n v="1884"/>
    <n v="98.013800424628457"/>
    <s v="US"/>
    <s v="USD"/>
    <n v="1482386400"/>
    <n v="1483682400"/>
    <x v="601"/>
    <x v="604"/>
    <b v="0"/>
    <b v="1"/>
    <s v="publishing/fiction"/>
    <x v="4"/>
    <s v="fiction"/>
  </r>
  <r>
    <n v="951"/>
    <s v="Peterson Ltd"/>
    <s v="Re-engineered 24hour matrix"/>
    <n v="14500"/>
    <n v="159056"/>
    <n v="1097"/>
    <x v="0"/>
    <n v="1559"/>
    <n v="102.02437459910199"/>
    <s v="US"/>
    <s v="USD"/>
    <n v="1482732000"/>
    <n v="1482818400"/>
    <x v="602"/>
    <x v="599"/>
    <b v="0"/>
    <b v="1"/>
    <s v="music/rock"/>
    <x v="1"/>
    <s v="rock"/>
  </r>
  <r>
    <n v="365"/>
    <s v="Lucas, Hall and Bonilla"/>
    <s v="Networked bottom-line initiative"/>
    <n v="1600"/>
    <n v="11735"/>
    <n v="733"/>
    <x v="0"/>
    <n v="112"/>
    <n v="104.77678571428571"/>
    <s v="AU"/>
    <s v="AUD"/>
    <n v="1482991200"/>
    <n v="1485324000"/>
    <x v="603"/>
    <x v="605"/>
    <b v="0"/>
    <b v="0"/>
    <s v="theater/plays"/>
    <x v="3"/>
    <s v="plays"/>
  </r>
  <r>
    <n v="614"/>
    <s v="Barnett and Sons"/>
    <s v="Business-focused dynamic info-mediaries"/>
    <n v="26500"/>
    <n v="41205"/>
    <n v="155"/>
    <x v="0"/>
    <n v="723"/>
    <n v="56.991701244813278"/>
    <s v="US"/>
    <s v="USD"/>
    <n v="1484114400"/>
    <n v="1485669600"/>
    <x v="604"/>
    <x v="606"/>
    <b v="0"/>
    <b v="0"/>
    <s v="theater/plays"/>
    <x v="3"/>
    <s v="plays"/>
  </r>
  <r>
    <n v="203"/>
    <s v="Hayden, Shannon and Stein"/>
    <s v="Customer-focused client-server service-desk"/>
    <n v="143900"/>
    <n v="193413"/>
    <n v="134"/>
    <x v="0"/>
    <n v="4498"/>
    <n v="42.999777678968428"/>
    <s v="AU"/>
    <s v="AUD"/>
    <n v="1484632800"/>
    <n v="1484805600"/>
    <x v="605"/>
    <x v="607"/>
    <b v="0"/>
    <b v="0"/>
    <s v="theater/plays"/>
    <x v="3"/>
    <s v="plays"/>
  </r>
  <r>
    <n v="355"/>
    <s v="Burns-Burnett"/>
    <s v="Front-line scalable definition"/>
    <n v="3800"/>
    <n v="2241"/>
    <n v="59"/>
    <x v="3"/>
    <n v="86"/>
    <n v="26.058139534883722"/>
    <s v="US"/>
    <s v="USD"/>
    <n v="1485064800"/>
    <n v="1488520800"/>
    <x v="606"/>
    <x v="608"/>
    <b v="0"/>
    <b v="0"/>
    <s v="technology/wearables"/>
    <x v="2"/>
    <s v="wearables"/>
  </r>
  <r>
    <n v="734"/>
    <s v="Stone PLC"/>
    <s v="Exclusive 5thgeneration leverage"/>
    <n v="4200"/>
    <n v="13404"/>
    <n v="319"/>
    <x v="0"/>
    <n v="536"/>
    <n v="25.007462686567163"/>
    <s v="US"/>
    <s v="USD"/>
    <n v="1485583200"/>
    <n v="1486620000"/>
    <x v="607"/>
    <x v="609"/>
    <b v="0"/>
    <b v="1"/>
    <s v="theater/plays"/>
    <x v="3"/>
    <s v="plays"/>
  </r>
  <r>
    <n v="740"/>
    <s v="Nelson, Smith and Graham"/>
    <s v="Phased system-worthy conglomeration"/>
    <n v="5300"/>
    <n v="1592"/>
    <n v="30"/>
    <x v="1"/>
    <n v="16"/>
    <n v="99.5"/>
    <s v="US"/>
    <s v="USD"/>
    <n v="1486101600"/>
    <n v="1486360800"/>
    <x v="608"/>
    <x v="610"/>
    <b v="0"/>
    <b v="0"/>
    <s v="theater/plays"/>
    <x v="3"/>
    <s v="plays"/>
  </r>
  <r>
    <n v="384"/>
    <s v="Baker, Collins and Smith"/>
    <s v="Reactive real-time software"/>
    <n v="114400"/>
    <n v="196779"/>
    <n v="172"/>
    <x v="0"/>
    <n v="4799"/>
    <n v="41.004167534903104"/>
    <s v="US"/>
    <s v="USD"/>
    <n v="1486706400"/>
    <n v="1489039200"/>
    <x v="609"/>
    <x v="611"/>
    <b v="1"/>
    <b v="1"/>
    <s v="film &amp; video/documentary"/>
    <x v="5"/>
    <s v="documentary"/>
  </r>
  <r>
    <n v="944"/>
    <s v="Walter Inc"/>
    <s v="Streamlined 5thgeneration intranet"/>
    <n v="10000"/>
    <n v="8142"/>
    <n v="81"/>
    <x v="1"/>
    <n v="263"/>
    <n v="30.958174904942965"/>
    <s v="AU"/>
    <s v="AUD"/>
    <n v="1486706400"/>
    <n v="1488348000"/>
    <x v="609"/>
    <x v="612"/>
    <b v="0"/>
    <b v="0"/>
    <s v="photography/photography books"/>
    <x v="0"/>
    <s v="photography books"/>
  </r>
  <r>
    <n v="235"/>
    <s v="Lee, Ali and Guzman"/>
    <s v="Polarized upward-trending Local Area Network"/>
    <n v="8600"/>
    <n v="3589"/>
    <n v="42"/>
    <x v="1"/>
    <n v="92"/>
    <n v="39.010869565217391"/>
    <s v="US"/>
    <s v="USD"/>
    <n v="1486965600"/>
    <n v="1487397600"/>
    <x v="610"/>
    <x v="613"/>
    <b v="0"/>
    <b v="0"/>
    <s v="film &amp; video/animation"/>
    <x v="5"/>
    <s v="animation"/>
  </r>
  <r>
    <n v="348"/>
    <s v="Hensley Ltd"/>
    <s v="Versatile cohesive open system"/>
    <n v="199000"/>
    <n v="142823"/>
    <n v="72"/>
    <x v="1"/>
    <n v="3483"/>
    <n v="41.005742176284812"/>
    <s v="US"/>
    <s v="USD"/>
    <n v="1487224800"/>
    <n v="1488348000"/>
    <x v="611"/>
    <x v="612"/>
    <b v="0"/>
    <b v="0"/>
    <s v="food/food trucks"/>
    <x v="7"/>
    <s v="food trucks"/>
  </r>
  <r>
    <n v="152"/>
    <s v="Bowen, Mcdonald and Hall"/>
    <s v="User-centric fault-tolerant task-force"/>
    <n v="41500"/>
    <n v="175573"/>
    <n v="423"/>
    <x v="0"/>
    <n v="3376"/>
    <n v="52.006220379146917"/>
    <s v="US"/>
    <s v="USD"/>
    <n v="1487311200"/>
    <n v="1487916000"/>
    <x v="612"/>
    <x v="614"/>
    <b v="0"/>
    <b v="0"/>
    <s v="music/indie rock"/>
    <x v="1"/>
    <s v="indie rock"/>
  </r>
  <r>
    <n v="641"/>
    <s v="Hunt, Barker and Baker"/>
    <s v="Business-focused leadingedge instruction set"/>
    <n v="9400"/>
    <n v="11277"/>
    <n v="120"/>
    <x v="0"/>
    <n v="194"/>
    <n v="58.128865979381445"/>
    <s v="CH"/>
    <s v="CHF"/>
    <n v="1487570400"/>
    <n v="1489986000"/>
    <x v="613"/>
    <x v="615"/>
    <b v="0"/>
    <b v="0"/>
    <s v="theater/plays"/>
    <x v="3"/>
    <s v="plays"/>
  </r>
  <r>
    <n v="254"/>
    <s v="Barry Group"/>
    <s v="De-engineered static Local Area Network"/>
    <n v="4600"/>
    <n v="8505"/>
    <n v="185"/>
    <x v="0"/>
    <n v="88"/>
    <n v="96.647727272727266"/>
    <s v="US"/>
    <s v="USD"/>
    <n v="1487656800"/>
    <n v="1487829600"/>
    <x v="614"/>
    <x v="616"/>
    <b v="0"/>
    <b v="0"/>
    <s v="publishing/nonfiction"/>
    <x v="4"/>
    <s v="nonfiction"/>
  </r>
  <r>
    <n v="879"/>
    <s v="Ortiz Inc"/>
    <s v="Stand-alone incremental parallelism"/>
    <n v="1000"/>
    <n v="5438"/>
    <n v="544"/>
    <x v="0"/>
    <n v="53"/>
    <n v="102.60377358490567"/>
    <s v="US"/>
    <s v="USD"/>
    <n v="1487743200"/>
    <n v="1488520800"/>
    <x v="615"/>
    <x v="608"/>
    <b v="0"/>
    <b v="0"/>
    <s v="publishing/nonfiction"/>
    <x v="4"/>
    <s v="nonfiction"/>
  </r>
  <r>
    <n v="821"/>
    <s v="Alvarez-Andrews"/>
    <s v="Extended impactful secured line"/>
    <n v="4900"/>
    <n v="14273"/>
    <n v="291"/>
    <x v="0"/>
    <n v="210"/>
    <n v="67.966666666666669"/>
    <s v="US"/>
    <s v="USD"/>
    <n v="1488261600"/>
    <n v="1489381200"/>
    <x v="616"/>
    <x v="617"/>
    <b v="0"/>
    <b v="0"/>
    <s v="film &amp; video/documentary"/>
    <x v="5"/>
    <s v="documentary"/>
  </r>
  <r>
    <n v="643"/>
    <s v="Harris Inc"/>
    <s v="Future-proofed modular groupware"/>
    <n v="14900"/>
    <n v="32986"/>
    <n v="221"/>
    <x v="0"/>
    <n v="375"/>
    <n v="87.962666666666664"/>
    <s v="US"/>
    <s v="USD"/>
    <n v="1488348000"/>
    <n v="1489899600"/>
    <x v="617"/>
    <x v="618"/>
    <b v="0"/>
    <b v="0"/>
    <s v="theater/plays"/>
    <x v="3"/>
    <s v="plays"/>
  </r>
  <r>
    <n v="655"/>
    <s v="Gonzalez, Williams and Benson"/>
    <s v="Multi-layered bottom-line encryption"/>
    <n v="6900"/>
    <n v="13212"/>
    <n v="191"/>
    <x v="0"/>
    <n v="264"/>
    <n v="50.045454545454547"/>
    <s v="US"/>
    <s v="USD"/>
    <n v="1488434400"/>
    <n v="1489554000"/>
    <x v="618"/>
    <x v="619"/>
    <b v="1"/>
    <b v="0"/>
    <s v="photography/photography books"/>
    <x v="0"/>
    <s v="photography books"/>
  </r>
  <r>
    <n v="210"/>
    <s v="Schultz Inc"/>
    <s v="Synergistic tertiary time-frame"/>
    <n v="9400"/>
    <n v="6338"/>
    <n v="67"/>
    <x v="1"/>
    <n v="226"/>
    <n v="28.044247787610619"/>
    <s v="DK"/>
    <s v="DKK"/>
    <n v="1488520800"/>
    <n v="1490850000"/>
    <x v="619"/>
    <x v="620"/>
    <b v="0"/>
    <b v="0"/>
    <s v="film &amp; video/science fiction"/>
    <x v="5"/>
    <s v="science fiction"/>
  </r>
  <r>
    <n v="687"/>
    <s v="Martin, Gates and Holt"/>
    <s v="Distributed holistic neural-net"/>
    <n v="1500"/>
    <n v="13980"/>
    <n v="932"/>
    <x v="0"/>
    <n v="269"/>
    <n v="51.970260223048328"/>
    <s v="US"/>
    <s v="USD"/>
    <n v="1489298400"/>
    <n v="1489554000"/>
    <x v="620"/>
    <x v="619"/>
    <b v="0"/>
    <b v="0"/>
    <s v="theater/plays"/>
    <x v="3"/>
    <s v="plays"/>
  </r>
  <r>
    <n v="732"/>
    <s v="Glass, Baker and Jones"/>
    <s v="Business-focused 24hour access"/>
    <n v="117000"/>
    <n v="107622"/>
    <n v="92"/>
    <x v="1"/>
    <n v="1121"/>
    <n v="96.005352363960753"/>
    <s v="US"/>
    <s v="USD"/>
    <n v="1490158800"/>
    <n v="1492146000"/>
    <x v="621"/>
    <x v="621"/>
    <b v="0"/>
    <b v="1"/>
    <s v="music/rock"/>
    <x v="1"/>
    <s v="rock"/>
  </r>
  <r>
    <n v="34"/>
    <s v="Maldonado and Sons"/>
    <s v="Reverse-engineered asynchronous archive"/>
    <n v="9300"/>
    <n v="14025"/>
    <n v="151"/>
    <x v="0"/>
    <n v="165"/>
    <n v="85"/>
    <s v="US"/>
    <s v="USD"/>
    <n v="1490245200"/>
    <n v="1490677200"/>
    <x v="622"/>
    <x v="622"/>
    <b v="0"/>
    <b v="0"/>
    <s v="film &amp; video/documentary"/>
    <x v="5"/>
    <s v="documentary"/>
  </r>
  <r>
    <n v="634"/>
    <s v="Taylor, Johnson and Hernandez"/>
    <s v="Polarized incremental portal"/>
    <n v="118200"/>
    <n v="92824"/>
    <n v="79"/>
    <x v="2"/>
    <n v="1658"/>
    <n v="55.985524728588658"/>
    <s v="US"/>
    <s v="USD"/>
    <n v="1490418000"/>
    <n v="1491627600"/>
    <x v="623"/>
    <x v="623"/>
    <b v="0"/>
    <b v="0"/>
    <s v="film &amp; video/television"/>
    <x v="5"/>
    <s v="television"/>
  </r>
  <r>
    <n v="888"/>
    <s v="Palmer Ltd"/>
    <s v="Reverse-engineered uniform knowledge user"/>
    <n v="5800"/>
    <n v="12174"/>
    <n v="210"/>
    <x v="0"/>
    <n v="290"/>
    <n v="41.979310344827589"/>
    <s v="US"/>
    <s v="USD"/>
    <n v="1491886800"/>
    <n v="1493528400"/>
    <x v="624"/>
    <x v="624"/>
    <b v="0"/>
    <b v="0"/>
    <s v="theater/plays"/>
    <x v="3"/>
    <s v="plays"/>
  </r>
  <r>
    <n v="773"/>
    <s v="Meza, Kirby and Patel"/>
    <s v="Cross-platform empowering project"/>
    <n v="53100"/>
    <n v="101185"/>
    <n v="191"/>
    <x v="0"/>
    <n v="2353"/>
    <n v="43.00254993625159"/>
    <s v="US"/>
    <s v="USD"/>
    <n v="1492059600"/>
    <n v="1492923600"/>
    <x v="625"/>
    <x v="625"/>
    <b v="0"/>
    <b v="0"/>
    <s v="theater/plays"/>
    <x v="3"/>
    <s v="plays"/>
  </r>
  <r>
    <n v="765"/>
    <s v="Matthews LLC"/>
    <s v="Advanced transitional help-desk"/>
    <n v="3900"/>
    <n v="8125"/>
    <n v="208"/>
    <x v="0"/>
    <n v="198"/>
    <n v="41.035353535353536"/>
    <s v="US"/>
    <s v="USD"/>
    <n v="1492232400"/>
    <n v="1494392400"/>
    <x v="626"/>
    <x v="626"/>
    <b v="1"/>
    <b v="1"/>
    <s v="music/indie rock"/>
    <x v="1"/>
    <s v="indie rock"/>
  </r>
  <r>
    <n v="409"/>
    <s v="Stewart LLC"/>
    <s v="Secured asymmetric projection"/>
    <n v="135600"/>
    <n v="62804"/>
    <n v="46"/>
    <x v="1"/>
    <n v="714"/>
    <n v="87.960784313725483"/>
    <s v="US"/>
    <s v="USD"/>
    <n v="1492491600"/>
    <n v="1492837200"/>
    <x v="627"/>
    <x v="627"/>
    <b v="0"/>
    <b v="0"/>
    <s v="music/rock"/>
    <x v="1"/>
    <s v="rock"/>
  </r>
  <r>
    <n v="487"/>
    <s v="Smith-Wallace"/>
    <s v="Monitored 24/7 time-frame"/>
    <n v="110300"/>
    <n v="197024"/>
    <n v="179"/>
    <x v="0"/>
    <n v="2346"/>
    <n v="83.982949701619773"/>
    <s v="US"/>
    <s v="USD"/>
    <n v="1492664400"/>
    <n v="1495515600"/>
    <x v="628"/>
    <x v="628"/>
    <b v="0"/>
    <b v="0"/>
    <s v="theater/plays"/>
    <x v="3"/>
    <s v="plays"/>
  </r>
  <r>
    <n v="987"/>
    <s v="Wilson Group"/>
    <s v="Ameliorated foreground focus group"/>
    <n v="6200"/>
    <n v="13441"/>
    <n v="217"/>
    <x v="0"/>
    <n v="480"/>
    <n v="28.002083333333335"/>
    <s v="US"/>
    <s v="USD"/>
    <n v="1493269200"/>
    <n v="1494478800"/>
    <x v="629"/>
    <x v="629"/>
    <b v="0"/>
    <b v="0"/>
    <s v="film &amp; video/documentary"/>
    <x v="5"/>
    <s v="documentary"/>
  </r>
  <r>
    <n v="63"/>
    <s v="Baker, Morgan and Brown"/>
    <s v="Assimilated didactic open system"/>
    <n v="4700"/>
    <n v="557"/>
    <n v="12"/>
    <x v="1"/>
    <n v="5"/>
    <n v="111.4"/>
    <s v="US"/>
    <s v="USD"/>
    <n v="1493355600"/>
    <n v="1493874000"/>
    <x v="630"/>
    <x v="630"/>
    <b v="0"/>
    <b v="0"/>
    <s v="theater/plays"/>
    <x v="3"/>
    <s v="plays"/>
  </r>
  <r>
    <n v="929"/>
    <s v="Turner-Terrell"/>
    <s v="Polarized tertiary function"/>
    <n v="5500"/>
    <n v="11952"/>
    <n v="217"/>
    <x v="0"/>
    <n v="184"/>
    <n v="64.956521739130437"/>
    <s v="GB"/>
    <s v="GBP"/>
    <n v="1493787600"/>
    <n v="1494997200"/>
    <x v="631"/>
    <x v="631"/>
    <b v="0"/>
    <b v="0"/>
    <s v="theater/plays"/>
    <x v="3"/>
    <s v="plays"/>
  </r>
  <r>
    <n v="517"/>
    <s v="Ramirez LLC"/>
    <s v="Multi-tiered maximized orchestration"/>
    <n v="5900"/>
    <n v="6608"/>
    <n v="112"/>
    <x v="0"/>
    <n v="78"/>
    <n v="84.717948717948715"/>
    <s v="US"/>
    <s v="USD"/>
    <n v="1493960400"/>
    <n v="1494392400"/>
    <x v="632"/>
    <x v="626"/>
    <b v="0"/>
    <b v="0"/>
    <s v="food/food trucks"/>
    <x v="7"/>
    <s v="food trucks"/>
  </r>
  <r>
    <n v="242"/>
    <s v="Hill, Martin and Garcia"/>
    <s v="Sharable scalable core"/>
    <n v="8400"/>
    <n v="10729"/>
    <n v="128"/>
    <x v="0"/>
    <n v="250"/>
    <n v="42.915999999999997"/>
    <s v="US"/>
    <s v="USD"/>
    <n v="1494392400"/>
    <n v="1495256400"/>
    <x v="633"/>
    <x v="632"/>
    <b v="0"/>
    <b v="1"/>
    <s v="music/rock"/>
    <x v="1"/>
    <s v="rock"/>
  </r>
  <r>
    <n v="906"/>
    <s v="Hayes Group"/>
    <s v="Implemented even-keeled standardization"/>
    <n v="5500"/>
    <n v="8964"/>
    <n v="163"/>
    <x v="0"/>
    <n v="191"/>
    <n v="46.931937172774866"/>
    <s v="US"/>
    <s v="USD"/>
    <n v="1494651600"/>
    <n v="1497762000"/>
    <x v="634"/>
    <x v="633"/>
    <b v="1"/>
    <b v="1"/>
    <s v="film &amp; video/documentary"/>
    <x v="5"/>
    <s v="documentary"/>
  </r>
  <r>
    <n v="317"/>
    <s v="Summers PLC"/>
    <s v="Cross-group coherent hierarchy"/>
    <n v="6600"/>
    <n v="1269"/>
    <n v="19"/>
    <x v="1"/>
    <n v="30"/>
    <n v="42.3"/>
    <s v="US"/>
    <s v="USD"/>
    <n v="1494738000"/>
    <n v="1495861200"/>
    <x v="635"/>
    <x v="634"/>
    <b v="0"/>
    <b v="0"/>
    <s v="theater/plays"/>
    <x v="3"/>
    <s v="plays"/>
  </r>
  <r>
    <n v="496"/>
    <s v="Morales Group"/>
    <s v="Optimized bi-directional extranet"/>
    <n v="183800"/>
    <n v="1667"/>
    <n v="1"/>
    <x v="1"/>
    <n v="54"/>
    <n v="30.87037037037037"/>
    <s v="US"/>
    <s v="USD"/>
    <n v="1495342800"/>
    <n v="1496811600"/>
    <x v="636"/>
    <x v="635"/>
    <b v="0"/>
    <b v="0"/>
    <s v="film &amp; video/animation"/>
    <x v="5"/>
    <s v="animation"/>
  </r>
  <r>
    <n v="708"/>
    <s v="Ortega LLC"/>
    <s v="Secured bifurcated intranet"/>
    <n v="1700"/>
    <n v="12020"/>
    <n v="707"/>
    <x v="0"/>
    <n v="137"/>
    <n v="87.737226277372258"/>
    <s v="CH"/>
    <s v="CHF"/>
    <n v="1495429200"/>
    <n v="1496293200"/>
    <x v="637"/>
    <x v="636"/>
    <b v="0"/>
    <b v="0"/>
    <s v="theater/plays"/>
    <x v="3"/>
    <s v="plays"/>
  </r>
  <r>
    <n v="104"/>
    <s v="Smith, Wells and Nguyen"/>
    <s v="Self-enabling grid-enabled initiative"/>
    <n v="119200"/>
    <n v="170623"/>
    <n v="143"/>
    <x v="0"/>
    <n v="1917"/>
    <n v="89.005216484089729"/>
    <s v="US"/>
    <s v="USD"/>
    <n v="1495515600"/>
    <n v="1495602000"/>
    <x v="638"/>
    <x v="637"/>
    <b v="0"/>
    <b v="0"/>
    <s v="music/indie rock"/>
    <x v="1"/>
    <s v="indie rock"/>
  </r>
  <r>
    <n v="411"/>
    <s v="Beck, Thompson and Martinez"/>
    <s v="Down-sized maximized function"/>
    <n v="7800"/>
    <n v="8161"/>
    <n v="105"/>
    <x v="0"/>
    <n v="82"/>
    <n v="99.524390243902445"/>
    <s v="US"/>
    <s v="USD"/>
    <n v="1496034000"/>
    <n v="1496206800"/>
    <x v="639"/>
    <x v="638"/>
    <b v="0"/>
    <b v="0"/>
    <s v="theater/plays"/>
    <x v="3"/>
    <s v="plays"/>
  </r>
  <r>
    <n v="229"/>
    <s v="Hoffman-Howard"/>
    <s v="Extended encompassing application"/>
    <n v="85600"/>
    <n v="165798"/>
    <n v="194"/>
    <x v="0"/>
    <n v="2551"/>
    <n v="64.99333594668758"/>
    <s v="US"/>
    <s v="USD"/>
    <n v="1496293200"/>
    <n v="1500440400"/>
    <x v="640"/>
    <x v="639"/>
    <b v="0"/>
    <b v="1"/>
    <s v="games/mobile games"/>
    <x v="6"/>
    <s v="mobile games"/>
  </r>
  <r>
    <n v="59"/>
    <s v="Wright, Fox and Marks"/>
    <s v="Assimilated real-time support"/>
    <n v="1400"/>
    <n v="3851"/>
    <n v="275"/>
    <x v="0"/>
    <n v="128"/>
    <n v="30.0859375"/>
    <s v="US"/>
    <s v="USD"/>
    <n v="1497243600"/>
    <n v="1498539600"/>
    <x v="641"/>
    <x v="640"/>
    <b v="0"/>
    <b v="1"/>
    <s v="theater/plays"/>
    <x v="3"/>
    <s v="plays"/>
  </r>
  <r>
    <n v="966"/>
    <s v="Davis and Sons"/>
    <s v="Seamless solution-oriented capacity"/>
    <n v="1700"/>
    <n v="13468"/>
    <n v="792"/>
    <x v="0"/>
    <n v="245"/>
    <n v="54.971428571428568"/>
    <s v="US"/>
    <s v="USD"/>
    <n v="1497502800"/>
    <n v="1497675600"/>
    <x v="642"/>
    <x v="641"/>
    <b v="0"/>
    <b v="0"/>
    <s v="theater/plays"/>
    <x v="3"/>
    <s v="plays"/>
  </r>
  <r>
    <n v="197"/>
    <s v="Perry and Sons"/>
    <s v="Business-focused logistical framework"/>
    <n v="54700"/>
    <n v="163118"/>
    <n v="298"/>
    <x v="0"/>
    <n v="1989"/>
    <n v="82.010055304172951"/>
    <s v="US"/>
    <s v="USD"/>
    <n v="1498194000"/>
    <n v="1499403600"/>
    <x v="643"/>
    <x v="642"/>
    <b v="0"/>
    <b v="0"/>
    <s v="film &amp; video/drama"/>
    <x v="5"/>
    <s v="drama"/>
  </r>
  <r>
    <n v="420"/>
    <s v="Blair, Reyes and Woods"/>
    <s v="Cross-platform interactive synergy"/>
    <n v="5000"/>
    <n v="6423"/>
    <n v="128"/>
    <x v="0"/>
    <n v="94"/>
    <n v="68.329787234042556"/>
    <s v="US"/>
    <s v="USD"/>
    <n v="1498366800"/>
    <n v="1499576400"/>
    <x v="644"/>
    <x v="643"/>
    <b v="0"/>
    <b v="0"/>
    <s v="theater/plays"/>
    <x v="3"/>
    <s v="plays"/>
  </r>
  <r>
    <n v="669"/>
    <s v="Payne, Garrett and Thomas"/>
    <s v="Upgradable bi-directional concept"/>
    <n v="48800"/>
    <n v="175020"/>
    <n v="359"/>
    <x v="0"/>
    <n v="1621"/>
    <n v="107.97038864898211"/>
    <s v="IT"/>
    <s v="EUR"/>
    <n v="1498453200"/>
    <n v="1499230800"/>
    <x v="645"/>
    <x v="644"/>
    <b v="0"/>
    <b v="0"/>
    <s v="theater/plays"/>
    <x v="3"/>
    <s v="plays"/>
  </r>
  <r>
    <n v="421"/>
    <s v="Thomas-Lopez"/>
    <s v="User-centric fault-tolerant archive"/>
    <n v="9400"/>
    <n v="6015"/>
    <n v="64"/>
    <x v="1"/>
    <n v="118"/>
    <n v="50.974576271186443"/>
    <s v="US"/>
    <s v="USD"/>
    <n v="1498712400"/>
    <n v="1501304400"/>
    <x v="646"/>
    <x v="645"/>
    <b v="0"/>
    <b v="1"/>
    <s v="technology/wearables"/>
    <x v="2"/>
    <s v="wearables"/>
  </r>
  <r>
    <n v="440"/>
    <s v="Miller-Poole"/>
    <s v="Networked optimal adapter"/>
    <n v="102500"/>
    <n v="165954"/>
    <n v="162"/>
    <x v="0"/>
    <n v="3131"/>
    <n v="53.003513254551258"/>
    <s v="US"/>
    <s v="USD"/>
    <n v="1498798800"/>
    <n v="1499662800"/>
    <x v="647"/>
    <x v="646"/>
    <b v="0"/>
    <b v="0"/>
    <s v="film &amp; video/television"/>
    <x v="5"/>
    <s v="television"/>
  </r>
  <r>
    <n v="648"/>
    <s v="Vargas-Cox"/>
    <s v="Vision-oriented local contingency"/>
    <n v="98600"/>
    <n v="62174"/>
    <n v="63"/>
    <x v="2"/>
    <n v="723"/>
    <n v="85.994467496542185"/>
    <s v="US"/>
    <s v="USD"/>
    <n v="1499317200"/>
    <n v="1500872400"/>
    <x v="648"/>
    <x v="647"/>
    <b v="1"/>
    <b v="0"/>
    <s v="food/food trucks"/>
    <x v="7"/>
    <s v="food trucks"/>
  </r>
  <r>
    <n v="306"/>
    <s v="Rush, Reed and Hall"/>
    <s v="Enterprise-wide 3rdgeneration knowledge user"/>
    <n v="6500"/>
    <n v="514"/>
    <n v="8"/>
    <x v="1"/>
    <n v="7"/>
    <n v="73.428571428571431"/>
    <s v="US"/>
    <s v="USD"/>
    <n v="1500008400"/>
    <n v="1500267600"/>
    <x v="649"/>
    <x v="648"/>
    <b v="0"/>
    <b v="1"/>
    <s v="theater/plays"/>
    <x v="3"/>
    <s v="plays"/>
  </r>
  <r>
    <n v="349"/>
    <s v="Navarro and Sons"/>
    <s v="Multi-layered bottom-line frame"/>
    <n v="180800"/>
    <n v="95958"/>
    <n v="53"/>
    <x v="1"/>
    <n v="923"/>
    <n v="103.96316359696641"/>
    <s v="US"/>
    <s v="USD"/>
    <n v="1500008400"/>
    <n v="1502600400"/>
    <x v="649"/>
    <x v="649"/>
    <b v="0"/>
    <b v="0"/>
    <s v="theater/plays"/>
    <x v="3"/>
    <s v="plays"/>
  </r>
  <r>
    <n v="393"/>
    <s v="Owens, Hall and Gonzalez"/>
    <s v="De-engineered static orchestration"/>
    <n v="62800"/>
    <n v="143788"/>
    <n v="229"/>
    <x v="0"/>
    <n v="3059"/>
    <n v="47.004903563255965"/>
    <s v="CA"/>
    <s v="CAD"/>
    <n v="1500267600"/>
    <n v="1500354000"/>
    <x v="650"/>
    <x v="650"/>
    <b v="0"/>
    <b v="0"/>
    <s v="music/jazz"/>
    <x v="1"/>
    <s v="jazz"/>
  </r>
  <r>
    <n v="451"/>
    <s v="Padilla-Porter"/>
    <s v="Innovative exuding matrix"/>
    <n v="148400"/>
    <n v="182302"/>
    <n v="123"/>
    <x v="0"/>
    <n v="6286"/>
    <n v="29.001272669424118"/>
    <s v="US"/>
    <s v="USD"/>
    <n v="1500440400"/>
    <n v="1503118800"/>
    <x v="651"/>
    <x v="651"/>
    <b v="0"/>
    <b v="0"/>
    <s v="music/rock"/>
    <x v="1"/>
    <s v="rock"/>
  </r>
  <r>
    <n v="761"/>
    <s v="Mitchell-Lee"/>
    <s v="Customizable leadingedge model"/>
    <n v="2200"/>
    <n v="14420"/>
    <n v="655"/>
    <x v="0"/>
    <n v="166"/>
    <n v="86.867469879518069"/>
    <s v="US"/>
    <s v="USD"/>
    <n v="1500699600"/>
    <n v="1501131600"/>
    <x v="652"/>
    <x v="652"/>
    <b v="0"/>
    <b v="0"/>
    <s v="music/rock"/>
    <x v="1"/>
    <s v="rock"/>
  </r>
  <r>
    <n v="731"/>
    <s v="Cruz, Hall and Mason"/>
    <s v="Synergized content-based hierarchy"/>
    <n v="8000"/>
    <n v="7220"/>
    <n v="90"/>
    <x v="2"/>
    <n v="219"/>
    <n v="32.968036529680369"/>
    <s v="US"/>
    <s v="USD"/>
    <n v="1500786000"/>
    <n v="1500872400"/>
    <x v="653"/>
    <x v="647"/>
    <b v="0"/>
    <b v="0"/>
    <s v="technology/web"/>
    <x v="2"/>
    <s v="web"/>
  </r>
  <r>
    <n v="148"/>
    <s v="White, Larson and Wright"/>
    <s v="Upgradable hybrid capability"/>
    <n v="9300"/>
    <n v="11255"/>
    <n v="121"/>
    <x v="0"/>
    <n v="107"/>
    <n v="105.18691588785046"/>
    <s v="US"/>
    <s v="USD"/>
    <n v="1500958800"/>
    <n v="1501736400"/>
    <x v="654"/>
    <x v="653"/>
    <b v="0"/>
    <b v="0"/>
    <s v="technology/wearables"/>
    <x v="2"/>
    <s v="wearables"/>
  </r>
  <r>
    <n v="825"/>
    <s v="Solomon PLC"/>
    <s v="Open-architected 24/7 infrastructure"/>
    <n v="3600"/>
    <n v="13950"/>
    <n v="388"/>
    <x v="0"/>
    <n v="157"/>
    <n v="88.853503184713375"/>
    <s v="GB"/>
    <s v="GBP"/>
    <n v="1500958800"/>
    <n v="1501995600"/>
    <x v="654"/>
    <x v="654"/>
    <b v="0"/>
    <b v="0"/>
    <s v="film &amp; video/shorts"/>
    <x v="5"/>
    <s v="shorts"/>
  </r>
  <r>
    <n v="68"/>
    <s v="Moreno-Turner"/>
    <s v="Inverse multi-tasking installation"/>
    <n v="5700"/>
    <n v="14508"/>
    <n v="255"/>
    <x v="0"/>
    <n v="246"/>
    <n v="58.975609756097562"/>
    <s v="IT"/>
    <s v="EUR"/>
    <n v="1501131600"/>
    <n v="1505192400"/>
    <x v="655"/>
    <x v="655"/>
    <b v="0"/>
    <b v="1"/>
    <s v="theater/plays"/>
    <x v="3"/>
    <s v="plays"/>
  </r>
  <r>
    <n v="479"/>
    <s v="Long-Greene"/>
    <s v="Future-proofed heuristic encryption"/>
    <n v="2400"/>
    <n v="12310"/>
    <n v="513"/>
    <x v="0"/>
    <n v="173"/>
    <n v="71.156069364161851"/>
    <s v="GB"/>
    <s v="GBP"/>
    <n v="1501304400"/>
    <n v="1501477200"/>
    <x v="656"/>
    <x v="656"/>
    <b v="0"/>
    <b v="0"/>
    <s v="food/food trucks"/>
    <x v="7"/>
    <s v="food trucks"/>
  </r>
  <r>
    <n v="165"/>
    <s v="Cordova Ltd"/>
    <s v="Synergized radical product"/>
    <n v="90400"/>
    <n v="110279"/>
    <n v="122"/>
    <x v="0"/>
    <n v="2506"/>
    <n v="44.005985634477256"/>
    <s v="US"/>
    <s v="USD"/>
    <n v="1501563600"/>
    <n v="1504328400"/>
    <x v="657"/>
    <x v="657"/>
    <b v="0"/>
    <b v="0"/>
    <s v="technology/web"/>
    <x v="2"/>
    <s v="web"/>
  </r>
  <r>
    <n v="339"/>
    <s v="Lewis, Taylor and Rivers"/>
    <s v="Front-line transitional algorithm"/>
    <n v="136300"/>
    <n v="108974"/>
    <n v="80"/>
    <x v="2"/>
    <n v="1297"/>
    <n v="84.02004626060139"/>
    <s v="CA"/>
    <s v="CAD"/>
    <n v="1501650000"/>
    <n v="1502859600"/>
    <x v="658"/>
    <x v="658"/>
    <b v="0"/>
    <b v="0"/>
    <s v="theater/plays"/>
    <x v="3"/>
    <s v="plays"/>
  </r>
  <r>
    <n v="170"/>
    <s v="Summers, Gallegos and Stein"/>
    <s v="Mandatory mobile product"/>
    <n v="188100"/>
    <n v="5528"/>
    <n v="3"/>
    <x v="1"/>
    <n v="67"/>
    <n v="82.507462686567166"/>
    <s v="US"/>
    <s v="USD"/>
    <n v="1501736400"/>
    <n v="1502341200"/>
    <x v="659"/>
    <x v="659"/>
    <b v="0"/>
    <b v="0"/>
    <s v="music/indie rock"/>
    <x v="1"/>
    <s v="indie rock"/>
  </r>
  <r>
    <n v="373"/>
    <s v="Brown-Parker"/>
    <s v="Down-sized coherent toolset"/>
    <n v="22500"/>
    <n v="164291"/>
    <n v="730"/>
    <x v="0"/>
    <n v="2106"/>
    <n v="78.010921177587846"/>
    <s v="US"/>
    <s v="USD"/>
    <n v="1502946000"/>
    <n v="1503637200"/>
    <x v="660"/>
    <x v="660"/>
    <b v="0"/>
    <b v="0"/>
    <s v="theater/plays"/>
    <x v="3"/>
    <s v="plays"/>
  </r>
  <r>
    <n v="234"/>
    <s v="Mendoza-Parker"/>
    <s v="Enterprise-wide motivating matrices"/>
    <n v="7500"/>
    <n v="8181"/>
    <n v="109"/>
    <x v="0"/>
    <n v="149"/>
    <n v="54.906040268456373"/>
    <s v="IT"/>
    <s v="EUR"/>
    <n v="1503378000"/>
    <n v="1503982800"/>
    <x v="661"/>
    <x v="661"/>
    <b v="0"/>
    <b v="1"/>
    <s v="games/video games"/>
    <x v="6"/>
    <s v="video games"/>
  </r>
  <r>
    <n v="346"/>
    <s v="Little-Marsh"/>
    <s v="Virtual attitude-oriented migration"/>
    <n v="8000"/>
    <n v="2758"/>
    <n v="34"/>
    <x v="1"/>
    <n v="25"/>
    <n v="110.32"/>
    <s v="US"/>
    <s v="USD"/>
    <n v="1503550800"/>
    <n v="1508302800"/>
    <x v="662"/>
    <x v="662"/>
    <b v="0"/>
    <b v="1"/>
    <s v="music/indie rock"/>
    <x v="1"/>
    <s v="indie rock"/>
  </r>
  <r>
    <n v="613"/>
    <s v="Santos, Williams and Brown"/>
    <s v="Reverse-engineered 24/7 methodology"/>
    <n v="1100"/>
    <n v="1914"/>
    <n v="174"/>
    <x v="0"/>
    <n v="26"/>
    <n v="73.615384615384613"/>
    <s v="CA"/>
    <s v="CAD"/>
    <n v="1503723600"/>
    <n v="1504501200"/>
    <x v="663"/>
    <x v="663"/>
    <b v="0"/>
    <b v="0"/>
    <s v="theater/plays"/>
    <x v="3"/>
    <s v="plays"/>
  </r>
  <r>
    <n v="80"/>
    <s v="Sutton, Barrett and Tucker"/>
    <s v="Cross-platform needs-based approach"/>
    <n v="1100"/>
    <n v="7012"/>
    <n v="637"/>
    <x v="0"/>
    <n v="127"/>
    <n v="55.212598425196852"/>
    <s v="US"/>
    <s v="USD"/>
    <n v="1503982800"/>
    <n v="1506574800"/>
    <x v="664"/>
    <x v="664"/>
    <b v="0"/>
    <b v="0"/>
    <s v="games/video games"/>
    <x v="6"/>
    <s v="video games"/>
  </r>
  <r>
    <n v="915"/>
    <s v="Riggs Group"/>
    <s v="Configurable upward-trending solution"/>
    <n v="125900"/>
    <n v="195936"/>
    <n v="156"/>
    <x v="0"/>
    <n v="1866"/>
    <n v="105.0032154340836"/>
    <s v="GB"/>
    <s v="GBP"/>
    <n v="1503982800"/>
    <n v="1504760400"/>
    <x v="664"/>
    <x v="665"/>
    <b v="0"/>
    <b v="0"/>
    <s v="film &amp; video/television"/>
    <x v="5"/>
    <s v="television"/>
  </r>
  <r>
    <n v="300"/>
    <s v="Cooke PLC"/>
    <s v="Focused executive core"/>
    <n v="100"/>
    <n v="5"/>
    <n v="5"/>
    <x v="1"/>
    <n v="1"/>
    <n v="5"/>
    <s v="DK"/>
    <s v="DKK"/>
    <n v="1504069200"/>
    <n v="1504155600"/>
    <x v="665"/>
    <x v="666"/>
    <b v="0"/>
    <b v="1"/>
    <s v="publishing/nonfiction"/>
    <x v="4"/>
    <s v="nonfiction"/>
  </r>
  <r>
    <n v="57"/>
    <s v="Bridges, Freeman and Kim"/>
    <s v="Cross-group multi-state task-force"/>
    <n v="2900"/>
    <n v="6243"/>
    <n v="215"/>
    <x v="0"/>
    <n v="201"/>
    <n v="31.059701492537314"/>
    <s v="US"/>
    <s v="USD"/>
    <n v="1504242000"/>
    <n v="1505278800"/>
    <x v="666"/>
    <x v="667"/>
    <b v="0"/>
    <b v="0"/>
    <s v="games/video games"/>
    <x v="6"/>
    <s v="video games"/>
  </r>
  <r>
    <n v="442"/>
    <s v="Calderon, Bradford and Dean"/>
    <s v="Devolved system-worthy framework"/>
    <n v="5400"/>
    <n v="10731"/>
    <n v="199"/>
    <x v="0"/>
    <n v="143"/>
    <n v="75.04195804195804"/>
    <s v="IT"/>
    <s v="EUR"/>
    <n v="1504328400"/>
    <n v="1505710800"/>
    <x v="667"/>
    <x v="668"/>
    <b v="0"/>
    <b v="0"/>
    <s v="theater/plays"/>
    <x v="3"/>
    <s v="plays"/>
  </r>
  <r>
    <n v="113"/>
    <s v="Wright, Hartman and Yu"/>
    <s v="User-friendly tertiary array"/>
    <n v="3300"/>
    <n v="12437"/>
    <n v="377"/>
    <x v="0"/>
    <n v="131"/>
    <n v="94.938931297709928"/>
    <s v="US"/>
    <s v="USD"/>
    <n v="1505192400"/>
    <n v="1505797200"/>
    <x v="668"/>
    <x v="669"/>
    <b v="0"/>
    <b v="0"/>
    <s v="food/food trucks"/>
    <x v="7"/>
    <s v="food trucks"/>
  </r>
  <r>
    <n v="6"/>
    <s v="Ortiz, Coleman and Mitchell"/>
    <s v="Operative upward-trending algorithm"/>
    <n v="5200"/>
    <n v="1090"/>
    <n v="21"/>
    <x v="1"/>
    <n v="18"/>
    <n v="60.555555555555557"/>
    <s v="GB"/>
    <s v="GBP"/>
    <n v="1505278800"/>
    <n v="1505365200"/>
    <x v="669"/>
    <x v="670"/>
    <b v="0"/>
    <b v="0"/>
    <s v="film &amp; video/documentary"/>
    <x v="5"/>
    <s v="documentary"/>
  </r>
  <r>
    <n v="273"/>
    <s v="Thomas and Sons"/>
    <s v="Re-engineered heuristic forecast"/>
    <n v="7800"/>
    <n v="10704"/>
    <n v="137"/>
    <x v="0"/>
    <n v="282"/>
    <n v="37.957446808510639"/>
    <s v="CA"/>
    <s v="CAD"/>
    <n v="1505624400"/>
    <n v="1505883600"/>
    <x v="670"/>
    <x v="671"/>
    <b v="0"/>
    <b v="0"/>
    <s v="theater/plays"/>
    <x v="3"/>
    <s v="plays"/>
  </r>
  <r>
    <n v="178"/>
    <s v="Alexander-Williams"/>
    <s v="Triple-buffered cohesive structure"/>
    <n v="7200"/>
    <n v="6927"/>
    <n v="96"/>
    <x v="1"/>
    <n v="210"/>
    <n v="32.985714285714288"/>
    <s v="US"/>
    <s v="USD"/>
    <n v="1505970000"/>
    <n v="1506747600"/>
    <x v="671"/>
    <x v="672"/>
    <b v="0"/>
    <b v="0"/>
    <s v="food/food trucks"/>
    <x v="7"/>
    <s v="food trucks"/>
  </r>
  <r>
    <n v="925"/>
    <s v="Wilson, Jefferson and Anderson"/>
    <s v="Profit-focused empowering system engine"/>
    <n v="3000"/>
    <n v="6722"/>
    <n v="224"/>
    <x v="0"/>
    <n v="65"/>
    <n v="103.41538461538461"/>
    <s v="US"/>
    <s v="USD"/>
    <n v="1506056400"/>
    <n v="1507093200"/>
    <x v="672"/>
    <x v="673"/>
    <b v="0"/>
    <b v="0"/>
    <s v="theater/plays"/>
    <x v="3"/>
    <s v="plays"/>
  </r>
  <r>
    <n v="181"/>
    <s v="Daniels, Rose and Tyler"/>
    <s v="Centralized global approach"/>
    <n v="8600"/>
    <n v="5315"/>
    <n v="62"/>
    <x v="1"/>
    <n v="136"/>
    <n v="39.080882352941174"/>
    <s v="US"/>
    <s v="USD"/>
    <n v="1507093200"/>
    <n v="1508648400"/>
    <x v="673"/>
    <x v="674"/>
    <b v="0"/>
    <b v="0"/>
    <s v="technology/web"/>
    <x v="2"/>
    <s v="web"/>
  </r>
  <r>
    <n v="361"/>
    <s v="Anderson and Sons"/>
    <s v="Quality-focused reciprocal structure"/>
    <n v="5500"/>
    <n v="9546"/>
    <n v="174"/>
    <x v="0"/>
    <n v="88"/>
    <n v="108.47727272727273"/>
    <s v="US"/>
    <s v="USD"/>
    <n v="1507352400"/>
    <n v="1509426000"/>
    <x v="674"/>
    <x v="675"/>
    <b v="0"/>
    <b v="0"/>
    <s v="theater/plays"/>
    <x v="3"/>
    <s v="plays"/>
  </r>
  <r>
    <n v="164"/>
    <s v="Lopez and Sons"/>
    <s v="Polarized human-resource protocol"/>
    <n v="150500"/>
    <n v="150755"/>
    <n v="100"/>
    <x v="0"/>
    <n v="1396"/>
    <n v="107.99068767908309"/>
    <s v="US"/>
    <s v="USD"/>
    <n v="1507438800"/>
    <n v="1507525200"/>
    <x v="675"/>
    <x v="676"/>
    <b v="0"/>
    <b v="0"/>
    <s v="theater/plays"/>
    <x v="3"/>
    <s v="plays"/>
  </r>
  <r>
    <n v="919"/>
    <s v="Fox Ltd"/>
    <s v="Extended multimedia firmware"/>
    <n v="35600"/>
    <n v="20915"/>
    <n v="59"/>
    <x v="1"/>
    <n v="225"/>
    <n v="92.955555555555549"/>
    <s v="AU"/>
    <s v="AUD"/>
    <n v="1507957200"/>
    <n v="1510725600"/>
    <x v="676"/>
    <x v="677"/>
    <b v="0"/>
    <b v="1"/>
    <s v="theater/plays"/>
    <x v="3"/>
    <s v="plays"/>
  </r>
  <r>
    <n v="382"/>
    <s v="King Ltd"/>
    <s v="Visionary systemic process improvement"/>
    <n v="9100"/>
    <n v="5803"/>
    <n v="64"/>
    <x v="1"/>
    <n v="67"/>
    <n v="86.611940298507463"/>
    <s v="US"/>
    <s v="USD"/>
    <n v="1508130000"/>
    <n v="1509771600"/>
    <x v="677"/>
    <x v="678"/>
    <b v="0"/>
    <b v="0"/>
    <s v="photography/photography books"/>
    <x v="0"/>
    <s v="photography books"/>
  </r>
  <r>
    <n v="693"/>
    <s v="Bradford-Silva"/>
    <s v="Reverse-engineered composite hierarchy"/>
    <n v="180400"/>
    <n v="115396"/>
    <n v="64"/>
    <x v="1"/>
    <n v="1748"/>
    <n v="66.016018306636155"/>
    <s v="US"/>
    <s v="USD"/>
    <n v="1508216400"/>
    <n v="1509685200"/>
    <x v="678"/>
    <x v="679"/>
    <b v="0"/>
    <b v="0"/>
    <s v="theater/plays"/>
    <x v="3"/>
    <s v="plays"/>
  </r>
  <r>
    <n v="163"/>
    <s v="Burton-Watkins"/>
    <s v="Extended reciprocal circuit"/>
    <n v="3500"/>
    <n v="8864"/>
    <n v="253"/>
    <x v="0"/>
    <n v="246"/>
    <n v="36.032520325203251"/>
    <s v="US"/>
    <s v="USD"/>
    <n v="1508475600"/>
    <n v="1512712800"/>
    <x v="679"/>
    <x v="680"/>
    <b v="0"/>
    <b v="1"/>
    <s v="photography/photography books"/>
    <x v="0"/>
    <s v="photography books"/>
  </r>
  <r>
    <n v="576"/>
    <s v="Moran and Sons"/>
    <s v="Object-based bottom-line superstructure"/>
    <n v="9700"/>
    <n v="6298"/>
    <n v="65"/>
    <x v="1"/>
    <n v="64"/>
    <n v="98.40625"/>
    <s v="US"/>
    <s v="USD"/>
    <n v="1509512400"/>
    <n v="1510984800"/>
    <x v="680"/>
    <x v="681"/>
    <b v="0"/>
    <b v="0"/>
    <s v="theater/plays"/>
    <x v="3"/>
    <s v="plays"/>
  </r>
  <r>
    <n v="871"/>
    <s v="Santana-George"/>
    <s v="Re-engineered client-driven knowledge user"/>
    <n v="71500"/>
    <n v="194912"/>
    <n v="273"/>
    <x v="0"/>
    <n v="2320"/>
    <n v="84.013793103448279"/>
    <s v="US"/>
    <s v="USD"/>
    <n v="1509512400"/>
    <n v="1511071200"/>
    <x v="680"/>
    <x v="682"/>
    <b v="0"/>
    <b v="1"/>
    <s v="theater/plays"/>
    <x v="3"/>
    <s v="plays"/>
  </r>
  <r>
    <n v="274"/>
    <s v="Morgan-Jenkins"/>
    <s v="Fully-configurable background algorithm"/>
    <n v="2400"/>
    <n v="773"/>
    <n v="32"/>
    <x v="1"/>
    <n v="15"/>
    <n v="51.533333333333331"/>
    <s v="US"/>
    <s v="USD"/>
    <n v="1509948000"/>
    <n v="1510380000"/>
    <x v="681"/>
    <x v="683"/>
    <b v="0"/>
    <b v="0"/>
    <s v="theater/plays"/>
    <x v="3"/>
    <s v="plays"/>
  </r>
  <r>
    <n v="722"/>
    <s v="Thomas-Simmons"/>
    <s v="Proactive 24hour frame"/>
    <n v="48500"/>
    <n v="75906"/>
    <n v="157"/>
    <x v="0"/>
    <n v="3036"/>
    <n v="25.00197628458498"/>
    <s v="US"/>
    <s v="USD"/>
    <n v="1509948000"/>
    <n v="1512280800"/>
    <x v="681"/>
    <x v="684"/>
    <b v="0"/>
    <b v="0"/>
    <s v="film &amp; video/documentary"/>
    <x v="5"/>
    <s v="documentary"/>
  </r>
  <r>
    <n v="208"/>
    <s v="Jackson Inc"/>
    <s v="Mandatory multi-tasking encryption"/>
    <n v="196900"/>
    <n v="199110"/>
    <n v="101"/>
    <x v="0"/>
    <n v="2053"/>
    <n v="96.984900146127615"/>
    <s v="US"/>
    <s v="USD"/>
    <n v="1510207200"/>
    <n v="1512280800"/>
    <x v="682"/>
    <x v="684"/>
    <b v="0"/>
    <b v="0"/>
    <s v="film &amp; video/documentary"/>
    <x v="5"/>
    <s v="documentary"/>
  </r>
  <r>
    <n v="404"/>
    <s v="Bailey-Boyer"/>
    <s v="Visionary exuding Internet solution"/>
    <n v="48900"/>
    <n v="154321"/>
    <n v="316"/>
    <x v="0"/>
    <n v="2237"/>
    <n v="68.985695127402778"/>
    <s v="US"/>
    <s v="USD"/>
    <n v="1510639200"/>
    <n v="1510898400"/>
    <x v="683"/>
    <x v="685"/>
    <b v="0"/>
    <b v="0"/>
    <s v="theater/plays"/>
    <x v="3"/>
    <s v="plays"/>
  </r>
  <r>
    <n v="115"/>
    <s v="Barrett PLC"/>
    <s v="Team-oriented clear-thinking capacity"/>
    <n v="166700"/>
    <n v="145382"/>
    <n v="87"/>
    <x v="1"/>
    <n v="3304"/>
    <n v="44.001815980629537"/>
    <s v="IT"/>
    <s v="EUR"/>
    <n v="1510898400"/>
    <n v="1513922400"/>
    <x v="684"/>
    <x v="686"/>
    <b v="0"/>
    <b v="0"/>
    <s v="publishing/fiction"/>
    <x v="4"/>
    <s v="fiction"/>
  </r>
  <r>
    <n v="280"/>
    <s v="Braun PLC"/>
    <s v="Function-based high-level infrastructure"/>
    <n v="2500"/>
    <n v="14536"/>
    <n v="581"/>
    <x v="0"/>
    <n v="393"/>
    <n v="36.987277353689571"/>
    <s v="US"/>
    <s v="USD"/>
    <n v="1511244000"/>
    <n v="1511762400"/>
    <x v="685"/>
    <x v="687"/>
    <b v="0"/>
    <b v="0"/>
    <s v="film &amp; video/animation"/>
    <x v="5"/>
    <s v="animation"/>
  </r>
  <r>
    <n v="81"/>
    <s v="Gomez, Bailey and Flores"/>
    <s v="User-friendly static contingency"/>
    <n v="16800"/>
    <n v="37857"/>
    <n v="225"/>
    <x v="0"/>
    <n v="411"/>
    <n v="92.109489051094897"/>
    <s v="US"/>
    <s v="USD"/>
    <n v="1511416800"/>
    <n v="1513576800"/>
    <x v="686"/>
    <x v="688"/>
    <b v="0"/>
    <b v="0"/>
    <s v="music/rock"/>
    <x v="1"/>
    <s v="rock"/>
  </r>
  <r>
    <n v="506"/>
    <s v="Robles, Bell and Gonzalez"/>
    <s v="Customizable background monitoring"/>
    <n v="18000"/>
    <n v="166874"/>
    <n v="927"/>
    <x v="0"/>
    <n v="2528"/>
    <n v="66.010284810126578"/>
    <s v="US"/>
    <s v="USD"/>
    <n v="1511416800"/>
    <n v="1512885600"/>
    <x v="686"/>
    <x v="689"/>
    <b v="0"/>
    <b v="1"/>
    <s v="theater/plays"/>
    <x v="3"/>
    <s v="plays"/>
  </r>
  <r>
    <n v="694"/>
    <s v="Mora-Bradley"/>
    <s v="Programmable tangible ability"/>
    <n v="9100"/>
    <n v="7656"/>
    <n v="84"/>
    <x v="1"/>
    <n v="79"/>
    <n v="96.911392405063296"/>
    <s v="US"/>
    <s v="USD"/>
    <n v="1511762400"/>
    <n v="1514959200"/>
    <x v="687"/>
    <x v="690"/>
    <b v="0"/>
    <b v="0"/>
    <s v="theater/plays"/>
    <x v="3"/>
    <s v="plays"/>
  </r>
  <r>
    <n v="810"/>
    <s v="Ball-Fisher"/>
    <s v="Multi-layered intangible instruction set"/>
    <n v="6400"/>
    <n v="12360"/>
    <n v="193"/>
    <x v="0"/>
    <n v="221"/>
    <n v="55.927601809954751"/>
    <s v="US"/>
    <s v="USD"/>
    <n v="1511848800"/>
    <n v="1512712800"/>
    <x v="688"/>
    <x v="680"/>
    <b v="0"/>
    <b v="1"/>
    <s v="theater/plays"/>
    <x v="3"/>
    <s v="plays"/>
  </r>
  <r>
    <n v="815"/>
    <s v="Watson-Douglas"/>
    <s v="Centralized bandwidth-monitored leverage"/>
    <n v="9000"/>
    <n v="11721"/>
    <n v="130"/>
    <x v="0"/>
    <n v="183"/>
    <n v="64.049180327868854"/>
    <s v="CA"/>
    <s v="CAD"/>
    <n v="1511935200"/>
    <n v="1514181600"/>
    <x v="689"/>
    <x v="691"/>
    <b v="0"/>
    <b v="0"/>
    <s v="music/rock"/>
    <x v="1"/>
    <s v="rock"/>
  </r>
  <r>
    <n v="330"/>
    <s v="Thompson-Bates"/>
    <s v="Expanded encompassing open architecture"/>
    <n v="33700"/>
    <n v="62330"/>
    <n v="185"/>
    <x v="0"/>
    <n v="1385"/>
    <n v="45.003610108303249"/>
    <s v="GB"/>
    <s v="GBP"/>
    <n v="1512712800"/>
    <n v="1512799200"/>
    <x v="690"/>
    <x v="692"/>
    <b v="0"/>
    <b v="0"/>
    <s v="film &amp; video/documentary"/>
    <x v="5"/>
    <s v="documentary"/>
  </r>
  <r>
    <n v="238"/>
    <s v="Bolton, Sanchez and Carrillo"/>
    <s v="Distributed systemic adapter"/>
    <n v="2400"/>
    <n v="10138"/>
    <n v="422"/>
    <x v="0"/>
    <n v="97"/>
    <n v="104.51546391752578"/>
    <s v="DK"/>
    <s v="DKK"/>
    <n v="1513231200"/>
    <n v="1515391200"/>
    <x v="691"/>
    <x v="693"/>
    <b v="0"/>
    <b v="1"/>
    <s v="theater/plays"/>
    <x v="3"/>
    <s v="plays"/>
  </r>
  <r>
    <n v="447"/>
    <s v="Harrington-Harper"/>
    <s v="Self-enabling next generation algorithm"/>
    <n v="155200"/>
    <n v="37754"/>
    <n v="24"/>
    <x v="2"/>
    <n v="439"/>
    <n v="86"/>
    <s v="GB"/>
    <s v="GBP"/>
    <n v="1513663200"/>
    <n v="1515045600"/>
    <x v="692"/>
    <x v="694"/>
    <b v="0"/>
    <b v="0"/>
    <s v="film &amp; video/television"/>
    <x v="5"/>
    <s v="television"/>
  </r>
  <r>
    <n v="794"/>
    <s v="Welch Inc"/>
    <s v="Optional optimal website"/>
    <n v="6600"/>
    <n v="8276"/>
    <n v="125"/>
    <x v="0"/>
    <n v="110"/>
    <n v="75.236363636363635"/>
    <s v="US"/>
    <s v="USD"/>
    <n v="1513922400"/>
    <n v="1514959200"/>
    <x v="693"/>
    <x v="690"/>
    <b v="0"/>
    <b v="0"/>
    <s v="music/rock"/>
    <x v="1"/>
    <s v="rock"/>
  </r>
  <r>
    <n v="981"/>
    <s v="Diaz-Little"/>
    <s v="Grass-roots executive synergy"/>
    <n v="6700"/>
    <n v="11941"/>
    <n v="178"/>
    <x v="0"/>
    <n v="323"/>
    <n v="36.969040247678016"/>
    <s v="US"/>
    <s v="USD"/>
    <n v="1514181600"/>
    <n v="1517032800"/>
    <x v="694"/>
    <x v="695"/>
    <b v="0"/>
    <b v="0"/>
    <s v="technology/web"/>
    <x v="2"/>
    <s v="web"/>
  </r>
  <r>
    <n v="657"/>
    <s v="Russo, Kim and Mccoy"/>
    <s v="Balanced optimal hardware"/>
    <n v="10000"/>
    <n v="824"/>
    <n v="8"/>
    <x v="1"/>
    <n v="14"/>
    <n v="58.857142857142854"/>
    <s v="US"/>
    <s v="USD"/>
    <n v="1514354400"/>
    <n v="1515736800"/>
    <x v="695"/>
    <x v="696"/>
    <b v="0"/>
    <b v="0"/>
    <s v="film &amp; video/science fiction"/>
    <x v="5"/>
    <s v="science fiction"/>
  </r>
  <r>
    <n v="755"/>
    <s v="Chen, Pollard and Clarke"/>
    <s v="Stand-alone multi-state project"/>
    <n v="4500"/>
    <n v="7496"/>
    <n v="167"/>
    <x v="0"/>
    <n v="288"/>
    <n v="26.027777777777779"/>
    <s v="DK"/>
    <s v="DKK"/>
    <n v="1514354400"/>
    <n v="1515391200"/>
    <x v="695"/>
    <x v="693"/>
    <b v="0"/>
    <b v="1"/>
    <s v="theater/plays"/>
    <x v="3"/>
    <s v="plays"/>
  </r>
  <r>
    <n v="656"/>
    <s v="Hobbs, Brown and Lee"/>
    <s v="Vision-oriented systematic Graphical User Interface"/>
    <n v="118400"/>
    <n v="49879"/>
    <n v="42"/>
    <x v="1"/>
    <n v="504"/>
    <n v="98.966269841269835"/>
    <s v="AU"/>
    <s v="AUD"/>
    <n v="1514440800"/>
    <n v="1514872800"/>
    <x v="696"/>
    <x v="697"/>
    <b v="0"/>
    <b v="0"/>
    <s v="food/food trucks"/>
    <x v="7"/>
    <s v="food trucks"/>
  </r>
  <r>
    <n v="804"/>
    <s v="English-Mccullough"/>
    <s v="Business-focused discrete software"/>
    <n v="2600"/>
    <n v="6987"/>
    <n v="269"/>
    <x v="0"/>
    <n v="218"/>
    <n v="32.050458715596328"/>
    <s v="US"/>
    <s v="USD"/>
    <n v="1514872800"/>
    <n v="1516600800"/>
    <x v="697"/>
    <x v="698"/>
    <b v="0"/>
    <b v="0"/>
    <s v="music/rock"/>
    <x v="1"/>
    <s v="rock"/>
  </r>
  <r>
    <n v="830"/>
    <s v="Johnson, Turner and Carroll"/>
    <s v="Persevering zero administration knowledge user"/>
    <n v="121600"/>
    <n v="1424"/>
    <n v="1"/>
    <x v="1"/>
    <n v="22"/>
    <n v="64.727272727272734"/>
    <s v="US"/>
    <s v="USD"/>
    <n v="1514959200"/>
    <n v="1520056800"/>
    <x v="698"/>
    <x v="699"/>
    <b v="0"/>
    <b v="0"/>
    <s v="theater/plays"/>
    <x v="3"/>
    <s v="plays"/>
  </r>
  <r>
    <n v="847"/>
    <s v="Miller, Glenn and Adams"/>
    <s v="Distributed actuating project"/>
    <n v="4700"/>
    <n v="11174"/>
    <n v="238"/>
    <x v="0"/>
    <n v="110"/>
    <n v="101.58181818181818"/>
    <s v="US"/>
    <s v="USD"/>
    <n v="1515304800"/>
    <n v="1515564000"/>
    <x v="699"/>
    <x v="700"/>
    <b v="0"/>
    <b v="0"/>
    <s v="food/food trucks"/>
    <x v="7"/>
    <s v="food trucks"/>
  </r>
  <r>
    <n v="32"/>
    <s v="Jackson PLC"/>
    <s v="Ergonomic 6thgeneration success"/>
    <n v="101000"/>
    <n v="87676"/>
    <n v="87"/>
    <x v="1"/>
    <n v="2307"/>
    <n v="38.004334633723452"/>
    <s v="IT"/>
    <s v="EUR"/>
    <n v="1515564000"/>
    <n v="1517896800"/>
    <x v="700"/>
    <x v="701"/>
    <b v="0"/>
    <b v="0"/>
    <s v="film &amp; video/documentary"/>
    <x v="5"/>
    <s v="documentary"/>
  </r>
  <r>
    <n v="334"/>
    <s v="Mcgee Group"/>
    <s v="Assimilated discrete algorithm"/>
    <n v="66200"/>
    <n v="123538"/>
    <n v="187"/>
    <x v="0"/>
    <n v="1113"/>
    <n v="110.99550763701707"/>
    <s v="US"/>
    <s v="USD"/>
    <n v="1515564000"/>
    <n v="1516168800"/>
    <x v="700"/>
    <x v="702"/>
    <b v="0"/>
    <b v="0"/>
    <s v="music/rock"/>
    <x v="1"/>
    <s v="rock"/>
  </r>
  <r>
    <n v="132"/>
    <s v="Flowers and Sons"/>
    <s v="Virtual static core"/>
    <n v="3300"/>
    <n v="3834"/>
    <n v="116"/>
    <x v="0"/>
    <n v="89"/>
    <n v="43.078651685393261"/>
    <s v="US"/>
    <s v="USD"/>
    <n v="1515736800"/>
    <n v="1517119200"/>
    <x v="701"/>
    <x v="703"/>
    <b v="0"/>
    <b v="1"/>
    <s v="theater/plays"/>
    <x v="3"/>
    <s v="plays"/>
  </r>
  <r>
    <n v="344"/>
    <s v="Berger, Johnson and Marshall"/>
    <s v="Devolved exuding emulation"/>
    <n v="197600"/>
    <n v="82959"/>
    <n v="42"/>
    <x v="1"/>
    <n v="830"/>
    <n v="99.950602409638549"/>
    <s v="US"/>
    <s v="USD"/>
    <n v="1516600800"/>
    <n v="1520056800"/>
    <x v="702"/>
    <x v="699"/>
    <b v="0"/>
    <b v="0"/>
    <s v="games/video games"/>
    <x v="6"/>
    <s v="video games"/>
  </r>
  <r>
    <n v="532"/>
    <s v="Cordova-Torres"/>
    <s v="Pre-emptive grid-enabled contingency"/>
    <n v="1600"/>
    <n v="8046"/>
    <n v="503"/>
    <x v="0"/>
    <n v="126"/>
    <n v="63.857142857142854"/>
    <s v="CA"/>
    <s v="CAD"/>
    <n v="1516860000"/>
    <n v="1516946400"/>
    <x v="703"/>
    <x v="704"/>
    <b v="0"/>
    <b v="0"/>
    <s v="theater/plays"/>
    <x v="3"/>
    <s v="plays"/>
  </r>
  <r>
    <n v="465"/>
    <s v="Gonzalez-Robbins"/>
    <s v="Up-sized responsive protocol"/>
    <n v="4700"/>
    <n v="8829"/>
    <n v="188"/>
    <x v="0"/>
    <n v="80"/>
    <n v="110.3625"/>
    <s v="US"/>
    <s v="USD"/>
    <n v="1517032800"/>
    <n v="1517810400"/>
    <x v="704"/>
    <x v="705"/>
    <b v="0"/>
    <b v="0"/>
    <s v="publishing/translations"/>
    <x v="4"/>
    <s v="translations"/>
  </r>
  <r>
    <n v="895"/>
    <s v="Adams-Rollins"/>
    <s v="Integrated demand-driven info-mediaries"/>
    <n v="159800"/>
    <n v="11108"/>
    <n v="7"/>
    <x v="1"/>
    <n v="107"/>
    <n v="103.81308411214954"/>
    <s v="US"/>
    <s v="USD"/>
    <n v="1517637600"/>
    <n v="1518415200"/>
    <x v="705"/>
    <x v="706"/>
    <b v="0"/>
    <b v="0"/>
    <s v="theater/plays"/>
    <x v="3"/>
    <s v="plays"/>
  </r>
  <r>
    <n v="759"/>
    <s v="Rodriguez PLC"/>
    <s v="Grass-roots upward-trending installation"/>
    <n v="167500"/>
    <n v="114615"/>
    <n v="68"/>
    <x v="1"/>
    <n v="1274"/>
    <n v="89.964678178963894"/>
    <s v="US"/>
    <s v="USD"/>
    <n v="1517810400"/>
    <n v="1520402400"/>
    <x v="706"/>
    <x v="707"/>
    <b v="0"/>
    <b v="0"/>
    <s v="music/electric music"/>
    <x v="1"/>
    <s v="electric music"/>
  </r>
  <r>
    <n v="977"/>
    <s v="Johnson Group"/>
    <s v="Vision-oriented interactive solution"/>
    <n v="7000"/>
    <n v="5177"/>
    <n v="74"/>
    <x v="1"/>
    <n v="67"/>
    <n v="77.268656716417908"/>
    <s v="US"/>
    <s v="USD"/>
    <n v="1517983200"/>
    <n v="1520748000"/>
    <x v="707"/>
    <x v="708"/>
    <b v="0"/>
    <b v="0"/>
    <s v="food/food trucks"/>
    <x v="7"/>
    <s v="food trucks"/>
  </r>
  <r>
    <n v="456"/>
    <s v="Wilson, Brooks and Clark"/>
    <s v="Operative well-modulated data-warehouse"/>
    <n v="146400"/>
    <n v="152438"/>
    <n v="104"/>
    <x v="0"/>
    <n v="1605"/>
    <n v="94.976947040498445"/>
    <s v="US"/>
    <s v="USD"/>
    <n v="1518242400"/>
    <n v="1518242400"/>
    <x v="708"/>
    <x v="709"/>
    <b v="0"/>
    <b v="1"/>
    <s v="music/indie rock"/>
    <x v="1"/>
    <s v="indie rock"/>
  </r>
  <r>
    <n v="464"/>
    <s v="Gomez LLC"/>
    <s v="Pre-emptive mission-critical hardware"/>
    <n v="71200"/>
    <n v="95020"/>
    <n v="133"/>
    <x v="0"/>
    <n v="2436"/>
    <n v="39.006568144499177"/>
    <s v="US"/>
    <s v="USD"/>
    <n v="1518328800"/>
    <n v="1519538400"/>
    <x v="709"/>
    <x v="710"/>
    <b v="0"/>
    <b v="0"/>
    <s v="theater/plays"/>
    <x v="3"/>
    <s v="plays"/>
  </r>
  <r>
    <n v="720"/>
    <s v="Valenzuela, Davidson and Castro"/>
    <s v="Multi-layered upward-trending conglomeration"/>
    <n v="8700"/>
    <n v="3227"/>
    <n v="37"/>
    <x v="2"/>
    <n v="38"/>
    <n v="84.921052631578945"/>
    <s v="DK"/>
    <s v="DKK"/>
    <n v="1519192800"/>
    <n v="1520402400"/>
    <x v="710"/>
    <x v="707"/>
    <b v="0"/>
    <b v="1"/>
    <s v="theater/plays"/>
    <x v="3"/>
    <s v="plays"/>
  </r>
  <r>
    <n v="518"/>
    <s v="Ramirez Group"/>
    <s v="Open-architected uniform instruction set"/>
    <n v="8800"/>
    <n v="622"/>
    <n v="7"/>
    <x v="1"/>
    <n v="10"/>
    <n v="62.2"/>
    <s v="US"/>
    <s v="USD"/>
    <n v="1519365600"/>
    <n v="1519538400"/>
    <x v="711"/>
    <x v="710"/>
    <b v="0"/>
    <b v="1"/>
    <s v="film &amp; video/animation"/>
    <x v="5"/>
    <s v="animation"/>
  </r>
  <r>
    <n v="140"/>
    <s v="Bautista-Cross"/>
    <s v="Fully-configurable coherent Internet solution"/>
    <n v="5500"/>
    <n v="12274"/>
    <n v="223"/>
    <x v="0"/>
    <n v="186"/>
    <n v="65.989247311827953"/>
    <s v="US"/>
    <s v="USD"/>
    <n v="1519538400"/>
    <n v="1519970400"/>
    <x v="712"/>
    <x v="711"/>
    <b v="0"/>
    <b v="0"/>
    <s v="film &amp; video/documentary"/>
    <x v="5"/>
    <s v="documentary"/>
  </r>
  <r>
    <n v="243"/>
    <s v="Garcia PLC"/>
    <s v="Customer-focused attitude-oriented function"/>
    <n v="2300"/>
    <n v="10240"/>
    <n v="445"/>
    <x v="0"/>
    <n v="238"/>
    <n v="43.025210084033617"/>
    <s v="US"/>
    <s v="USD"/>
    <n v="1520143200"/>
    <n v="1520402400"/>
    <x v="713"/>
    <x v="707"/>
    <b v="0"/>
    <b v="0"/>
    <s v="theater/plays"/>
    <x v="3"/>
    <s v="plays"/>
  </r>
  <r>
    <n v="364"/>
    <s v="Ramirez-Myers"/>
    <s v="Switchable intangible definition"/>
    <n v="900"/>
    <n v="14547"/>
    <n v="1616"/>
    <x v="0"/>
    <n v="186"/>
    <n v="78.209677419354833"/>
    <s v="US"/>
    <s v="USD"/>
    <n v="1520229600"/>
    <n v="1522818000"/>
    <x v="714"/>
    <x v="712"/>
    <b v="0"/>
    <b v="0"/>
    <s v="music/indie rock"/>
    <x v="1"/>
    <s v="indie rock"/>
  </r>
  <r>
    <n v="486"/>
    <s v="Davis, Cox and Fox"/>
    <s v="Compatible exuding Graphical User Interface"/>
    <n v="5200"/>
    <n v="702"/>
    <n v="14"/>
    <x v="1"/>
    <n v="21"/>
    <n v="33.428571428571431"/>
    <s v="GB"/>
    <s v="GBP"/>
    <n v="1520575200"/>
    <n v="1521867600"/>
    <x v="715"/>
    <x v="713"/>
    <b v="0"/>
    <b v="1"/>
    <s v="publishing/translations"/>
    <x v="4"/>
    <s v="translations"/>
  </r>
  <r>
    <n v="54"/>
    <s v="Roy PLC"/>
    <s v="Multi-channeled neutral customer loyalty"/>
    <n v="6000"/>
    <n v="5392"/>
    <n v="90"/>
    <x v="1"/>
    <n v="120"/>
    <n v="44.93333333333333"/>
    <s v="US"/>
    <s v="USD"/>
    <n v="1520748000"/>
    <n v="1521262800"/>
    <x v="716"/>
    <x v="714"/>
    <b v="0"/>
    <b v="0"/>
    <s v="technology/wearables"/>
    <x v="2"/>
    <s v="wearables"/>
  </r>
  <r>
    <n v="672"/>
    <s v="Kelly-Colon"/>
    <s v="Stand-alone grid-enabled leverage"/>
    <n v="197900"/>
    <n v="110689"/>
    <n v="56"/>
    <x v="1"/>
    <n v="4428"/>
    <n v="24.997515808491418"/>
    <s v="AU"/>
    <s v="AUD"/>
    <n v="1521608400"/>
    <n v="1522472400"/>
    <x v="717"/>
    <x v="715"/>
    <b v="0"/>
    <b v="0"/>
    <s v="theater/plays"/>
    <x v="3"/>
    <s v="plays"/>
  </r>
  <r>
    <n v="686"/>
    <s v="Jones, Wiley and Robbins"/>
    <s v="Front-line cohesive extranet"/>
    <n v="7500"/>
    <n v="14381"/>
    <n v="192"/>
    <x v="0"/>
    <n v="134"/>
    <n v="107.32089552238806"/>
    <s v="US"/>
    <s v="USD"/>
    <n v="1522126800"/>
    <n v="1523077200"/>
    <x v="718"/>
    <x v="716"/>
    <b v="0"/>
    <b v="0"/>
    <s v="technology/wearables"/>
    <x v="2"/>
    <s v="wearables"/>
  </r>
  <r>
    <n v="786"/>
    <s v="Smith-Brown"/>
    <s v="Object-based content-based ability"/>
    <n v="1500"/>
    <n v="10946"/>
    <n v="730"/>
    <x v="0"/>
    <n v="207"/>
    <n v="52.879227053140099"/>
    <s v="IT"/>
    <s v="EUR"/>
    <n v="1522126800"/>
    <n v="1522731600"/>
    <x v="718"/>
    <x v="717"/>
    <b v="0"/>
    <b v="1"/>
    <s v="music/jazz"/>
    <x v="1"/>
    <s v="jazz"/>
  </r>
  <r>
    <n v="697"/>
    <s v="Fox-Williams"/>
    <s v="Profound system-worthy functionalities"/>
    <n v="128900"/>
    <n v="196960"/>
    <n v="153"/>
    <x v="0"/>
    <n v="7295"/>
    <n v="26.999314599040439"/>
    <s v="US"/>
    <s v="USD"/>
    <n v="1522472400"/>
    <n v="1522645200"/>
    <x v="719"/>
    <x v="718"/>
    <b v="0"/>
    <b v="0"/>
    <s v="music/electric music"/>
    <x v="1"/>
    <s v="electric music"/>
  </r>
  <r>
    <n v="22"/>
    <s v="Collier Inc"/>
    <s v="Enhanced dynamic definition"/>
    <n v="59100"/>
    <n v="75690"/>
    <n v="128"/>
    <x v="0"/>
    <n v="890"/>
    <n v="85.044943820224717"/>
    <s v="US"/>
    <s v="USD"/>
    <n v="1522731600"/>
    <n v="1524027600"/>
    <x v="720"/>
    <x v="719"/>
    <b v="0"/>
    <b v="0"/>
    <s v="theater/plays"/>
    <x v="3"/>
    <s v="plays"/>
  </r>
  <r>
    <n v="721"/>
    <s v="Dominguez-Owens"/>
    <s v="Open-architected systematic intranet"/>
    <n v="123600"/>
    <n v="5429"/>
    <n v="4"/>
    <x v="2"/>
    <n v="60"/>
    <n v="90.483333333333334"/>
    <s v="US"/>
    <s v="USD"/>
    <n v="1522818000"/>
    <n v="1523336400"/>
    <x v="721"/>
    <x v="720"/>
    <b v="0"/>
    <b v="0"/>
    <s v="music/rock"/>
    <x v="1"/>
    <s v="rock"/>
  </r>
  <r>
    <n v="193"/>
    <s v="Calhoun, Rogers and Long"/>
    <s v="Progressive discrete hub"/>
    <n v="6600"/>
    <n v="3012"/>
    <n v="46"/>
    <x v="1"/>
    <n v="65"/>
    <n v="46.338461538461537"/>
    <s v="US"/>
    <s v="USD"/>
    <n v="1523163600"/>
    <n v="1523509200"/>
    <x v="722"/>
    <x v="721"/>
    <b v="1"/>
    <b v="0"/>
    <s v="music/indie rock"/>
    <x v="1"/>
    <s v="indie rock"/>
  </r>
  <r>
    <n v="647"/>
    <s v="Jordan-Wolfe"/>
    <s v="Inverse multimedia Graphic Interface"/>
    <n v="4500"/>
    <n v="1863"/>
    <n v="41"/>
    <x v="1"/>
    <n v="18"/>
    <n v="103.5"/>
    <s v="US"/>
    <s v="USD"/>
    <n v="1523250000"/>
    <n v="1525323600"/>
    <x v="723"/>
    <x v="722"/>
    <b v="0"/>
    <b v="0"/>
    <s v="publishing/translations"/>
    <x v="4"/>
    <s v="translations"/>
  </r>
  <r>
    <n v="622"/>
    <s v="Smith-Smith"/>
    <s v="Total leadingedge neural-net"/>
    <n v="189000"/>
    <n v="5916"/>
    <n v="3"/>
    <x v="1"/>
    <n v="64"/>
    <n v="92.4375"/>
    <s v="US"/>
    <s v="USD"/>
    <n v="1523768400"/>
    <n v="1526014800"/>
    <x v="724"/>
    <x v="723"/>
    <b v="0"/>
    <b v="0"/>
    <s v="music/indie rock"/>
    <x v="1"/>
    <s v="indie rock"/>
  </r>
  <r>
    <n v="78"/>
    <s v="Montgomery, Larson and Spencer"/>
    <s v="User-centric bifurcated knowledge user"/>
    <n v="4500"/>
    <n v="13536"/>
    <n v="301"/>
    <x v="0"/>
    <n v="330"/>
    <n v="41.018181818181816"/>
    <s v="US"/>
    <s v="USD"/>
    <n v="1523854800"/>
    <n v="1523941200"/>
    <x v="725"/>
    <x v="724"/>
    <b v="0"/>
    <b v="0"/>
    <s v="publishing/translations"/>
    <x v="4"/>
    <s v="translations"/>
  </r>
  <r>
    <n v="812"/>
    <s v="Landry Group"/>
    <s v="Expanded value-added hardware"/>
    <n v="59700"/>
    <n v="134640"/>
    <n v="226"/>
    <x v="0"/>
    <n v="2805"/>
    <n v="48"/>
    <s v="CA"/>
    <s v="CAD"/>
    <n v="1523854800"/>
    <n v="1524286800"/>
    <x v="725"/>
    <x v="725"/>
    <b v="0"/>
    <b v="0"/>
    <s v="publishing/nonfiction"/>
    <x v="4"/>
    <s v="nonfiction"/>
  </r>
  <r>
    <n v="424"/>
    <s v="Schmidt-Gomez"/>
    <s v="User-centric impactful projection"/>
    <n v="5100"/>
    <n v="2064"/>
    <n v="40"/>
    <x v="1"/>
    <n v="83"/>
    <n v="24.867469879518072"/>
    <s v="US"/>
    <s v="USD"/>
    <n v="1524027600"/>
    <n v="1524546000"/>
    <x v="726"/>
    <x v="726"/>
    <b v="0"/>
    <b v="0"/>
    <s v="music/indie rock"/>
    <x v="1"/>
    <s v="indie rock"/>
  </r>
  <r>
    <n v="858"/>
    <s v="Ayala, Crawford and Taylor"/>
    <s v="Realigned 5thgeneration knowledge user"/>
    <n v="4000"/>
    <n v="2778"/>
    <n v="69"/>
    <x v="1"/>
    <n v="35"/>
    <n v="79.371428571428567"/>
    <s v="US"/>
    <s v="USD"/>
    <n v="1524286800"/>
    <n v="1524891600"/>
    <x v="727"/>
    <x v="727"/>
    <b v="1"/>
    <b v="0"/>
    <s v="food/food trucks"/>
    <x v="7"/>
    <s v="food trucks"/>
  </r>
  <r>
    <n v="107"/>
    <s v="Tucker, Schmidt and Reid"/>
    <s v="Multi-layered encompassing installation"/>
    <n v="3500"/>
    <n v="6527"/>
    <n v="186"/>
    <x v="0"/>
    <n v="86"/>
    <n v="75.895348837209298"/>
    <s v="US"/>
    <s v="USD"/>
    <n v="1524459600"/>
    <n v="1525928400"/>
    <x v="728"/>
    <x v="728"/>
    <b v="0"/>
    <b v="1"/>
    <s v="theater/plays"/>
    <x v="3"/>
    <s v="plays"/>
  </r>
  <r>
    <n v="540"/>
    <s v="Brown-Pena"/>
    <s v="Front-line client-server secured line"/>
    <n v="5300"/>
    <n v="14097"/>
    <n v="266"/>
    <x v="0"/>
    <n v="247"/>
    <n v="57.072874493927124"/>
    <s v="US"/>
    <s v="USD"/>
    <n v="1525496400"/>
    <n v="1527397200"/>
    <x v="729"/>
    <x v="729"/>
    <b v="0"/>
    <b v="0"/>
    <s v="photography/photography books"/>
    <x v="0"/>
    <s v="photography books"/>
  </r>
  <r>
    <n v="992"/>
    <s v="Morrow Inc"/>
    <s v="Networked global migration"/>
    <n v="3100"/>
    <n v="13223"/>
    <n v="427"/>
    <x v="0"/>
    <n v="132"/>
    <n v="100.17424242424242"/>
    <s v="US"/>
    <s v="USD"/>
    <n v="1525669200"/>
    <n v="1526878800"/>
    <x v="730"/>
    <x v="730"/>
    <b v="0"/>
    <b v="1"/>
    <s v="film &amp; video/drama"/>
    <x v="5"/>
    <s v="drama"/>
  </r>
  <r>
    <n v="398"/>
    <s v="Myers LLC"/>
    <s v="Reactive bottom-line open architecture"/>
    <n v="1700"/>
    <n v="12202"/>
    <n v="718"/>
    <x v="0"/>
    <n v="123"/>
    <n v="99.203252032520325"/>
    <s v="IT"/>
    <s v="EUR"/>
    <n v="1525755600"/>
    <n v="1525928400"/>
    <x v="731"/>
    <x v="728"/>
    <b v="0"/>
    <b v="1"/>
    <s v="film &amp; video/animation"/>
    <x v="5"/>
    <s v="animation"/>
  </r>
  <r>
    <n v="185"/>
    <s v="Bailey PLC"/>
    <s v="Innovative actuating conglomeration"/>
    <n v="1000"/>
    <n v="718"/>
    <n v="72"/>
    <x v="1"/>
    <n v="19"/>
    <n v="37.789473684210527"/>
    <s v="US"/>
    <s v="USD"/>
    <n v="1526187600"/>
    <n v="1527138000"/>
    <x v="732"/>
    <x v="731"/>
    <b v="0"/>
    <b v="0"/>
    <s v="film &amp; video/television"/>
    <x v="5"/>
    <s v="television"/>
  </r>
  <r>
    <n v="102"/>
    <s v="Garcia Inc"/>
    <s v="Front-line web-enabled model"/>
    <n v="3700"/>
    <n v="10422"/>
    <n v="282"/>
    <x v="0"/>
    <n v="336"/>
    <n v="31.017857142857142"/>
    <s v="US"/>
    <s v="USD"/>
    <n v="1526274000"/>
    <n v="1526878800"/>
    <x v="733"/>
    <x v="730"/>
    <b v="0"/>
    <b v="1"/>
    <s v="technology/wearables"/>
    <x v="2"/>
    <s v="wearables"/>
  </r>
  <r>
    <n v="845"/>
    <s v="Williams LLC"/>
    <s v="Up-sized high-level access"/>
    <n v="69900"/>
    <n v="138087"/>
    <n v="198"/>
    <x v="0"/>
    <n v="1354"/>
    <n v="101.98449039881831"/>
    <s v="GB"/>
    <s v="GBP"/>
    <n v="1526360400"/>
    <n v="1529557200"/>
    <x v="734"/>
    <x v="732"/>
    <b v="0"/>
    <b v="0"/>
    <s v="technology/web"/>
    <x v="2"/>
    <s v="web"/>
  </r>
  <r>
    <n v="378"/>
    <s v="Fleming-Oliver"/>
    <s v="Managed stable function"/>
    <n v="178200"/>
    <n v="24882"/>
    <n v="14"/>
    <x v="1"/>
    <n v="355"/>
    <n v="70.090140845070422"/>
    <s v="US"/>
    <s v="USD"/>
    <n v="1526878800"/>
    <n v="1530162000"/>
    <x v="735"/>
    <x v="733"/>
    <b v="0"/>
    <b v="0"/>
    <s v="film &amp; video/documentary"/>
    <x v="5"/>
    <s v="documentary"/>
  </r>
  <r>
    <n v="510"/>
    <s v="Best, Miller and Thomas"/>
    <s v="Re-engineered mobile task-force"/>
    <n v="7800"/>
    <n v="9289"/>
    <n v="119"/>
    <x v="0"/>
    <n v="131"/>
    <n v="70.908396946564892"/>
    <s v="AU"/>
    <s v="AUD"/>
    <n v="1527742800"/>
    <n v="1529816400"/>
    <x v="736"/>
    <x v="734"/>
    <b v="0"/>
    <b v="0"/>
    <s v="film &amp; video/drama"/>
    <x v="5"/>
    <s v="drama"/>
  </r>
  <r>
    <n v="405"/>
    <s v="Lee LLC"/>
    <s v="Synchronized secondary analyzer"/>
    <n v="29600"/>
    <n v="26527"/>
    <n v="90"/>
    <x v="1"/>
    <n v="435"/>
    <n v="60.981609195402299"/>
    <s v="US"/>
    <s v="USD"/>
    <n v="1528088400"/>
    <n v="1532408400"/>
    <x v="737"/>
    <x v="735"/>
    <b v="0"/>
    <b v="0"/>
    <s v="theater/plays"/>
    <x v="3"/>
    <s v="plays"/>
  </r>
  <r>
    <n v="909"/>
    <s v="Gates, Li and Thompson"/>
    <s v="Synchronized attitude-oriented frame"/>
    <n v="1800"/>
    <n v="8621"/>
    <n v="479"/>
    <x v="0"/>
    <n v="80"/>
    <n v="107.7625"/>
    <s v="CA"/>
    <s v="CAD"/>
    <n v="1528088400"/>
    <n v="1530421200"/>
    <x v="737"/>
    <x v="736"/>
    <b v="0"/>
    <b v="1"/>
    <s v="theater/plays"/>
    <x v="3"/>
    <s v="plays"/>
  </r>
  <r>
    <n v="535"/>
    <s v="Garrison LLC"/>
    <s v="Profit-focused 24/7 data-warehouse"/>
    <n v="2600"/>
    <n v="12533"/>
    <n v="482"/>
    <x v="0"/>
    <n v="202"/>
    <n v="62.044554455445542"/>
    <s v="IT"/>
    <s v="EUR"/>
    <n v="1528434000"/>
    <n v="1528606800"/>
    <x v="738"/>
    <x v="737"/>
    <b v="0"/>
    <b v="1"/>
    <s v="theater/plays"/>
    <x v="3"/>
    <s v="plays"/>
  </r>
  <r>
    <n v="938"/>
    <s v="Allen Inc"/>
    <s v="Total dedicated benchmark"/>
    <n v="9200"/>
    <n v="10093"/>
    <n v="110"/>
    <x v="0"/>
    <n v="96"/>
    <n v="105.13541666666667"/>
    <s v="US"/>
    <s v="USD"/>
    <n v="1528779600"/>
    <n v="1531890000"/>
    <x v="739"/>
    <x v="738"/>
    <b v="0"/>
    <b v="1"/>
    <s v="publishing/fiction"/>
    <x v="4"/>
    <s v="fiction"/>
  </r>
  <r>
    <n v="842"/>
    <s v="Lawson and Sons"/>
    <s v="Reverse-engineered multi-tasking product"/>
    <n v="1500"/>
    <n v="8447"/>
    <n v="563"/>
    <x v="0"/>
    <n v="132"/>
    <n v="63.992424242424242"/>
    <s v="IT"/>
    <s v="EUR"/>
    <n v="1529038800"/>
    <n v="1529298000"/>
    <x v="740"/>
    <x v="739"/>
    <b v="0"/>
    <b v="0"/>
    <s v="technology/wearables"/>
    <x v="2"/>
    <s v="wearables"/>
  </r>
  <r>
    <n v="79"/>
    <s v="Soto LLC"/>
    <s v="Triple-buffered reciprocal project"/>
    <n v="57800"/>
    <n v="40228"/>
    <n v="70"/>
    <x v="1"/>
    <n v="838"/>
    <n v="48.004773269689736"/>
    <s v="US"/>
    <s v="USD"/>
    <n v="1529125200"/>
    <n v="1529557200"/>
    <x v="741"/>
    <x v="732"/>
    <b v="0"/>
    <b v="0"/>
    <s v="theater/plays"/>
    <x v="3"/>
    <s v="plays"/>
  </r>
  <r>
    <n v="325"/>
    <s v="Saunders Group"/>
    <s v="Programmable systemic implementation"/>
    <n v="6500"/>
    <n v="5897"/>
    <n v="91"/>
    <x v="1"/>
    <n v="73"/>
    <n v="80.780821917808225"/>
    <s v="US"/>
    <s v="USD"/>
    <n v="1529125200"/>
    <n v="1531112400"/>
    <x v="741"/>
    <x v="740"/>
    <b v="0"/>
    <b v="1"/>
    <s v="theater/plays"/>
    <x v="3"/>
    <s v="plays"/>
  </r>
  <r>
    <n v="431"/>
    <s v="Rosales LLC"/>
    <s v="Compatible multimedia utilization"/>
    <n v="5100"/>
    <n v="9817"/>
    <n v="192"/>
    <x v="0"/>
    <n v="94"/>
    <n v="104.43617021276596"/>
    <s v="US"/>
    <s v="USD"/>
    <n v="1529643600"/>
    <n v="1531112400"/>
    <x v="742"/>
    <x v="740"/>
    <b v="1"/>
    <b v="0"/>
    <s v="theater/plays"/>
    <x v="3"/>
    <s v="plays"/>
  </r>
  <r>
    <n v="473"/>
    <s v="Richardson Inc"/>
    <s v="Assimilated fault-tolerant capacity"/>
    <n v="5000"/>
    <n v="8907"/>
    <n v="178"/>
    <x v="0"/>
    <n v="106"/>
    <n v="84.028301886792448"/>
    <s v="US"/>
    <s v="USD"/>
    <n v="1529989200"/>
    <n v="1530075600"/>
    <x v="743"/>
    <x v="741"/>
    <b v="0"/>
    <b v="0"/>
    <s v="music/electric music"/>
    <x v="1"/>
    <s v="electric music"/>
  </r>
  <r>
    <n v="64"/>
    <s v="Mosley-Gilbert"/>
    <s v="Vision-oriented logistical intranet"/>
    <n v="2800"/>
    <n v="2734"/>
    <n v="98"/>
    <x v="1"/>
    <n v="38"/>
    <n v="71.94736842105263"/>
    <s v="US"/>
    <s v="USD"/>
    <n v="1530507600"/>
    <n v="1531803600"/>
    <x v="744"/>
    <x v="742"/>
    <b v="0"/>
    <b v="1"/>
    <s v="technology/web"/>
    <x v="2"/>
    <s v="web"/>
  </r>
  <r>
    <n v="710"/>
    <s v="Huynh, Gallegos and Mills"/>
    <s v="Reduced next generation info-mediaries"/>
    <n v="4300"/>
    <n v="6358"/>
    <n v="148"/>
    <x v="0"/>
    <n v="125"/>
    <n v="50.863999999999997"/>
    <s v="US"/>
    <s v="USD"/>
    <n v="1531544400"/>
    <n v="1532149200"/>
    <x v="745"/>
    <x v="743"/>
    <b v="0"/>
    <b v="1"/>
    <s v="theater/plays"/>
    <x v="3"/>
    <s v="plays"/>
  </r>
  <r>
    <n v="75"/>
    <s v="White, Torres and Bishop"/>
    <s v="Multi-layered dynamic protocol"/>
    <n v="9700"/>
    <n v="14606"/>
    <n v="151"/>
    <x v="0"/>
    <n v="170"/>
    <n v="85.917647058823533"/>
    <s v="US"/>
    <s v="USD"/>
    <n v="1531630800"/>
    <n v="1532322000"/>
    <x v="746"/>
    <x v="744"/>
    <b v="0"/>
    <b v="0"/>
    <s v="photography/photography books"/>
    <x v="0"/>
    <s v="photography books"/>
  </r>
  <r>
    <n v="901"/>
    <s v="Hogan Group"/>
    <s v="Versatile bottom-line definition"/>
    <n v="5600"/>
    <n v="8746"/>
    <n v="156"/>
    <x v="0"/>
    <n v="159"/>
    <n v="55.0062893081761"/>
    <s v="US"/>
    <s v="USD"/>
    <n v="1531803600"/>
    <n v="1534654800"/>
    <x v="747"/>
    <x v="745"/>
    <b v="0"/>
    <b v="1"/>
    <s v="music/rock"/>
    <x v="1"/>
    <s v="rock"/>
  </r>
  <r>
    <n v="29"/>
    <s v="Johnson, Parker and Haynes"/>
    <s v="Focused 6thgeneration forecast"/>
    <n v="45900"/>
    <n v="150965"/>
    <n v="329"/>
    <x v="0"/>
    <n v="1606"/>
    <n v="94.000622665006233"/>
    <s v="CH"/>
    <s v="CHF"/>
    <n v="1532062800"/>
    <n v="1535518800"/>
    <x v="748"/>
    <x v="746"/>
    <b v="0"/>
    <b v="0"/>
    <s v="film &amp; video/shorts"/>
    <x v="5"/>
    <s v="shorts"/>
  </r>
  <r>
    <n v="846"/>
    <s v="Cooper, Stanley and Bryant"/>
    <s v="Phased empowering success"/>
    <n v="1000"/>
    <n v="5085"/>
    <n v="509"/>
    <x v="0"/>
    <n v="48"/>
    <n v="105.9375"/>
    <s v="US"/>
    <s v="USD"/>
    <n v="1532149200"/>
    <n v="1535259600"/>
    <x v="749"/>
    <x v="747"/>
    <b v="1"/>
    <b v="1"/>
    <s v="technology/web"/>
    <x v="2"/>
    <s v="web"/>
  </r>
  <r>
    <n v="639"/>
    <s v="Barnes-Williams"/>
    <s v="Upgradable explicit forecast"/>
    <n v="8600"/>
    <n v="4832"/>
    <n v="56"/>
    <x v="3"/>
    <n v="45"/>
    <n v="107.37777777777778"/>
    <s v="US"/>
    <s v="USD"/>
    <n v="1532754000"/>
    <n v="1532754000"/>
    <x v="750"/>
    <x v="748"/>
    <b v="0"/>
    <b v="1"/>
    <s v="film &amp; video/drama"/>
    <x v="5"/>
    <s v="drama"/>
  </r>
  <r>
    <n v="195"/>
    <s v="Smith and Sons"/>
    <s v="Upgradable high-level solution"/>
    <n v="15800"/>
    <n v="57157"/>
    <n v="362"/>
    <x v="0"/>
    <n v="524"/>
    <n v="109.07824427480917"/>
    <s v="US"/>
    <s v="USD"/>
    <n v="1532840400"/>
    <n v="1533445200"/>
    <x v="751"/>
    <x v="749"/>
    <b v="0"/>
    <b v="0"/>
    <s v="music/electric music"/>
    <x v="1"/>
    <s v="electric music"/>
  </r>
  <r>
    <n v="508"/>
    <s v="Roberts Group"/>
    <s v="Up-sized radical pricing structure"/>
    <n v="172700"/>
    <n v="193820"/>
    <n v="112"/>
    <x v="0"/>
    <n v="3657"/>
    <n v="52.999726551818434"/>
    <s v="US"/>
    <s v="USD"/>
    <n v="1532840400"/>
    <n v="1534654800"/>
    <x v="751"/>
    <x v="745"/>
    <b v="0"/>
    <b v="0"/>
    <s v="theater/plays"/>
    <x v="3"/>
    <s v="plays"/>
  </r>
  <r>
    <n v="820"/>
    <s v="Valdez, Williams and Meyer"/>
    <s v="Cross-group heuristic forecast"/>
    <n v="1500"/>
    <n v="12009"/>
    <n v="801"/>
    <x v="0"/>
    <n v="279"/>
    <n v="43.043010752688176"/>
    <s v="GB"/>
    <s v="GBP"/>
    <n v="1532840400"/>
    <n v="1533963600"/>
    <x v="751"/>
    <x v="750"/>
    <b v="0"/>
    <b v="1"/>
    <s v="music/rock"/>
    <x v="1"/>
    <s v="rock"/>
  </r>
  <r>
    <n v="55"/>
    <s v="Wright, Brooks and Villarreal"/>
    <s v="Reverse-engineered bifurcated strategy"/>
    <n v="6600"/>
    <n v="11746"/>
    <n v="178"/>
    <x v="0"/>
    <n v="131"/>
    <n v="89.664122137404576"/>
    <s v="US"/>
    <s v="USD"/>
    <n v="1532926800"/>
    <n v="1533358800"/>
    <x v="752"/>
    <x v="751"/>
    <b v="0"/>
    <b v="0"/>
    <s v="music/jazz"/>
    <x v="1"/>
    <s v="jazz"/>
  </r>
  <r>
    <n v="26"/>
    <s v="Spencer-Bates"/>
    <s v="Optional responsive customer loyalty"/>
    <n v="107500"/>
    <n v="51814"/>
    <n v="48"/>
    <x v="2"/>
    <n v="1480"/>
    <n v="35.009459459459457"/>
    <s v="US"/>
    <s v="USD"/>
    <n v="1533013200"/>
    <n v="1535346000"/>
    <x v="753"/>
    <x v="752"/>
    <b v="0"/>
    <b v="0"/>
    <s v="theater/plays"/>
    <x v="3"/>
    <s v="plays"/>
  </r>
  <r>
    <n v="358"/>
    <s v="Diaz-Garcia"/>
    <s v="Profit-focused 3rdgeneration circuit"/>
    <n v="9700"/>
    <n v="1146"/>
    <n v="12"/>
    <x v="1"/>
    <n v="23"/>
    <n v="49.826086956521742"/>
    <s v="CA"/>
    <s v="CAD"/>
    <n v="1533877200"/>
    <n v="1534136400"/>
    <x v="754"/>
    <x v="753"/>
    <b v="1"/>
    <b v="0"/>
    <s v="photography/photography books"/>
    <x v="0"/>
    <s v="photography books"/>
  </r>
  <r>
    <n v="476"/>
    <s v="Murphy PLC"/>
    <s v="Optional solution-oriented instruction set"/>
    <n v="191500"/>
    <n v="57122"/>
    <n v="30"/>
    <x v="1"/>
    <n v="1120"/>
    <n v="51.001785714285717"/>
    <s v="US"/>
    <s v="USD"/>
    <n v="1533877200"/>
    <n v="1534395600"/>
    <x v="754"/>
    <x v="754"/>
    <b v="0"/>
    <b v="0"/>
    <s v="publishing/fiction"/>
    <x v="4"/>
    <s v="fiction"/>
  </r>
  <r>
    <n v="744"/>
    <s v="Fitzgerald Group"/>
    <s v="Intuitive exuding initiative"/>
    <n v="2000"/>
    <n v="14240"/>
    <n v="712"/>
    <x v="0"/>
    <n v="140"/>
    <n v="101.71428571428571"/>
    <s v="US"/>
    <s v="USD"/>
    <n v="1533877200"/>
    <n v="1534050000"/>
    <x v="754"/>
    <x v="755"/>
    <b v="0"/>
    <b v="1"/>
    <s v="theater/plays"/>
    <x v="3"/>
    <s v="plays"/>
  </r>
  <r>
    <n v="534"/>
    <s v="Clark, Mccormick and Mendoza"/>
    <s v="Self-enabling didactic orchestration"/>
    <n v="89100"/>
    <n v="13385"/>
    <n v="15"/>
    <x v="1"/>
    <n v="243"/>
    <n v="55.08230452674897"/>
    <s v="US"/>
    <s v="USD"/>
    <n v="1534482000"/>
    <n v="1534568400"/>
    <x v="755"/>
    <x v="756"/>
    <b v="0"/>
    <b v="1"/>
    <s v="film &amp; video/drama"/>
    <x v="5"/>
    <s v="drama"/>
  </r>
  <r>
    <n v="843"/>
    <s v="Porter-Hicks"/>
    <s v="De-engineered next generation parallelism"/>
    <n v="8800"/>
    <n v="2703"/>
    <n v="31"/>
    <x v="1"/>
    <n v="33"/>
    <n v="81.909090909090907"/>
    <s v="US"/>
    <s v="USD"/>
    <n v="1535259600"/>
    <n v="1535778000"/>
    <x v="756"/>
    <x v="757"/>
    <b v="0"/>
    <b v="0"/>
    <s v="photography/photography books"/>
    <x v="0"/>
    <s v="photography books"/>
  </r>
  <r>
    <n v="207"/>
    <s v="Carney-Anderson"/>
    <s v="Digitized 5thgeneration knowledgebase"/>
    <n v="1000"/>
    <n v="4257"/>
    <n v="426"/>
    <x v="0"/>
    <n v="43"/>
    <n v="99"/>
    <s v="US"/>
    <s v="USD"/>
    <n v="1535432400"/>
    <n v="1537160400"/>
    <x v="757"/>
    <x v="758"/>
    <b v="0"/>
    <b v="1"/>
    <s v="music/rock"/>
    <x v="1"/>
    <s v="rock"/>
  </r>
  <r>
    <n v="828"/>
    <s v="Munoz, Cherry and Bell"/>
    <s v="Cross-platform reciprocal budgetary management"/>
    <n v="7100"/>
    <n v="4899"/>
    <n v="69"/>
    <x v="1"/>
    <n v="70"/>
    <n v="69.98571428571428"/>
    <s v="US"/>
    <s v="USD"/>
    <n v="1535432400"/>
    <n v="1537592400"/>
    <x v="757"/>
    <x v="759"/>
    <b v="0"/>
    <b v="0"/>
    <s v="theater/plays"/>
    <x v="3"/>
    <s v="plays"/>
  </r>
  <r>
    <n v="537"/>
    <s v="Murillo-Mcfarland"/>
    <s v="Synchronized client-driven projection"/>
    <n v="84400"/>
    <n v="98935"/>
    <n v="117"/>
    <x v="0"/>
    <n v="1052"/>
    <n v="94.044676806083643"/>
    <s v="DK"/>
    <s v="DKK"/>
    <n v="1535605200"/>
    <n v="1537592400"/>
    <x v="758"/>
    <x v="759"/>
    <b v="1"/>
    <b v="1"/>
    <s v="film &amp; video/documentary"/>
    <x v="5"/>
    <s v="documentary"/>
  </r>
  <r>
    <n v="302"/>
    <s v="Ferguson, Collins and Mata"/>
    <s v="Customizable bi-directional hardware"/>
    <n v="76100"/>
    <n v="24234"/>
    <n v="32"/>
    <x v="1"/>
    <n v="245"/>
    <n v="98.914285714285711"/>
    <s v="US"/>
    <s v="USD"/>
    <n v="1535864400"/>
    <n v="1537074000"/>
    <x v="759"/>
    <x v="760"/>
    <b v="0"/>
    <b v="0"/>
    <s v="theater/plays"/>
    <x v="3"/>
    <s v="plays"/>
  </r>
  <r>
    <n v="279"/>
    <s v="Smith-Jenkins"/>
    <s v="Vision-oriented methodical application"/>
    <n v="8000"/>
    <n v="13656"/>
    <n v="171"/>
    <x v="0"/>
    <n v="546"/>
    <n v="25.010989010989011"/>
    <s v="US"/>
    <s v="USD"/>
    <n v="1535950800"/>
    <n v="1536210000"/>
    <x v="760"/>
    <x v="761"/>
    <b v="0"/>
    <b v="0"/>
    <s v="theater/plays"/>
    <x v="3"/>
    <s v="plays"/>
  </r>
  <r>
    <n v="872"/>
    <s v="Davis LLC"/>
    <s v="Compatible logistical paradigm"/>
    <n v="4700"/>
    <n v="7992"/>
    <n v="170"/>
    <x v="0"/>
    <n v="81"/>
    <n v="98.666666666666671"/>
    <s v="AU"/>
    <s v="AUD"/>
    <n v="1535950800"/>
    <n v="1536382800"/>
    <x v="760"/>
    <x v="762"/>
    <b v="0"/>
    <b v="0"/>
    <s v="film &amp; video/science fiction"/>
    <x v="5"/>
    <s v="science fiction"/>
  </r>
  <r>
    <n v="18"/>
    <s v="Johnson-Gould"/>
    <s v="Exclusive needs-based adapter"/>
    <n v="9100"/>
    <n v="6089"/>
    <n v="67"/>
    <x v="2"/>
    <n v="135"/>
    <n v="45.103703703703701"/>
    <s v="US"/>
    <s v="USD"/>
    <n v="1536382800"/>
    <n v="1537074000"/>
    <x v="761"/>
    <x v="760"/>
    <b v="0"/>
    <b v="0"/>
    <s v="theater/plays"/>
    <x v="3"/>
    <s v="plays"/>
  </r>
  <r>
    <n v="110"/>
    <s v="Castillo-Carey"/>
    <s v="Cross-platform solution-oriented process improvement"/>
    <n v="142400"/>
    <n v="21307"/>
    <n v="15"/>
    <x v="1"/>
    <n v="296"/>
    <n v="71.983108108108112"/>
    <s v="US"/>
    <s v="USD"/>
    <n v="1536642000"/>
    <n v="1538283600"/>
    <x v="762"/>
    <x v="763"/>
    <b v="0"/>
    <b v="0"/>
    <s v="food/food trucks"/>
    <x v="7"/>
    <s v="food trucks"/>
  </r>
  <r>
    <n v="683"/>
    <s v="Jones PLC"/>
    <s v="Virtual systemic intranet"/>
    <n v="2300"/>
    <n v="8244"/>
    <n v="358"/>
    <x v="0"/>
    <n v="147"/>
    <n v="56.081632653061227"/>
    <s v="US"/>
    <s v="USD"/>
    <n v="1537074000"/>
    <n v="1537246800"/>
    <x v="763"/>
    <x v="764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0"/>
    <n v="88"/>
    <n v="78.068181818181813"/>
    <s v="US"/>
    <s v="USD"/>
    <n v="1537160400"/>
    <n v="1537419600"/>
    <x v="764"/>
    <x v="765"/>
    <b v="0"/>
    <b v="1"/>
    <s v="theater/plays"/>
    <x v="3"/>
    <s v="plays"/>
  </r>
  <r>
    <n v="125"/>
    <s v="Pratt LLC"/>
    <s v="Stand-alone web-enabled moderator"/>
    <n v="5300"/>
    <n v="8475"/>
    <n v="160"/>
    <x v="0"/>
    <n v="180"/>
    <n v="47.083333333333336"/>
    <s v="US"/>
    <s v="USD"/>
    <n v="1537333200"/>
    <n v="1537678800"/>
    <x v="765"/>
    <x v="766"/>
    <b v="0"/>
    <b v="0"/>
    <s v="theater/plays"/>
    <x v="3"/>
    <s v="plays"/>
  </r>
  <r>
    <n v="766"/>
    <s v="Montgomery-Castro"/>
    <s v="De-engineered disintermediate encryption"/>
    <n v="43800"/>
    <n v="13653"/>
    <n v="31"/>
    <x v="1"/>
    <n v="248"/>
    <n v="55.052419354838712"/>
    <s v="AU"/>
    <s v="AUD"/>
    <n v="1537333200"/>
    <n v="1537419600"/>
    <x v="765"/>
    <x v="765"/>
    <b v="0"/>
    <b v="0"/>
    <s v="film &amp; video/science fiction"/>
    <x v="5"/>
    <s v="science fiction"/>
  </r>
  <r>
    <n v="645"/>
    <s v="Ferguson, Murphy and Bright"/>
    <s v="Multi-lateral heuristic throughput"/>
    <n v="192100"/>
    <n v="178483"/>
    <n v="93"/>
    <x v="1"/>
    <n v="4697"/>
    <n v="37.999361294443261"/>
    <s v="US"/>
    <s v="USD"/>
    <n v="1537938000"/>
    <n v="1539752400"/>
    <x v="766"/>
    <x v="767"/>
    <b v="0"/>
    <b v="1"/>
    <s v="music/rock"/>
    <x v="1"/>
    <s v="rock"/>
  </r>
  <r>
    <n v="838"/>
    <s v="Jordan-Fischer"/>
    <s v="Vision-oriented high-level extranet"/>
    <n v="6400"/>
    <n v="8890"/>
    <n v="139"/>
    <x v="0"/>
    <n v="261"/>
    <n v="34.061302681992338"/>
    <s v="US"/>
    <s v="USD"/>
    <n v="1538024400"/>
    <n v="1538802000"/>
    <x v="767"/>
    <x v="768"/>
    <b v="0"/>
    <b v="0"/>
    <s v="theater/plays"/>
    <x v="3"/>
    <s v="plays"/>
  </r>
  <r>
    <n v="396"/>
    <s v="Holmes PLC"/>
    <s v="Digitized local info-mediaries"/>
    <n v="46100"/>
    <n v="77012"/>
    <n v="167"/>
    <x v="0"/>
    <n v="1604"/>
    <n v="48.012468827930178"/>
    <s v="AU"/>
    <s v="AUD"/>
    <n v="1538715600"/>
    <n v="1539406800"/>
    <x v="768"/>
    <x v="769"/>
    <b v="0"/>
    <b v="0"/>
    <s v="film &amp; video/drama"/>
    <x v="5"/>
    <s v="drama"/>
  </r>
  <r>
    <n v="867"/>
    <s v="Kane, Pruitt and Rivera"/>
    <s v="Cross-platform next generation service-desk"/>
    <n v="4800"/>
    <n v="7797"/>
    <n v="162"/>
    <x v="0"/>
    <n v="300"/>
    <n v="25.99"/>
    <s v="US"/>
    <s v="USD"/>
    <n v="1539061200"/>
    <n v="1539579600"/>
    <x v="769"/>
    <x v="770"/>
    <b v="0"/>
    <b v="0"/>
    <s v="food/food trucks"/>
    <x v="7"/>
    <s v="food trucks"/>
  </r>
  <r>
    <n v="205"/>
    <s v="Weaver-Marquez"/>
    <s v="Focused analyzing circuit"/>
    <n v="1300"/>
    <n v="5614"/>
    <n v="432"/>
    <x v="0"/>
    <n v="80"/>
    <n v="70.174999999999997"/>
    <s v="US"/>
    <s v="USD"/>
    <n v="1539752400"/>
    <n v="1540789200"/>
    <x v="770"/>
    <x v="771"/>
    <b v="1"/>
    <b v="0"/>
    <s v="theater/plays"/>
    <x v="3"/>
    <s v="plays"/>
  </r>
  <r>
    <n v="450"/>
    <s v="Delgado-Hatfield"/>
    <s v="Up-sized composite success"/>
    <n v="100"/>
    <n v="4"/>
    <n v="4"/>
    <x v="1"/>
    <n v="1"/>
    <n v="4"/>
    <s v="CA"/>
    <s v="CAD"/>
    <n v="1540098000"/>
    <n v="1542088800"/>
    <x v="771"/>
    <x v="772"/>
    <b v="0"/>
    <b v="0"/>
    <s v="film &amp; video/animation"/>
    <x v="5"/>
    <s v="animation"/>
  </r>
  <r>
    <n v="294"/>
    <s v="Turner-Davis"/>
    <s v="Automated local emulation"/>
    <n v="600"/>
    <n v="8038"/>
    <n v="1340"/>
    <x v="0"/>
    <n v="183"/>
    <n v="43.923497267759565"/>
    <s v="US"/>
    <s v="USD"/>
    <n v="1540530000"/>
    <n v="1541570400"/>
    <x v="772"/>
    <x v="773"/>
    <b v="0"/>
    <b v="0"/>
    <s v="theater/plays"/>
    <x v="3"/>
    <s v="plays"/>
  </r>
  <r>
    <n v="417"/>
    <s v="Bradshaw, Smith and Ryan"/>
    <s v="Upgradable 24/7 emulation"/>
    <n v="1700"/>
    <n v="943"/>
    <n v="55"/>
    <x v="1"/>
    <n v="15"/>
    <n v="62.866666666666667"/>
    <s v="US"/>
    <s v="USD"/>
    <n v="1541221200"/>
    <n v="1543298400"/>
    <x v="773"/>
    <x v="774"/>
    <b v="0"/>
    <b v="0"/>
    <s v="theater/plays"/>
    <x v="3"/>
    <s v="plays"/>
  </r>
  <r>
    <n v="995"/>
    <s v="Manning-Hamilton"/>
    <s v="Vision-oriented scalable definition"/>
    <n v="97300"/>
    <n v="153216"/>
    <n v="157"/>
    <x v="0"/>
    <n v="2043"/>
    <n v="74.995594713656388"/>
    <s v="US"/>
    <s v="USD"/>
    <n v="1541307600"/>
    <n v="1543816800"/>
    <x v="774"/>
    <x v="775"/>
    <b v="0"/>
    <b v="1"/>
    <s v="food/food trucks"/>
    <x v="7"/>
    <s v="food trucks"/>
  </r>
  <r>
    <n v="563"/>
    <s v="Kelley, Stanton and Sanchez"/>
    <s v="Optional tangible pricing structure"/>
    <n v="3700"/>
    <n v="5107"/>
    <n v="138"/>
    <x v="0"/>
    <n v="85"/>
    <n v="60.082352941176474"/>
    <s v="AU"/>
    <s v="AUD"/>
    <n v="1542088800"/>
    <n v="1543816800"/>
    <x v="775"/>
    <x v="775"/>
    <b v="0"/>
    <b v="0"/>
    <s v="film &amp; video/documentary"/>
    <x v="5"/>
    <s v="documentary"/>
  </r>
  <r>
    <n v="333"/>
    <s v="Carlson, Dixon and Jones"/>
    <s v="Persistent well-modulated synergy"/>
    <n v="9600"/>
    <n v="11900"/>
    <n v="124"/>
    <x v="0"/>
    <n v="253"/>
    <n v="47.035573122529641"/>
    <s v="US"/>
    <s v="USD"/>
    <n v="1542693600"/>
    <n v="1545112800"/>
    <x v="776"/>
    <x v="776"/>
    <b v="0"/>
    <b v="0"/>
    <s v="theater/plays"/>
    <x v="3"/>
    <s v="plays"/>
  </r>
  <r>
    <n v="413"/>
    <s v="Rush-Bowers"/>
    <s v="Persevering analyzing extranet"/>
    <n v="189500"/>
    <n v="117628"/>
    <n v="62"/>
    <x v="3"/>
    <n v="1089"/>
    <n v="108.01469237832875"/>
    <s v="US"/>
    <s v="USD"/>
    <n v="1543298400"/>
    <n v="1545631200"/>
    <x v="777"/>
    <x v="777"/>
    <b v="0"/>
    <b v="0"/>
    <s v="film &amp; video/animation"/>
    <x v="5"/>
    <s v="animation"/>
  </r>
  <r>
    <n v="328"/>
    <s v="Young PLC"/>
    <s v="Innovative well-modulated functionalities"/>
    <n v="98700"/>
    <n v="131826"/>
    <n v="134"/>
    <x v="0"/>
    <n v="2441"/>
    <n v="54.004916018025398"/>
    <s v="US"/>
    <s v="USD"/>
    <n v="1543557600"/>
    <n v="1544508000"/>
    <x v="778"/>
    <x v="778"/>
    <b v="0"/>
    <b v="0"/>
    <s v="music/rock"/>
    <x v="1"/>
    <s v="rock"/>
  </r>
  <r>
    <n v="162"/>
    <s v="Keith, Alvarez and Potter"/>
    <s v="Extended bottom-line open architecture"/>
    <n v="6100"/>
    <n v="9134"/>
    <n v="150"/>
    <x v="0"/>
    <n v="157"/>
    <n v="58.178343949044589"/>
    <s v="CH"/>
    <s v="CHF"/>
    <n v="1544248800"/>
    <n v="1546840800"/>
    <x v="779"/>
    <x v="779"/>
    <b v="0"/>
    <b v="0"/>
    <s v="music/rock"/>
    <x v="1"/>
    <s v="rock"/>
  </r>
  <r>
    <n v="707"/>
    <s v="Moore, Cook and Wright"/>
    <s v="Visionary maximized Local Area Network"/>
    <n v="7300"/>
    <n v="11579"/>
    <n v="159"/>
    <x v="0"/>
    <n v="168"/>
    <n v="68.922619047619051"/>
    <s v="US"/>
    <s v="USD"/>
    <n v="1544248800"/>
    <n v="1547359200"/>
    <x v="779"/>
    <x v="780"/>
    <b v="0"/>
    <b v="0"/>
    <s v="film &amp; video/drama"/>
    <x v="5"/>
    <s v="drama"/>
  </r>
  <r>
    <n v="662"/>
    <s v="Murphy-Farrell"/>
    <s v="Implemented exuding software"/>
    <n v="9100"/>
    <n v="8906"/>
    <n v="98"/>
    <x v="1"/>
    <n v="131"/>
    <n v="67.984732824427482"/>
    <s v="US"/>
    <s v="USD"/>
    <n v="1544335200"/>
    <n v="1544680800"/>
    <x v="780"/>
    <x v="781"/>
    <b v="0"/>
    <b v="0"/>
    <s v="theater/plays"/>
    <x v="3"/>
    <s v="plays"/>
  </r>
  <r>
    <n v="922"/>
    <s v="Soto-Anthony"/>
    <s v="Ameliorated logistical capability"/>
    <n v="51400"/>
    <n v="90440"/>
    <n v="176"/>
    <x v="0"/>
    <n v="2261"/>
    <n v="40"/>
    <s v="US"/>
    <s v="USD"/>
    <n v="1544335200"/>
    <n v="1545112800"/>
    <x v="780"/>
    <x v="776"/>
    <b v="0"/>
    <b v="1"/>
    <s v="music/world music"/>
    <x v="1"/>
    <s v="world music"/>
  </r>
  <r>
    <n v="150"/>
    <s v="Brown, Palmer and Pace"/>
    <s v="Networked stable workforce"/>
    <n v="100"/>
    <n v="1"/>
    <n v="1"/>
    <x v="1"/>
    <n v="1"/>
    <n v="1"/>
    <s v="US"/>
    <s v="USD"/>
    <n v="1544940000"/>
    <n v="1545026400"/>
    <x v="781"/>
    <x v="782"/>
    <b v="0"/>
    <b v="0"/>
    <s v="music/rock"/>
    <x v="1"/>
    <s v="rock"/>
  </r>
  <r>
    <n v="642"/>
    <s v="Ramos, Moreno and Lewis"/>
    <s v="Extended multi-state knowledge user"/>
    <n v="9200"/>
    <n v="13382"/>
    <n v="145"/>
    <x v="0"/>
    <n v="129"/>
    <n v="103.73643410852713"/>
    <s v="CA"/>
    <s v="CAD"/>
    <n v="1545026400"/>
    <n v="1545804000"/>
    <x v="782"/>
    <x v="783"/>
    <b v="0"/>
    <b v="0"/>
    <s v="technology/wearables"/>
    <x v="2"/>
    <s v="wearables"/>
  </r>
  <r>
    <n v="644"/>
    <s v="Peters-Nelson"/>
    <s v="Distributed real-time algorithm"/>
    <n v="169400"/>
    <n v="81984"/>
    <n v="48"/>
    <x v="1"/>
    <n v="2928"/>
    <n v="28"/>
    <s v="CA"/>
    <s v="CAD"/>
    <n v="1545112800"/>
    <n v="1546495200"/>
    <x v="783"/>
    <x v="784"/>
    <b v="0"/>
    <b v="0"/>
    <s v="theater/plays"/>
    <x v="3"/>
    <s v="plays"/>
  </r>
  <r>
    <n v="797"/>
    <s v="Houston, Moore and Rogers"/>
    <s v="Optional tangible utilization"/>
    <n v="7600"/>
    <n v="8332"/>
    <n v="110"/>
    <x v="0"/>
    <n v="185"/>
    <n v="45.037837837837834"/>
    <s v="US"/>
    <s v="USD"/>
    <n v="1546149600"/>
    <n v="1548136800"/>
    <x v="784"/>
    <x v="785"/>
    <b v="0"/>
    <b v="0"/>
    <s v="technology/web"/>
    <x v="2"/>
    <s v="web"/>
  </r>
  <r>
    <n v="706"/>
    <s v="Moreno Ltd"/>
    <s v="Customer-focused multimedia methodology"/>
    <n v="108400"/>
    <n v="138586"/>
    <n v="128"/>
    <x v="0"/>
    <n v="1345"/>
    <n v="103.03791821561339"/>
    <s v="AU"/>
    <s v="AUD"/>
    <n v="1546754400"/>
    <n v="1547445600"/>
    <x v="785"/>
    <x v="786"/>
    <b v="0"/>
    <b v="1"/>
    <s v="technology/web"/>
    <x v="2"/>
    <s v="web"/>
  </r>
  <r>
    <n v="688"/>
    <s v="Bowen, Davies and Burns"/>
    <s v="Devolved client-server monitoring"/>
    <n v="2900"/>
    <n v="12449"/>
    <n v="429"/>
    <x v="0"/>
    <n v="175"/>
    <n v="71.137142857142862"/>
    <s v="US"/>
    <s v="USD"/>
    <n v="1547100000"/>
    <n v="1548482400"/>
    <x v="786"/>
    <x v="787"/>
    <b v="0"/>
    <b v="1"/>
    <s v="film &amp; video/television"/>
    <x v="5"/>
    <s v="television"/>
  </r>
  <r>
    <n v="374"/>
    <s v="Marshall Inc"/>
    <s v="Open-source multi-tasking data-warehouse"/>
    <n v="167400"/>
    <n v="22073"/>
    <n v="13"/>
    <x v="1"/>
    <n v="441"/>
    <n v="50.05215419501134"/>
    <s v="US"/>
    <s v="USD"/>
    <n v="1547186400"/>
    <n v="1547618400"/>
    <x v="787"/>
    <x v="788"/>
    <b v="0"/>
    <b v="1"/>
    <s v="film &amp; video/documentary"/>
    <x v="5"/>
    <s v="documentary"/>
  </r>
  <r>
    <n v="609"/>
    <s v="Rose-Fuller"/>
    <s v="Upgradable holistic system engine"/>
    <n v="10000"/>
    <n v="12042"/>
    <n v="120"/>
    <x v="0"/>
    <n v="117"/>
    <n v="102.92307692307692"/>
    <s v="US"/>
    <s v="USD"/>
    <n v="1547618400"/>
    <n v="1549087200"/>
    <x v="788"/>
    <x v="789"/>
    <b v="0"/>
    <b v="0"/>
    <s v="film &amp; video/science fiction"/>
    <x v="5"/>
    <s v="science fiction"/>
  </r>
  <r>
    <n v="82"/>
    <s v="Porter-George"/>
    <s v="Reactive content-based framework"/>
    <n v="1000"/>
    <n v="14973"/>
    <n v="1497"/>
    <x v="0"/>
    <n v="180"/>
    <n v="83.183333333333337"/>
    <s v="GB"/>
    <s v="GBP"/>
    <n v="1547704800"/>
    <n v="1548309600"/>
    <x v="789"/>
    <x v="790"/>
    <b v="0"/>
    <b v="1"/>
    <s v="games/video games"/>
    <x v="6"/>
    <s v="video games"/>
  </r>
  <r>
    <n v="35"/>
    <s v="Mitchell and Sons"/>
    <s v="Synergized intangible challenge"/>
    <n v="125500"/>
    <n v="188628"/>
    <n v="150"/>
    <x v="0"/>
    <n v="1965"/>
    <n v="95.993893129770996"/>
    <s v="DK"/>
    <s v="DKK"/>
    <n v="1547877600"/>
    <n v="1551506400"/>
    <x v="790"/>
    <x v="791"/>
    <b v="0"/>
    <b v="1"/>
    <s v="film &amp; video/drama"/>
    <x v="5"/>
    <s v="drama"/>
  </r>
  <r>
    <n v="587"/>
    <s v="Williams-Santos"/>
    <s v="Open-source analyzing monitoring"/>
    <n v="9400"/>
    <n v="6852"/>
    <n v="73"/>
    <x v="1"/>
    <n v="156"/>
    <n v="43.92307692307692"/>
    <s v="CA"/>
    <s v="CAD"/>
    <n v="1547877600"/>
    <n v="1552366800"/>
    <x v="790"/>
    <x v="792"/>
    <b v="0"/>
    <b v="1"/>
    <s v="food/food trucks"/>
    <x v="7"/>
    <s v="food trucks"/>
  </r>
  <r>
    <n v="678"/>
    <s v="Rodriguez-Patterson"/>
    <s v="Inverse static standardization"/>
    <n v="99500"/>
    <n v="17879"/>
    <n v="18"/>
    <x v="2"/>
    <n v="215"/>
    <n v="83.158139534883716"/>
    <s v="US"/>
    <s v="USD"/>
    <n v="1547877600"/>
    <n v="1548050400"/>
    <x v="790"/>
    <x v="793"/>
    <b v="0"/>
    <b v="0"/>
    <s v="film &amp; video/drama"/>
    <x v="5"/>
    <s v="drama"/>
  </r>
  <r>
    <n v="4"/>
    <s v="Larson-Little"/>
    <s v="Proactive foreground core"/>
    <n v="7600"/>
    <n v="5265"/>
    <n v="69"/>
    <x v="1"/>
    <n v="53"/>
    <n v="99.339622641509436"/>
    <s v="US"/>
    <s v="USD"/>
    <n v="1547964000"/>
    <n v="1548309600"/>
    <x v="791"/>
    <x v="790"/>
    <b v="0"/>
    <b v="0"/>
    <s v="theater/plays"/>
    <x v="3"/>
    <s v="plays"/>
  </r>
  <r>
    <n v="727"/>
    <s v="Quinn, Cruz and Schmidt"/>
    <s v="Enterprise-wide multimedia software"/>
    <n v="8900"/>
    <n v="14685"/>
    <n v="165"/>
    <x v="0"/>
    <n v="181"/>
    <n v="81.132596685082873"/>
    <s v="US"/>
    <s v="USD"/>
    <n v="1547964000"/>
    <n v="1552971600"/>
    <x v="791"/>
    <x v="794"/>
    <b v="0"/>
    <b v="0"/>
    <s v="technology/web"/>
    <x v="2"/>
    <s v="web"/>
  </r>
  <r>
    <n v="818"/>
    <s v="Martinez LLC"/>
    <s v="Automated local secured line"/>
    <n v="700"/>
    <n v="7664"/>
    <n v="1095"/>
    <x v="0"/>
    <n v="69"/>
    <n v="111.07246376811594"/>
    <s v="US"/>
    <s v="USD"/>
    <n v="1548050400"/>
    <n v="1549173600"/>
    <x v="792"/>
    <x v="795"/>
    <b v="0"/>
    <b v="1"/>
    <s v="theater/plays"/>
    <x v="3"/>
    <s v="plays"/>
  </r>
  <r>
    <n v="771"/>
    <s v="Smith, Mack and Williams"/>
    <s v="Self-enabling 5thgeneration paradigm"/>
    <n v="5600"/>
    <n v="2769"/>
    <n v="49"/>
    <x v="2"/>
    <n v="26"/>
    <n v="106.5"/>
    <s v="US"/>
    <s v="USD"/>
    <n v="1548482400"/>
    <n v="1550815200"/>
    <x v="793"/>
    <x v="796"/>
    <b v="0"/>
    <b v="0"/>
    <s v="theater/plays"/>
    <x v="3"/>
    <s v="plays"/>
  </r>
  <r>
    <n v="803"/>
    <s v="Perez, Brown and Meyers"/>
    <s v="Stand-alone background customer loyalty"/>
    <n v="6100"/>
    <n v="6527"/>
    <n v="107"/>
    <x v="0"/>
    <n v="233"/>
    <n v="28.012875536480685"/>
    <s v="US"/>
    <s v="USD"/>
    <n v="1548568800"/>
    <n v="1551506400"/>
    <x v="794"/>
    <x v="791"/>
    <b v="0"/>
    <b v="0"/>
    <s v="theater/plays"/>
    <x v="3"/>
    <s v="plays"/>
  </r>
  <r>
    <n v="296"/>
    <s v="Smith-Hess"/>
    <s v="Grass-roots real-time Local Area Network"/>
    <n v="6100"/>
    <n v="3352"/>
    <n v="55"/>
    <x v="1"/>
    <n v="38"/>
    <n v="88.21052631578948"/>
    <s v="AU"/>
    <s v="AUD"/>
    <n v="1548655200"/>
    <n v="1550556000"/>
    <x v="795"/>
    <x v="797"/>
    <b v="0"/>
    <b v="0"/>
    <s v="theater/plays"/>
    <x v="3"/>
    <s v="plays"/>
  </r>
  <r>
    <n v="269"/>
    <s v="Miles and Sons"/>
    <s v="Persistent attitude-oriented approach"/>
    <n v="3500"/>
    <n v="8842"/>
    <n v="253"/>
    <x v="0"/>
    <n v="87"/>
    <n v="101.63218390804597"/>
    <s v="US"/>
    <s v="USD"/>
    <n v="1548914400"/>
    <n v="1550728800"/>
    <x v="796"/>
    <x v="798"/>
    <b v="0"/>
    <b v="0"/>
    <s v="film &amp; video/television"/>
    <x v="5"/>
    <s v="television"/>
  </r>
  <r>
    <n v="920"/>
    <s v="Green, Murphy and Webb"/>
    <s v="Versatile directional project"/>
    <n v="5300"/>
    <n v="9676"/>
    <n v="183"/>
    <x v="0"/>
    <n v="255"/>
    <n v="37.945098039215686"/>
    <s v="US"/>
    <s v="USD"/>
    <n v="1549519200"/>
    <n v="1551247200"/>
    <x v="797"/>
    <x v="799"/>
    <b v="1"/>
    <b v="0"/>
    <s v="film &amp; video/animation"/>
    <x v="5"/>
    <s v="animation"/>
  </r>
  <r>
    <n v="772"/>
    <s v="Johnson-Pace"/>
    <s v="Persistent 3rdgeneration moratorium"/>
    <n v="149600"/>
    <n v="169586"/>
    <n v="113"/>
    <x v="0"/>
    <n v="5139"/>
    <n v="32.999805409612762"/>
    <s v="US"/>
    <s v="USD"/>
    <n v="1549692000"/>
    <n v="1550037600"/>
    <x v="798"/>
    <x v="800"/>
    <b v="0"/>
    <b v="0"/>
    <s v="music/indie rock"/>
    <x v="1"/>
    <s v="indie rock"/>
  </r>
  <r>
    <n v="215"/>
    <s v="Vargas, Banks and Palmer"/>
    <s v="Extended 24/7 implementation"/>
    <n v="156800"/>
    <n v="6024"/>
    <n v="4"/>
    <x v="1"/>
    <n v="143"/>
    <n v="42.125874125874127"/>
    <s v="US"/>
    <s v="USD"/>
    <n v="1550037600"/>
    <n v="1550210400"/>
    <x v="799"/>
    <x v="801"/>
    <b v="0"/>
    <b v="0"/>
    <s v="theater/plays"/>
    <x v="3"/>
    <s v="plays"/>
  </r>
  <r>
    <n v="383"/>
    <s v="Baker Ltd"/>
    <s v="Progressive intangible flexibility"/>
    <n v="6300"/>
    <n v="14199"/>
    <n v="225"/>
    <x v="0"/>
    <n v="189"/>
    <n v="75.126984126984127"/>
    <s v="US"/>
    <s v="USD"/>
    <n v="1550037600"/>
    <n v="1550556000"/>
    <x v="799"/>
    <x v="797"/>
    <b v="0"/>
    <b v="1"/>
    <s v="food/food trucks"/>
    <x v="7"/>
    <s v="food trucks"/>
  </r>
  <r>
    <n v="23"/>
    <s v="Gray-Jenkins"/>
    <s v="Devolved next generation adapter"/>
    <n v="4500"/>
    <n v="14942"/>
    <n v="332"/>
    <x v="0"/>
    <n v="142"/>
    <n v="105.22535211267606"/>
    <s v="GB"/>
    <s v="GBP"/>
    <n v="1550124000"/>
    <n v="1554699600"/>
    <x v="800"/>
    <x v="802"/>
    <b v="0"/>
    <b v="0"/>
    <s v="film &amp; video/documentary"/>
    <x v="5"/>
    <s v="documentary"/>
  </r>
  <r>
    <n v="860"/>
    <s v="Lee PLC"/>
    <s v="Re-contextualized leadingedge firmware"/>
    <n v="2000"/>
    <n v="5033"/>
    <n v="252"/>
    <x v="0"/>
    <n v="65"/>
    <n v="77.430769230769229"/>
    <s v="US"/>
    <s v="USD"/>
    <n v="1550556000"/>
    <n v="1551420000"/>
    <x v="801"/>
    <x v="803"/>
    <b v="0"/>
    <b v="1"/>
    <s v="technology/wearables"/>
    <x v="2"/>
    <s v="wearables"/>
  </r>
  <r>
    <n v="168"/>
    <s v="Hernandez Group"/>
    <s v="Ergonomic uniform open system"/>
    <n v="128100"/>
    <n v="40107"/>
    <n v="31"/>
    <x v="1"/>
    <n v="955"/>
    <n v="41.996858638743454"/>
    <s v="DK"/>
    <s v="DKK"/>
    <n v="1550815200"/>
    <n v="1552798800"/>
    <x v="802"/>
    <x v="804"/>
    <b v="0"/>
    <b v="1"/>
    <s v="music/indie rock"/>
    <x v="1"/>
    <s v="indie rock"/>
  </r>
  <r>
    <n v="19"/>
    <s v="Perez-Hess"/>
    <s v="Down-sized cohesive archive"/>
    <n v="62500"/>
    <n v="30331"/>
    <n v="49"/>
    <x v="1"/>
    <n v="674"/>
    <n v="45.001483679525222"/>
    <s v="US"/>
    <s v="USD"/>
    <n v="1551679200"/>
    <n v="1553490000"/>
    <x v="803"/>
    <x v="805"/>
    <b v="0"/>
    <b v="1"/>
    <s v="theater/plays"/>
    <x v="3"/>
    <s v="plays"/>
  </r>
  <r>
    <n v="449"/>
    <s v="Cuevas-Morales"/>
    <s v="Public-key coherent ability"/>
    <n v="900"/>
    <n v="8703"/>
    <n v="967"/>
    <x v="0"/>
    <n v="86"/>
    <n v="101.19767441860465"/>
    <s v="DK"/>
    <s v="DKK"/>
    <n v="1551852000"/>
    <n v="1553317200"/>
    <x v="804"/>
    <x v="806"/>
    <b v="0"/>
    <b v="0"/>
    <s v="games/video games"/>
    <x v="6"/>
    <s v="video games"/>
  </r>
  <r>
    <n v="608"/>
    <s v="Johnson Group"/>
    <s v="Compatible full-range leverage"/>
    <n v="3900"/>
    <n v="11075"/>
    <n v="284"/>
    <x v="0"/>
    <n v="316"/>
    <n v="35.047468354430379"/>
    <s v="US"/>
    <s v="USD"/>
    <n v="1551852000"/>
    <n v="1552197600"/>
    <x v="804"/>
    <x v="807"/>
    <b v="0"/>
    <b v="1"/>
    <s v="music/jazz"/>
    <x v="1"/>
    <s v="jazz"/>
  </r>
  <r>
    <n v="472"/>
    <s v="Turner, Young and Collins"/>
    <s v="Self-enabling clear-thinking framework"/>
    <n v="153800"/>
    <n v="60342"/>
    <n v="39"/>
    <x v="1"/>
    <n v="575"/>
    <n v="104.94260869565217"/>
    <s v="US"/>
    <s v="USD"/>
    <n v="1552280400"/>
    <n v="1556946000"/>
    <x v="805"/>
    <x v="808"/>
    <b v="0"/>
    <b v="0"/>
    <s v="music/rock"/>
    <x v="1"/>
    <s v="rock"/>
  </r>
  <r>
    <n v="191"/>
    <s v="Sutton PLC"/>
    <s v="Mandatory reciprocal superstructure"/>
    <n v="8400"/>
    <n v="3188"/>
    <n v="38"/>
    <x v="1"/>
    <n v="86"/>
    <n v="37.069767441860463"/>
    <s v="IT"/>
    <s v="EUR"/>
    <n v="1552366800"/>
    <n v="1552626000"/>
    <x v="806"/>
    <x v="809"/>
    <b v="0"/>
    <b v="0"/>
    <s v="theater/plays"/>
    <x v="3"/>
    <s v="plays"/>
  </r>
  <r>
    <n v="314"/>
    <s v="Sanchez-Morgan"/>
    <s v="Realigned upward-trending strategy"/>
    <n v="1400"/>
    <n v="4126"/>
    <n v="295"/>
    <x v="0"/>
    <n v="133"/>
    <n v="31.022556390977442"/>
    <s v="US"/>
    <s v="USD"/>
    <n v="1552366800"/>
    <n v="1552798800"/>
    <x v="806"/>
    <x v="804"/>
    <b v="0"/>
    <b v="1"/>
    <s v="film &amp; video/documentary"/>
    <x v="5"/>
    <s v="documentary"/>
  </r>
  <r>
    <n v="562"/>
    <s v="Blair Inc"/>
    <s v="Configurable bandwidth-monitored throughput"/>
    <n v="9900"/>
    <n v="1269"/>
    <n v="13"/>
    <x v="1"/>
    <n v="26"/>
    <n v="48.807692307692307"/>
    <s v="CH"/>
    <s v="CHF"/>
    <n v="1552366800"/>
    <n v="1552539600"/>
    <x v="806"/>
    <x v="810"/>
    <b v="0"/>
    <b v="0"/>
    <s v="music/rock"/>
    <x v="1"/>
    <s v="rock"/>
  </r>
  <r>
    <n v="44"/>
    <s v="Reid-Mccullough"/>
    <s v="Visionary real-time groupware"/>
    <n v="1600"/>
    <n v="10541"/>
    <n v="659"/>
    <x v="0"/>
    <n v="98"/>
    <n v="107.56122448979592"/>
    <s v="DK"/>
    <s v="DKK"/>
    <n v="1552798800"/>
    <n v="1552885200"/>
    <x v="807"/>
    <x v="811"/>
    <b v="0"/>
    <b v="0"/>
    <s v="publishing/fiction"/>
    <x v="4"/>
    <s v="fiction"/>
  </r>
  <r>
    <n v="631"/>
    <s v="Carlson-Hernandez"/>
    <s v="Quality-focused real-time solution"/>
    <n v="59200"/>
    <n v="183756"/>
    <n v="310"/>
    <x v="0"/>
    <n v="3063"/>
    <n v="59.992164544564154"/>
    <s v="US"/>
    <s v="USD"/>
    <n v="1553576400"/>
    <n v="1553922000"/>
    <x v="808"/>
    <x v="812"/>
    <b v="0"/>
    <b v="0"/>
    <s v="theater/plays"/>
    <x v="3"/>
    <s v="plays"/>
  </r>
  <r>
    <n v="159"/>
    <s v="Clarke, Anderson and Lee"/>
    <s v="Robust explicit hardware"/>
    <n v="191200"/>
    <n v="191222"/>
    <n v="100"/>
    <x v="0"/>
    <n v="1821"/>
    <n v="105.00933552992861"/>
    <s v="US"/>
    <s v="USD"/>
    <n v="1553662800"/>
    <n v="1555218000"/>
    <x v="809"/>
    <x v="813"/>
    <b v="0"/>
    <b v="1"/>
    <s v="theater/plays"/>
    <x v="3"/>
    <s v="plays"/>
  </r>
  <r>
    <n v="385"/>
    <s v="Warren-Harrison"/>
    <s v="Programmable incremental knowledge user"/>
    <n v="38900"/>
    <n v="56859"/>
    <n v="146"/>
    <x v="0"/>
    <n v="1137"/>
    <n v="50.007915567282325"/>
    <s v="US"/>
    <s v="USD"/>
    <n v="1553835600"/>
    <n v="1556600400"/>
    <x v="810"/>
    <x v="814"/>
    <b v="0"/>
    <b v="0"/>
    <s v="publishing/nonfiction"/>
    <x v="4"/>
    <s v="nonfiction"/>
  </r>
  <r>
    <n v="275"/>
    <s v="Ward, Sanchez and Kemp"/>
    <s v="Stand-alone discrete Graphical User Interface"/>
    <n v="3900"/>
    <n v="9419"/>
    <n v="242"/>
    <x v="0"/>
    <n v="116"/>
    <n v="81.198275862068968"/>
    <s v="US"/>
    <s v="USD"/>
    <n v="1554526800"/>
    <n v="1555218000"/>
    <x v="811"/>
    <x v="813"/>
    <b v="0"/>
    <b v="0"/>
    <s v="publishing/translations"/>
    <x v="4"/>
    <s v="translations"/>
  </r>
  <r>
    <n v="94"/>
    <s v="Hanson Inc"/>
    <s v="Grass-roots web-enabled contingency"/>
    <n v="2900"/>
    <n v="8807"/>
    <n v="304"/>
    <x v="0"/>
    <n v="180"/>
    <n v="48.927777777777777"/>
    <s v="GB"/>
    <s v="GBP"/>
    <n v="1554613200"/>
    <n v="1555563600"/>
    <x v="812"/>
    <x v="815"/>
    <b v="0"/>
    <b v="0"/>
    <s v="technology/web"/>
    <x v="2"/>
    <s v="web"/>
  </r>
  <r>
    <n v="114"/>
    <s v="Harper-Davis"/>
    <s v="Robust heuristic encoding"/>
    <n v="1900"/>
    <n v="13816"/>
    <n v="727"/>
    <x v="0"/>
    <n v="126"/>
    <n v="109.65079365079364"/>
    <s v="US"/>
    <s v="USD"/>
    <n v="1554786000"/>
    <n v="1554872400"/>
    <x v="813"/>
    <x v="816"/>
    <b v="0"/>
    <b v="1"/>
    <s v="technology/wearables"/>
    <x v="2"/>
    <s v="wearables"/>
  </r>
  <r>
    <n v="468"/>
    <s v="Hughes Inc"/>
    <s v="Streamlined neutral analyzer"/>
    <n v="4000"/>
    <n v="1620"/>
    <n v="41"/>
    <x v="1"/>
    <n v="16"/>
    <n v="101.25"/>
    <s v="US"/>
    <s v="USD"/>
    <n v="1555218000"/>
    <n v="1556600400"/>
    <x v="814"/>
    <x v="814"/>
    <b v="0"/>
    <b v="0"/>
    <s v="theater/plays"/>
    <x v="3"/>
    <s v="plays"/>
  </r>
  <r>
    <n v="370"/>
    <s v="Skinner PLC"/>
    <s v="Intuitive well-modulated middleware"/>
    <n v="112300"/>
    <n v="178965"/>
    <n v="159"/>
    <x v="0"/>
    <n v="5966"/>
    <n v="29.997485752598056"/>
    <s v="US"/>
    <s v="USD"/>
    <n v="1555304400"/>
    <n v="1555822800"/>
    <x v="815"/>
    <x v="817"/>
    <b v="0"/>
    <b v="0"/>
    <s v="theater/plays"/>
    <x v="3"/>
    <s v="plays"/>
  </r>
  <r>
    <n v="950"/>
    <s v="Williams, Orozco and Gomez"/>
    <s v="Persistent content-based methodology"/>
    <n v="100"/>
    <n v="5"/>
    <n v="5"/>
    <x v="1"/>
    <n v="1"/>
    <n v="5"/>
    <s v="US"/>
    <s v="USD"/>
    <n v="1555390800"/>
    <n v="1555822800"/>
    <x v="816"/>
    <x v="817"/>
    <b v="0"/>
    <b v="1"/>
    <s v="theater/plays"/>
    <x v="3"/>
    <s v="plays"/>
  </r>
  <r>
    <n v="989"/>
    <s v="Hernandez Inc"/>
    <s v="Versatile dedicated migration"/>
    <n v="2400"/>
    <n v="11990"/>
    <n v="500"/>
    <x v="0"/>
    <n v="226"/>
    <n v="53.053097345132741"/>
    <s v="US"/>
    <s v="USD"/>
    <n v="1555390800"/>
    <n v="1555822800"/>
    <x v="816"/>
    <x v="817"/>
    <b v="0"/>
    <b v="0"/>
    <s v="publishing/translations"/>
    <x v="4"/>
    <s v="translations"/>
  </r>
  <r>
    <n v="603"/>
    <s v="Christian, Yates and Greer"/>
    <s v="Vision-oriented 5thgeneration array"/>
    <n v="5300"/>
    <n v="6342"/>
    <n v="120"/>
    <x v="0"/>
    <n v="102"/>
    <n v="62.176470588235297"/>
    <s v="US"/>
    <s v="USD"/>
    <n v="1555563600"/>
    <n v="1557896400"/>
    <x v="817"/>
    <x v="818"/>
    <b v="0"/>
    <b v="0"/>
    <s v="theater/plays"/>
    <x v="3"/>
    <s v="plays"/>
  </r>
  <r>
    <n v="520"/>
    <s v="Frederick, Jenkins and Collins"/>
    <s v="Organic radical collaboration"/>
    <n v="800"/>
    <n v="3406"/>
    <n v="426"/>
    <x v="0"/>
    <n v="32"/>
    <n v="106.4375"/>
    <s v="US"/>
    <s v="USD"/>
    <n v="1555650000"/>
    <n v="1555909200"/>
    <x v="818"/>
    <x v="819"/>
    <b v="0"/>
    <b v="0"/>
    <s v="theater/plays"/>
    <x v="3"/>
    <s v="plays"/>
  </r>
  <r>
    <n v="436"/>
    <s v="King-Nguyen"/>
    <s v="Open-source incremental throughput"/>
    <n v="1300"/>
    <n v="13678"/>
    <n v="1052"/>
    <x v="0"/>
    <n v="249"/>
    <n v="54.931726907630519"/>
    <s v="US"/>
    <s v="USD"/>
    <n v="1555736400"/>
    <n v="1555822800"/>
    <x v="819"/>
    <x v="817"/>
    <b v="0"/>
    <b v="0"/>
    <s v="music/jazz"/>
    <x v="1"/>
    <s v="jazz"/>
  </r>
  <r>
    <n v="160"/>
    <s v="Evans Group"/>
    <s v="Stand-alone actuating support"/>
    <n v="8000"/>
    <n v="12985"/>
    <n v="162"/>
    <x v="0"/>
    <n v="164"/>
    <n v="79.176829268292678"/>
    <s v="US"/>
    <s v="USD"/>
    <n v="1556341200"/>
    <n v="1557723600"/>
    <x v="820"/>
    <x v="820"/>
    <b v="0"/>
    <b v="0"/>
    <s v="technology/wearables"/>
    <x v="2"/>
    <s v="wearables"/>
  </r>
  <r>
    <n v="785"/>
    <s v="Peterson, Fletcher and Sanchez"/>
    <s v="Multi-channeled bi-directional moratorium"/>
    <n v="6700"/>
    <n v="12939"/>
    <n v="193"/>
    <x v="0"/>
    <n v="127"/>
    <n v="101.88188976377953"/>
    <s v="AU"/>
    <s v="AUD"/>
    <n v="1556341200"/>
    <n v="1559278800"/>
    <x v="820"/>
    <x v="821"/>
    <b v="0"/>
    <b v="1"/>
    <s v="film &amp; video/animation"/>
    <x v="5"/>
    <s v="animation"/>
  </r>
  <r>
    <n v="217"/>
    <s v="Moore, Dudley and Navarro"/>
    <s v="Organic multi-tasking focus group"/>
    <n v="129400"/>
    <n v="57911"/>
    <n v="45"/>
    <x v="1"/>
    <n v="934"/>
    <n v="62.003211991434689"/>
    <s v="US"/>
    <s v="USD"/>
    <n v="1556427600"/>
    <n v="1557205200"/>
    <x v="821"/>
    <x v="822"/>
    <b v="0"/>
    <b v="0"/>
    <s v="film &amp; video/science fiction"/>
    <x v="5"/>
    <s v="science fiction"/>
  </r>
  <r>
    <n v="897"/>
    <s v="Berry-Cannon"/>
    <s v="Organized discrete encoding"/>
    <n v="8800"/>
    <n v="2437"/>
    <n v="28"/>
    <x v="1"/>
    <n v="27"/>
    <n v="90.259259259259252"/>
    <s v="US"/>
    <s v="USD"/>
    <n v="1556427600"/>
    <n v="1556600400"/>
    <x v="821"/>
    <x v="814"/>
    <b v="0"/>
    <b v="0"/>
    <s v="theater/plays"/>
    <x v="3"/>
    <s v="plays"/>
  </r>
  <r>
    <n v="630"/>
    <s v="Patterson-Johnson"/>
    <s v="Grass-roots directional workforce"/>
    <n v="9500"/>
    <n v="5973"/>
    <n v="63"/>
    <x v="2"/>
    <n v="87"/>
    <n v="68.65517241379311"/>
    <s v="US"/>
    <s v="USD"/>
    <n v="1556686800"/>
    <n v="1557637200"/>
    <x v="822"/>
    <x v="823"/>
    <b v="0"/>
    <b v="1"/>
    <s v="theater/plays"/>
    <x v="3"/>
    <s v="plays"/>
  </r>
  <r>
    <n v="184"/>
    <s v="Howard, Carter and Griffith"/>
    <s v="Adaptive asynchronous emulation"/>
    <n v="3600"/>
    <n v="10550"/>
    <n v="293"/>
    <x v="0"/>
    <n v="340"/>
    <n v="31.029411764705884"/>
    <s v="US"/>
    <s v="USD"/>
    <n v="1556859600"/>
    <n v="1556946000"/>
    <x v="823"/>
    <x v="808"/>
    <b v="0"/>
    <b v="0"/>
    <s v="theater/plays"/>
    <x v="3"/>
    <s v="plays"/>
  </r>
  <r>
    <n v="817"/>
    <s v="Alvarez-Bauer"/>
    <s v="Front-line intermediate moderator"/>
    <n v="51300"/>
    <n v="189192"/>
    <n v="369"/>
    <x v="0"/>
    <n v="2489"/>
    <n v="76.011249497790274"/>
    <s v="IT"/>
    <s v="EUR"/>
    <n v="1556946000"/>
    <n v="1559365200"/>
    <x v="824"/>
    <x v="824"/>
    <b v="0"/>
    <b v="1"/>
    <s v="publishing/nonfiction"/>
    <x v="4"/>
    <s v="nonfiction"/>
  </r>
  <r>
    <n v="913"/>
    <s v="Rivera-Pearson"/>
    <s v="Re-engineered asymmetric challenge"/>
    <n v="70200"/>
    <n v="35536"/>
    <n v="51"/>
    <x v="1"/>
    <n v="523"/>
    <n v="67.946462715105156"/>
    <s v="AU"/>
    <s v="AUD"/>
    <n v="1557637200"/>
    <n v="1558760400"/>
    <x v="825"/>
    <x v="825"/>
    <b v="0"/>
    <b v="0"/>
    <s v="film &amp; video/drama"/>
    <x v="5"/>
    <s v="drama"/>
  </r>
  <r>
    <n v="124"/>
    <s v="Stanton, Neal and Rodriguez"/>
    <s v="Polarized uniform software"/>
    <n v="2600"/>
    <n v="9562"/>
    <n v="368"/>
    <x v="0"/>
    <n v="94"/>
    <n v="101.72340425531915"/>
    <s v="IT"/>
    <s v="EUR"/>
    <n v="1557723600"/>
    <n v="1562302800"/>
    <x v="826"/>
    <x v="826"/>
    <b v="0"/>
    <b v="0"/>
    <s v="photography/photography books"/>
    <x v="0"/>
    <s v="photography books"/>
  </r>
  <r>
    <n v="30"/>
    <s v="Clark-Cooke"/>
    <s v="Down-sized analyzing challenge"/>
    <n v="9000"/>
    <n v="14455"/>
    <n v="161"/>
    <x v="0"/>
    <n v="129"/>
    <n v="112.05426356589147"/>
    <s v="US"/>
    <s v="USD"/>
    <n v="1558674000"/>
    <n v="1559106000"/>
    <x v="827"/>
    <x v="827"/>
    <b v="0"/>
    <b v="0"/>
    <s v="film &amp; video/animation"/>
    <x v="5"/>
    <s v="animation"/>
  </r>
  <r>
    <n v="876"/>
    <s v="Dixon, Perez and Banks"/>
    <s v="Re-engineered encompassing definition"/>
    <n v="8300"/>
    <n v="2111"/>
    <n v="25"/>
    <x v="1"/>
    <n v="57"/>
    <n v="37.035087719298247"/>
    <s v="CA"/>
    <s v="CAD"/>
    <n v="1559970000"/>
    <n v="1562043600"/>
    <x v="828"/>
    <x v="828"/>
    <b v="0"/>
    <b v="0"/>
    <s v="photography/photography books"/>
    <x v="0"/>
    <s v="photography books"/>
  </r>
  <r>
    <n v="485"/>
    <s v="Richards-Davis"/>
    <s v="Quality-focused mission-critical structure"/>
    <n v="90600"/>
    <n v="27844"/>
    <n v="31"/>
    <x v="1"/>
    <n v="648"/>
    <n v="42.969135802469133"/>
    <s v="GB"/>
    <s v="GBP"/>
    <n v="1560142800"/>
    <n v="1563685200"/>
    <x v="829"/>
    <x v="829"/>
    <b v="0"/>
    <b v="0"/>
    <s v="theater/plays"/>
    <x v="3"/>
    <s v="plays"/>
  </r>
  <r>
    <n v="182"/>
    <s v="Adams Group"/>
    <s v="Reverse-engineered bandwidth-monitored contingency"/>
    <n v="27100"/>
    <n v="195750"/>
    <n v="722"/>
    <x v="0"/>
    <n v="3318"/>
    <n v="58.996383363471971"/>
    <s v="DK"/>
    <s v="DKK"/>
    <n v="1560574800"/>
    <n v="1561957200"/>
    <x v="830"/>
    <x v="830"/>
    <b v="0"/>
    <b v="0"/>
    <s v="theater/plays"/>
    <x v="3"/>
    <s v="plays"/>
  </r>
  <r>
    <n v="144"/>
    <s v="Martin, Lopez and Hunter"/>
    <s v="Multi-lateral actuating installation"/>
    <n v="9000"/>
    <n v="11619"/>
    <n v="129"/>
    <x v="0"/>
    <n v="135"/>
    <n v="86.066666666666663"/>
    <s v="US"/>
    <s v="USD"/>
    <n v="1560747600"/>
    <n v="1561438800"/>
    <x v="831"/>
    <x v="831"/>
    <b v="0"/>
    <b v="0"/>
    <s v="theater/plays"/>
    <x v="3"/>
    <s v="plays"/>
  </r>
  <r>
    <n v="890"/>
    <s v="Christian, Kim and Jimenez"/>
    <s v="Devolved foreground throughput"/>
    <n v="134400"/>
    <n v="155849"/>
    <n v="116"/>
    <x v="0"/>
    <n v="1470"/>
    <n v="106.01972789115646"/>
    <s v="US"/>
    <s v="USD"/>
    <n v="1561352400"/>
    <n v="1561438800"/>
    <x v="832"/>
    <x v="831"/>
    <b v="0"/>
    <b v="0"/>
    <s v="music/indie rock"/>
    <x v="1"/>
    <s v="indie rock"/>
  </r>
  <r>
    <n v="236"/>
    <s v="Gallegos-Cobb"/>
    <s v="Object-based directional function"/>
    <n v="39500"/>
    <n v="4323"/>
    <n v="11"/>
    <x v="1"/>
    <n v="57"/>
    <n v="75.84210526315789"/>
    <s v="AU"/>
    <s v="AUD"/>
    <n v="1561438800"/>
    <n v="1562043600"/>
    <x v="833"/>
    <x v="828"/>
    <b v="0"/>
    <b v="1"/>
    <s v="music/rock"/>
    <x v="1"/>
    <s v="rock"/>
  </r>
  <r>
    <n v="699"/>
    <s v="King Inc"/>
    <s v="Ergonomic dedicated focus group"/>
    <n v="7400"/>
    <n v="6245"/>
    <n v="84"/>
    <x v="1"/>
    <n v="56"/>
    <n v="111.51785714285714"/>
    <s v="US"/>
    <s v="USD"/>
    <n v="1561438800"/>
    <n v="1561525200"/>
    <x v="833"/>
    <x v="832"/>
    <b v="0"/>
    <b v="0"/>
    <s v="film &amp; video/drama"/>
    <x v="5"/>
    <s v="drama"/>
  </r>
  <r>
    <n v="493"/>
    <s v="Adams, Walker and Wong"/>
    <s v="Seamless background framework"/>
    <n v="900"/>
    <n v="6514"/>
    <n v="724"/>
    <x v="0"/>
    <n v="64"/>
    <n v="101.78125"/>
    <s v="US"/>
    <s v="USD"/>
    <n v="1561784400"/>
    <n v="1562907600"/>
    <x v="834"/>
    <x v="833"/>
    <b v="0"/>
    <b v="0"/>
    <s v="photography/photography books"/>
    <x v="0"/>
    <s v="photography books"/>
  </r>
  <r>
    <n v="539"/>
    <s v="Thomas, Welch and Santana"/>
    <s v="Assimilated exuding toolset"/>
    <n v="9800"/>
    <n v="7120"/>
    <n v="73"/>
    <x v="1"/>
    <n v="77"/>
    <n v="92.467532467532465"/>
    <s v="US"/>
    <s v="USD"/>
    <n v="1561957200"/>
    <n v="1562475600"/>
    <x v="835"/>
    <x v="834"/>
    <b v="0"/>
    <b v="1"/>
    <s v="food/food trucks"/>
    <x v="7"/>
    <s v="food trucks"/>
  </r>
  <r>
    <n v="776"/>
    <s v="Taylor-Rowe"/>
    <s v="Synchronized multimedia frame"/>
    <n v="110800"/>
    <n v="72623"/>
    <n v="66"/>
    <x v="1"/>
    <n v="2201"/>
    <n v="32.995456610631528"/>
    <s v="US"/>
    <s v="USD"/>
    <n v="1562216400"/>
    <n v="1563771600"/>
    <x v="836"/>
    <x v="835"/>
    <b v="0"/>
    <b v="0"/>
    <s v="theater/plays"/>
    <x v="3"/>
    <s v="plays"/>
  </r>
  <r>
    <n v="802"/>
    <s v="Rodriguez, Anderson and Porter"/>
    <s v="Reverse-engineered zero-defect infrastructure"/>
    <n v="6200"/>
    <n v="12216"/>
    <n v="197"/>
    <x v="0"/>
    <n v="142"/>
    <n v="86.028169014084511"/>
    <s v="US"/>
    <s v="USD"/>
    <n v="1562216400"/>
    <n v="1562389200"/>
    <x v="836"/>
    <x v="836"/>
    <b v="0"/>
    <b v="0"/>
    <s v="photography/photography books"/>
    <x v="0"/>
    <s v="photography books"/>
  </r>
  <r>
    <n v="353"/>
    <s v="Mills-Roy"/>
    <s v="Profit-focused multi-tasking access"/>
    <n v="33600"/>
    <n v="137961"/>
    <n v="411"/>
    <x v="0"/>
    <n v="1703"/>
    <n v="81.010569583088667"/>
    <s v="US"/>
    <s v="USD"/>
    <n v="1562302800"/>
    <n v="1562389200"/>
    <x v="837"/>
    <x v="836"/>
    <b v="0"/>
    <b v="0"/>
    <s v="theater/plays"/>
    <x v="3"/>
    <s v="plays"/>
  </r>
  <r>
    <n v="692"/>
    <s v="Murray Ltd"/>
    <s v="Decentralized 4thgeneration challenge"/>
    <n v="6000"/>
    <n v="5438"/>
    <n v="91"/>
    <x v="1"/>
    <n v="77"/>
    <n v="70.623376623376629"/>
    <s v="GB"/>
    <s v="GBP"/>
    <n v="1562648400"/>
    <n v="1564203600"/>
    <x v="838"/>
    <x v="837"/>
    <b v="0"/>
    <b v="0"/>
    <s v="music/rock"/>
    <x v="1"/>
    <s v="rock"/>
  </r>
  <r>
    <n v="272"/>
    <s v="Horton, Morrison and Clark"/>
    <s v="Networked radical neural-net"/>
    <n v="51100"/>
    <n v="155349"/>
    <n v="304"/>
    <x v="0"/>
    <n v="1894"/>
    <n v="82.021647307286173"/>
    <s v="US"/>
    <s v="USD"/>
    <n v="1562734800"/>
    <n v="1564894800"/>
    <x v="839"/>
    <x v="838"/>
    <b v="0"/>
    <b v="1"/>
    <s v="theater/plays"/>
    <x v="3"/>
    <s v="plays"/>
  </r>
  <r>
    <n v="880"/>
    <s v="Craig, Ellis and Miller"/>
    <s v="Persevering 5thgeneration throughput"/>
    <n v="84500"/>
    <n v="193101"/>
    <n v="229"/>
    <x v="0"/>
    <n v="2414"/>
    <n v="79.992129246064621"/>
    <s v="US"/>
    <s v="USD"/>
    <n v="1563685200"/>
    <n v="1563858000"/>
    <x v="840"/>
    <x v="839"/>
    <b v="0"/>
    <b v="0"/>
    <s v="music/electric music"/>
    <x v="1"/>
    <s v="electric music"/>
  </r>
  <r>
    <n v="936"/>
    <s v="Brown Ltd"/>
    <s v="Enhanced composite contingency"/>
    <n v="103200"/>
    <n v="1690"/>
    <n v="2"/>
    <x v="1"/>
    <n v="21"/>
    <n v="80.476190476190482"/>
    <s v="US"/>
    <s v="USD"/>
    <n v="1563771600"/>
    <n v="1564030800"/>
    <x v="841"/>
    <x v="840"/>
    <b v="1"/>
    <b v="0"/>
    <s v="theater/plays"/>
    <x v="3"/>
    <s v="plays"/>
  </r>
  <r>
    <n v="511"/>
    <s v="Smith-Mullins"/>
    <s v="User-centric intangible neural-net"/>
    <n v="147800"/>
    <n v="35498"/>
    <n v="24"/>
    <x v="1"/>
    <n v="362"/>
    <n v="98.060773480662988"/>
    <s v="US"/>
    <s v="USD"/>
    <n v="1564030800"/>
    <n v="1564894800"/>
    <x v="842"/>
    <x v="838"/>
    <b v="0"/>
    <b v="0"/>
    <s v="theater/plays"/>
    <x v="3"/>
    <s v="plays"/>
  </r>
  <r>
    <n v="760"/>
    <s v="Smith-Kennedy"/>
    <s v="Virtual heuristic hub"/>
    <n v="48300"/>
    <n v="16592"/>
    <n v="34"/>
    <x v="1"/>
    <n v="210"/>
    <n v="79.009523809523813"/>
    <s v="IT"/>
    <s v="EUR"/>
    <n v="1564635600"/>
    <n v="1567141200"/>
    <x v="843"/>
    <x v="841"/>
    <b v="0"/>
    <b v="1"/>
    <s v="games/video games"/>
    <x v="6"/>
    <s v="video games"/>
  </r>
  <r>
    <n v="983"/>
    <s v="Beck-Weber"/>
    <s v="Business-focused full-range core"/>
    <n v="129100"/>
    <n v="188404"/>
    <n v="146"/>
    <x v="0"/>
    <n v="2326"/>
    <n v="80.999140154772135"/>
    <s v="US"/>
    <s v="USD"/>
    <n v="1564894800"/>
    <n v="1566190800"/>
    <x v="844"/>
    <x v="842"/>
    <b v="0"/>
    <b v="0"/>
    <s v="film &amp; video/documentary"/>
    <x v="5"/>
    <s v="documentary"/>
  </r>
  <r>
    <n v="3"/>
    <s v="Mcdonald, Gonzalez and Ross"/>
    <s v="Vision-oriented fresh-thinking conglomeration"/>
    <n v="4200"/>
    <n v="2477"/>
    <n v="59"/>
    <x v="1"/>
    <n v="24"/>
    <n v="103.20833333333333"/>
    <s v="US"/>
    <s v="USD"/>
    <n v="1565499600"/>
    <n v="1568955600"/>
    <x v="845"/>
    <x v="843"/>
    <b v="0"/>
    <b v="0"/>
    <s v="music/rock"/>
    <x v="1"/>
    <s v="rock"/>
  </r>
  <r>
    <n v="327"/>
    <s v="Patterson, Salinas and Lucas"/>
    <s v="Digitized 3rdgeneration encoding"/>
    <n v="2600"/>
    <n v="1002"/>
    <n v="39"/>
    <x v="1"/>
    <n v="33"/>
    <n v="30.363636363636363"/>
    <s v="US"/>
    <s v="USD"/>
    <n v="1566968400"/>
    <n v="1567314000"/>
    <x v="846"/>
    <x v="844"/>
    <b v="0"/>
    <b v="1"/>
    <s v="theater/plays"/>
    <x v="3"/>
    <s v="plays"/>
  </r>
  <r>
    <n v="106"/>
    <s v="Brandt, Carter and Wood"/>
    <s v="Ameliorated clear-thinking circuit"/>
    <n v="3900"/>
    <n v="14006"/>
    <n v="359"/>
    <x v="0"/>
    <n v="147"/>
    <n v="95.278911564625844"/>
    <s v="US"/>
    <s v="USD"/>
    <n v="1567918800"/>
    <n v="1568350800"/>
    <x v="847"/>
    <x v="845"/>
    <b v="0"/>
    <b v="0"/>
    <s v="theater/plays"/>
    <x v="3"/>
    <s v="plays"/>
  </r>
  <r>
    <n v="984"/>
    <s v="Lewis-Jacobson"/>
    <s v="Exclusive system-worthy Graphic Interface"/>
    <n v="6500"/>
    <n v="9910"/>
    <n v="152"/>
    <x v="0"/>
    <n v="381"/>
    <n v="26.010498687664043"/>
    <s v="US"/>
    <s v="USD"/>
    <n v="1567918800"/>
    <n v="1570165200"/>
    <x v="847"/>
    <x v="846"/>
    <b v="0"/>
    <b v="0"/>
    <s v="theater/plays"/>
    <x v="3"/>
    <s v="plays"/>
  </r>
  <r>
    <n v="911"/>
    <s v="Carter, Cole and Curtis"/>
    <s v="Cloned responsive standardization"/>
    <n v="5800"/>
    <n v="11539"/>
    <n v="199"/>
    <x v="0"/>
    <n v="462"/>
    <n v="24.976190476190474"/>
    <s v="US"/>
    <s v="USD"/>
    <n v="1568005200"/>
    <n v="1568178000"/>
    <x v="848"/>
    <x v="847"/>
    <b v="1"/>
    <b v="0"/>
    <s v="technology/web"/>
    <x v="2"/>
    <s v="web"/>
  </r>
  <r>
    <n v="675"/>
    <s v="Giles-Smith"/>
    <s v="Right-sized web-enabled intranet"/>
    <n v="9700"/>
    <n v="11929"/>
    <n v="123"/>
    <x v="0"/>
    <n v="331"/>
    <n v="36.0392749244713"/>
    <s v="US"/>
    <s v="USD"/>
    <n v="1568178000"/>
    <n v="1568782800"/>
    <x v="849"/>
    <x v="848"/>
    <b v="0"/>
    <b v="0"/>
    <s v="journalism/audio"/>
    <x v="8"/>
    <s v="audio"/>
  </r>
  <r>
    <n v="430"/>
    <s v="Cochran Ltd"/>
    <s v="Re-engineered attitude-oriented frame"/>
    <n v="8100"/>
    <n v="5487"/>
    <n v="68"/>
    <x v="1"/>
    <n v="84"/>
    <n v="65.321428571428569"/>
    <s v="US"/>
    <s v="USD"/>
    <n v="1569733200"/>
    <n v="1572670800"/>
    <x v="850"/>
    <x v="849"/>
    <b v="0"/>
    <b v="0"/>
    <s v="theater/plays"/>
    <x v="3"/>
    <s v="plays"/>
  </r>
  <r>
    <n v="156"/>
    <s v="Meza-Rogers"/>
    <s v="Streamlined encompassing encryption"/>
    <n v="36400"/>
    <n v="26914"/>
    <n v="74"/>
    <x v="2"/>
    <n v="379"/>
    <n v="71.013192612137203"/>
    <s v="AU"/>
    <s v="AUD"/>
    <n v="1570251600"/>
    <n v="1572325200"/>
    <x v="851"/>
    <x v="850"/>
    <b v="0"/>
    <b v="0"/>
    <s v="music/rock"/>
    <x v="1"/>
    <s v="rock"/>
  </r>
  <r>
    <n v="37"/>
    <s v="Black, Armstrong and Anderson"/>
    <s v="Profound attitude-oriented functionalities"/>
    <n v="8100"/>
    <n v="11339"/>
    <n v="140"/>
    <x v="0"/>
    <n v="107"/>
    <n v="105.97196261682242"/>
    <s v="US"/>
    <s v="USD"/>
    <n v="1570338000"/>
    <n v="1573192800"/>
    <x v="852"/>
    <x v="851"/>
    <b v="0"/>
    <b v="1"/>
    <s v="publishing/fiction"/>
    <x v="4"/>
    <s v="fiction"/>
  </r>
  <r>
    <n v="407"/>
    <s v="Herrera-Wilson"/>
    <s v="Organized bandwidth-monitored core"/>
    <n v="3400"/>
    <n v="12100"/>
    <n v="356"/>
    <x v="0"/>
    <n v="484"/>
    <n v="25"/>
    <s v="DK"/>
    <s v="DKK"/>
    <n v="1570942800"/>
    <n v="1571547600"/>
    <x v="853"/>
    <x v="852"/>
    <b v="0"/>
    <b v="0"/>
    <s v="theater/plays"/>
    <x v="3"/>
    <s v="plays"/>
  </r>
  <r>
    <n v="95"/>
    <s v="Sanchez LLC"/>
    <s v="Stand-alone system-worthy standardization"/>
    <n v="900"/>
    <n v="1017"/>
    <n v="113"/>
    <x v="0"/>
    <n v="27"/>
    <n v="37.666666666666664"/>
    <s v="US"/>
    <s v="USD"/>
    <n v="1571029200"/>
    <n v="1571634000"/>
    <x v="854"/>
    <x v="853"/>
    <b v="0"/>
    <b v="0"/>
    <s v="film &amp; video/documentary"/>
    <x v="5"/>
    <s v="documentary"/>
  </r>
  <r>
    <n v="807"/>
    <s v="Walker-Taylor"/>
    <s v="Automated uniform concept"/>
    <n v="700"/>
    <n v="1848"/>
    <n v="264"/>
    <x v="0"/>
    <n v="43"/>
    <n v="42.97674418604651"/>
    <s v="US"/>
    <s v="USD"/>
    <n v="1571115600"/>
    <n v="1574920800"/>
    <x v="855"/>
    <x v="854"/>
    <b v="0"/>
    <b v="1"/>
    <s v="theater/plays"/>
    <x v="3"/>
    <s v="plays"/>
  </r>
  <r>
    <n v="679"/>
    <s v="Davis Ltd"/>
    <s v="Synchronized motivating solution"/>
    <n v="1400"/>
    <n v="14511"/>
    <n v="1037"/>
    <x v="0"/>
    <n v="363"/>
    <n v="39.97520661157025"/>
    <s v="US"/>
    <s v="USD"/>
    <n v="1571374800"/>
    <n v="1571806800"/>
    <x v="856"/>
    <x v="855"/>
    <b v="0"/>
    <b v="1"/>
    <s v="food/food trucks"/>
    <x v="7"/>
    <s v="food trucks"/>
  </r>
  <r>
    <n v="49"/>
    <s v="Casey-Kelly"/>
    <s v="Sharable holistic interface"/>
    <n v="7200"/>
    <n v="13653"/>
    <n v="190"/>
    <x v="0"/>
    <n v="303"/>
    <n v="45.059405940594061"/>
    <s v="US"/>
    <s v="USD"/>
    <n v="1571547600"/>
    <n v="1575439200"/>
    <x v="857"/>
    <x v="856"/>
    <b v="0"/>
    <b v="0"/>
    <s v="music/rock"/>
    <x v="1"/>
    <s v="rock"/>
  </r>
  <r>
    <n v="12"/>
    <s v="Kim Ltd"/>
    <s v="Assimilated hybrid intranet"/>
    <n v="6300"/>
    <n v="5629"/>
    <n v="89"/>
    <x v="1"/>
    <n v="55"/>
    <n v="102.34545454545454"/>
    <s v="US"/>
    <s v="USD"/>
    <n v="1571720400"/>
    <n v="1572411600"/>
    <x v="858"/>
    <x v="857"/>
    <b v="0"/>
    <b v="0"/>
    <s v="film &amp; video/drama"/>
    <x v="5"/>
    <s v="drama"/>
  </r>
  <r>
    <n v="377"/>
    <s v="Klein, Stark and Livingston"/>
    <s v="Phased methodical initiative"/>
    <n v="49700"/>
    <n v="5098"/>
    <n v="10"/>
    <x v="1"/>
    <n v="127"/>
    <n v="40.14173228346457"/>
    <s v="US"/>
    <s v="USD"/>
    <n v="1571720400"/>
    <n v="1572933600"/>
    <x v="858"/>
    <x v="858"/>
    <b v="0"/>
    <b v="0"/>
    <s v="theater/plays"/>
    <x v="3"/>
    <s v="plays"/>
  </r>
  <r>
    <n v="401"/>
    <s v="Smith-Schmidt"/>
    <s v="Inverse radical hierarchy"/>
    <n v="900"/>
    <n v="13772"/>
    <n v="1530"/>
    <x v="0"/>
    <n v="299"/>
    <n v="46.060200668896321"/>
    <s v="US"/>
    <s v="USD"/>
    <n v="1572152400"/>
    <n v="1572152400"/>
    <x v="859"/>
    <x v="859"/>
    <b v="0"/>
    <b v="0"/>
    <s v="theater/plays"/>
    <x v="3"/>
    <s v="plays"/>
  </r>
  <r>
    <n v="924"/>
    <s v="Butler-Barr"/>
    <s v="User-friendly next generation core"/>
    <n v="39400"/>
    <n v="192292"/>
    <n v="488"/>
    <x v="0"/>
    <n v="2289"/>
    <n v="84.006989951944078"/>
    <s v="IT"/>
    <s v="EUR"/>
    <n v="1572498000"/>
    <n v="1573452000"/>
    <x v="860"/>
    <x v="860"/>
    <b v="0"/>
    <b v="0"/>
    <s v="theater/plays"/>
    <x v="3"/>
    <s v="plays"/>
  </r>
  <r>
    <n v="337"/>
    <s v="Hayden Ltd"/>
    <s v="Innovative didactic analyzer"/>
    <n v="94500"/>
    <n v="116064"/>
    <n v="123"/>
    <x v="0"/>
    <n v="1095"/>
    <n v="105.9945205479452"/>
    <s v="US"/>
    <s v="USD"/>
    <n v="1573452000"/>
    <n v="1573538400"/>
    <x v="861"/>
    <x v="861"/>
    <b v="0"/>
    <b v="0"/>
    <s v="theater/plays"/>
    <x v="3"/>
    <s v="plays"/>
  </r>
  <r>
    <n v="335"/>
    <s v="Jordan-Acosta"/>
    <s v="Operative uniform hub"/>
    <n v="173800"/>
    <n v="198628"/>
    <n v="114"/>
    <x v="0"/>
    <n v="2283"/>
    <n v="87.003066141042481"/>
    <s v="US"/>
    <s v="USD"/>
    <n v="1573797600"/>
    <n v="1574920800"/>
    <x v="862"/>
    <x v="854"/>
    <b v="0"/>
    <b v="0"/>
    <s v="music/rock"/>
    <x v="1"/>
    <s v="rock"/>
  </r>
  <r>
    <n v="490"/>
    <s v="Young and Sons"/>
    <s v="Innovative disintermediate encryption"/>
    <n v="2400"/>
    <n v="4596"/>
    <n v="192"/>
    <x v="0"/>
    <n v="144"/>
    <n v="31.916666666666668"/>
    <s v="US"/>
    <s v="USD"/>
    <n v="1573970400"/>
    <n v="1574575200"/>
    <x v="863"/>
    <x v="862"/>
    <b v="0"/>
    <b v="0"/>
    <s v="journalism/audio"/>
    <x v="8"/>
    <s v="audio"/>
  </r>
  <r>
    <n v="597"/>
    <s v="Todd, Freeman and Henry"/>
    <s v="Diverse systematic projection"/>
    <n v="73800"/>
    <n v="148779"/>
    <n v="202"/>
    <x v="0"/>
    <n v="2188"/>
    <n v="67.997714808043881"/>
    <s v="US"/>
    <s v="USD"/>
    <n v="1573970400"/>
    <n v="1575525600"/>
    <x v="863"/>
    <x v="863"/>
    <b v="0"/>
    <b v="0"/>
    <s v="theater/plays"/>
    <x v="3"/>
    <s v="plays"/>
  </r>
  <r>
    <n v="854"/>
    <s v="Campbell, Thomas and Obrien"/>
    <s v="Multi-channeled secondary middleware"/>
    <n v="171000"/>
    <n v="194309"/>
    <n v="114"/>
    <x v="0"/>
    <n v="2662"/>
    <n v="72.993613824192337"/>
    <s v="CA"/>
    <s v="CAD"/>
    <n v="1574056800"/>
    <n v="1576389600"/>
    <x v="864"/>
    <x v="864"/>
    <b v="0"/>
    <b v="0"/>
    <s v="publishing/fiction"/>
    <x v="4"/>
    <s v="fiction"/>
  </r>
  <r>
    <n v="316"/>
    <s v="Martin-Marshall"/>
    <s v="Configurable demand-driven matrix"/>
    <n v="9600"/>
    <n v="6401"/>
    <n v="67"/>
    <x v="1"/>
    <n v="108"/>
    <n v="59.268518518518519"/>
    <s v="IT"/>
    <s v="EUR"/>
    <n v="1574143200"/>
    <n v="1574229600"/>
    <x v="865"/>
    <x v="865"/>
    <b v="0"/>
    <b v="1"/>
    <s v="food/food trucks"/>
    <x v="7"/>
    <s v="food trucks"/>
  </r>
  <r>
    <n v="71"/>
    <s v="Tate, Bass and House"/>
    <s v="Organic object-oriented budgetary management"/>
    <n v="6000"/>
    <n v="6484"/>
    <n v="108"/>
    <x v="0"/>
    <n v="76"/>
    <n v="85.315789473684205"/>
    <s v="US"/>
    <s v="USD"/>
    <n v="1575093600"/>
    <n v="1575439200"/>
    <x v="866"/>
    <x v="856"/>
    <b v="0"/>
    <b v="0"/>
    <s v="theater/plays"/>
    <x v="3"/>
    <s v="plays"/>
  </r>
  <r>
    <n v="230"/>
    <s v="Miranda, Hall and Mcgrath"/>
    <s v="Progressive value-added ability"/>
    <n v="2400"/>
    <n v="10084"/>
    <n v="420"/>
    <x v="0"/>
    <n v="101"/>
    <n v="99.841584158415841"/>
    <s v="US"/>
    <s v="USD"/>
    <n v="1575612000"/>
    <n v="1575612000"/>
    <x v="867"/>
    <x v="866"/>
    <b v="0"/>
    <b v="0"/>
    <s v="games/video games"/>
    <x v="6"/>
    <s v="video games"/>
  </r>
  <r>
    <n v="574"/>
    <s v="Parker, Haley and Foster"/>
    <s v="Adaptive local task-force"/>
    <n v="2700"/>
    <n v="9967"/>
    <n v="369"/>
    <x v="0"/>
    <n v="144"/>
    <n v="69.215277777777771"/>
    <s v="US"/>
    <s v="USD"/>
    <n v="1575698400"/>
    <n v="1576562400"/>
    <x v="868"/>
    <x v="867"/>
    <b v="0"/>
    <b v="1"/>
    <s v="food/food trucks"/>
    <x v="7"/>
    <s v="food trucks"/>
  </r>
  <r>
    <n v="15"/>
    <s v="Wright, Hunt and Rowe"/>
    <s v="Extended eco-centric pricing structure"/>
    <n v="81200"/>
    <n v="38414"/>
    <n v="47"/>
    <x v="1"/>
    <n v="452"/>
    <n v="84.986725663716811"/>
    <s v="US"/>
    <s v="USD"/>
    <n v="1575957600"/>
    <n v="1576303200"/>
    <x v="869"/>
    <x v="868"/>
    <b v="0"/>
    <b v="0"/>
    <s v="technology/wearables"/>
    <x v="2"/>
    <s v="wearables"/>
  </r>
  <r>
    <n v="483"/>
    <s v="Rice-Parker"/>
    <s v="Down-sized actuating infrastructure"/>
    <n v="91400"/>
    <n v="48236"/>
    <n v="53"/>
    <x v="1"/>
    <n v="554"/>
    <n v="87.068592057761734"/>
    <s v="US"/>
    <s v="USD"/>
    <n v="1576130400"/>
    <n v="1576735200"/>
    <x v="870"/>
    <x v="869"/>
    <b v="0"/>
    <b v="0"/>
    <s v="theater/plays"/>
    <x v="3"/>
    <s v="plays"/>
  </r>
  <r>
    <n v="680"/>
    <s v="Nelson-Valdez"/>
    <s v="Open-source 4thgeneration open system"/>
    <n v="145600"/>
    <n v="141822"/>
    <n v="97"/>
    <x v="1"/>
    <n v="2955"/>
    <n v="47.993908629441627"/>
    <s v="US"/>
    <s v="USD"/>
    <n v="1576303200"/>
    <n v="1576476000"/>
    <x v="871"/>
    <x v="870"/>
    <b v="0"/>
    <b v="1"/>
    <s v="games/mobile games"/>
    <x v="6"/>
    <s v="mobile games"/>
  </r>
  <r>
    <n v="212"/>
    <s v="Johnson Inc"/>
    <s v="Profound next generation infrastructure"/>
    <n v="8100"/>
    <n v="12300"/>
    <n v="152"/>
    <x v="0"/>
    <n v="168"/>
    <n v="73.214285714285708"/>
    <s v="US"/>
    <s v="USD"/>
    <n v="1576389600"/>
    <n v="1580364000"/>
    <x v="872"/>
    <x v="871"/>
    <b v="0"/>
    <b v="0"/>
    <s v="theater/plays"/>
    <x v="3"/>
    <s v="plays"/>
  </r>
  <r>
    <n v="898"/>
    <s v="Davis-Gonzalez"/>
    <s v="Balanced regional flexibility"/>
    <n v="179100"/>
    <n v="93991"/>
    <n v="52"/>
    <x v="1"/>
    <n v="1221"/>
    <n v="76.978705978705975"/>
    <s v="US"/>
    <s v="USD"/>
    <n v="1576476000"/>
    <n v="1576994400"/>
    <x v="873"/>
    <x v="872"/>
    <b v="0"/>
    <b v="0"/>
    <s v="film &amp; video/documentary"/>
    <x v="5"/>
    <s v="documentary"/>
  </r>
  <r>
    <n v="969"/>
    <s v="Lopez-King"/>
    <s v="Multi-lateral radical solution"/>
    <n v="7900"/>
    <n v="8550"/>
    <n v="108"/>
    <x v="0"/>
    <n v="93"/>
    <n v="91.935483870967744"/>
    <s v="US"/>
    <s v="USD"/>
    <n v="1576994400"/>
    <n v="1577599200"/>
    <x v="874"/>
    <x v="873"/>
    <b v="0"/>
    <b v="0"/>
    <s v="theater/plays"/>
    <x v="3"/>
    <s v="plays"/>
  </r>
  <r>
    <n v="545"/>
    <s v="Deleon and Sons"/>
    <s v="Organized value-added access"/>
    <n v="184800"/>
    <n v="164109"/>
    <n v="89"/>
    <x v="1"/>
    <n v="2690"/>
    <n v="61.007063197026021"/>
    <s v="US"/>
    <s v="USD"/>
    <n v="1577253600"/>
    <n v="1578981600"/>
    <x v="875"/>
    <x v="874"/>
    <b v="0"/>
    <b v="0"/>
    <s v="theater/plays"/>
    <x v="3"/>
    <s v="plays"/>
  </r>
  <r>
    <n v="801"/>
    <s v="Olson-Bishop"/>
    <s v="User-friendly high-level initiative"/>
    <n v="2300"/>
    <n v="4667"/>
    <n v="203"/>
    <x v="0"/>
    <n v="106"/>
    <n v="44.028301886792455"/>
    <s v="US"/>
    <s v="USD"/>
    <n v="1577772000"/>
    <n v="1579672800"/>
    <x v="876"/>
    <x v="875"/>
    <b v="0"/>
    <b v="1"/>
    <s v="photography/photography books"/>
    <x v="0"/>
    <s v="photography books"/>
  </r>
  <r>
    <n v="878"/>
    <s v="Lutz Group"/>
    <s v="Enterprise-wide foreground paradigm"/>
    <n v="2700"/>
    <n v="1012"/>
    <n v="37"/>
    <x v="1"/>
    <n v="12"/>
    <n v="84.333333333333329"/>
    <s v="IT"/>
    <s v="EUR"/>
    <n v="1579068000"/>
    <n v="1581141600"/>
    <x v="877"/>
    <x v="876"/>
    <b v="0"/>
    <b v="0"/>
    <s v="music/metal"/>
    <x v="1"/>
    <s v="metal"/>
  </r>
  <r>
    <n v="625"/>
    <s v="Martinez Inc"/>
    <s v="Organic upward-trending Graphical User Interface"/>
    <n v="7500"/>
    <n v="5803"/>
    <n v="77"/>
    <x v="1"/>
    <n v="62"/>
    <n v="93.596774193548384"/>
    <s v="US"/>
    <s v="USD"/>
    <n v="1580104800"/>
    <n v="1581314400"/>
    <x v="878"/>
    <x v="877"/>
    <b v="0"/>
    <b v="0"/>
    <s v="theater/plays"/>
    <x v="3"/>
    <s v="play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286D2-63FF-44C6-B525-86EA85A7D43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67ECD-3361-47D1-B445-F06D4398C1B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4C4EC-3D80-49CE-83C5-5D7F7F5DF6F4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t="default"/>
      </items>
    </pivotField>
    <pivotField showAll="0">
      <items count="880">
        <item x="0"/>
        <item x="2"/>
        <item x="4"/>
        <item x="6"/>
        <item x="9"/>
        <item x="8"/>
        <item x="3"/>
        <item x="1"/>
        <item x="7"/>
        <item x="5"/>
        <item x="10"/>
        <item x="12"/>
        <item x="13"/>
        <item x="11"/>
        <item x="17"/>
        <item x="15"/>
        <item x="16"/>
        <item x="19"/>
        <item x="14"/>
        <item x="18"/>
        <item x="23"/>
        <item x="20"/>
        <item x="25"/>
        <item x="24"/>
        <item x="27"/>
        <item x="21"/>
        <item x="22"/>
        <item x="30"/>
        <item x="26"/>
        <item x="31"/>
        <item x="28"/>
        <item x="37"/>
        <item x="34"/>
        <item x="33"/>
        <item x="32"/>
        <item x="29"/>
        <item x="40"/>
        <item x="46"/>
        <item x="42"/>
        <item x="38"/>
        <item x="36"/>
        <item x="41"/>
        <item x="35"/>
        <item x="49"/>
        <item x="43"/>
        <item x="45"/>
        <item x="39"/>
        <item x="48"/>
        <item x="44"/>
        <item x="47"/>
        <item x="52"/>
        <item x="55"/>
        <item x="51"/>
        <item x="58"/>
        <item x="57"/>
        <item x="61"/>
        <item x="53"/>
        <item x="62"/>
        <item x="50"/>
        <item x="54"/>
        <item x="59"/>
        <item x="64"/>
        <item x="67"/>
        <item x="56"/>
        <item x="65"/>
        <item x="63"/>
        <item x="66"/>
        <item x="68"/>
        <item x="60"/>
        <item x="70"/>
        <item x="69"/>
        <item x="73"/>
        <item x="72"/>
        <item x="71"/>
        <item x="76"/>
        <item x="74"/>
        <item x="77"/>
        <item x="79"/>
        <item x="75"/>
        <item x="82"/>
        <item x="78"/>
        <item x="80"/>
        <item x="85"/>
        <item x="87"/>
        <item x="84"/>
        <item x="86"/>
        <item x="83"/>
        <item x="89"/>
        <item x="91"/>
        <item x="81"/>
        <item x="88"/>
        <item x="93"/>
        <item x="96"/>
        <item x="97"/>
        <item x="98"/>
        <item x="90"/>
        <item x="101"/>
        <item x="102"/>
        <item x="94"/>
        <item x="95"/>
        <item x="92"/>
        <item x="100"/>
        <item x="103"/>
        <item x="105"/>
        <item x="106"/>
        <item x="108"/>
        <item x="104"/>
        <item x="99"/>
        <item x="109"/>
        <item x="111"/>
        <item x="110"/>
        <item x="112"/>
        <item x="107"/>
        <item x="116"/>
        <item x="117"/>
        <item x="114"/>
        <item x="115"/>
        <item x="113"/>
        <item x="119"/>
        <item x="118"/>
        <item x="121"/>
        <item x="122"/>
        <item x="124"/>
        <item x="125"/>
        <item x="123"/>
        <item x="126"/>
        <item x="129"/>
        <item x="131"/>
        <item x="132"/>
        <item x="127"/>
        <item x="128"/>
        <item x="134"/>
        <item x="133"/>
        <item x="120"/>
        <item x="135"/>
        <item x="130"/>
        <item x="137"/>
        <item x="136"/>
        <item x="139"/>
        <item x="142"/>
        <item x="138"/>
        <item x="145"/>
        <item x="146"/>
        <item x="140"/>
        <item x="148"/>
        <item x="144"/>
        <item x="143"/>
        <item x="147"/>
        <item x="149"/>
        <item x="141"/>
        <item x="152"/>
        <item x="150"/>
        <item x="151"/>
        <item x="155"/>
        <item x="156"/>
        <item x="153"/>
        <item x="157"/>
        <item x="160"/>
        <item x="159"/>
        <item x="154"/>
        <item x="163"/>
        <item x="158"/>
        <item x="165"/>
        <item x="161"/>
        <item x="166"/>
        <item x="162"/>
        <item x="164"/>
        <item x="167"/>
        <item x="169"/>
        <item x="168"/>
        <item x="175"/>
        <item x="170"/>
        <item x="177"/>
        <item x="174"/>
        <item x="172"/>
        <item x="176"/>
        <item x="179"/>
        <item x="180"/>
        <item x="171"/>
        <item x="181"/>
        <item x="183"/>
        <item x="182"/>
        <item x="173"/>
        <item x="184"/>
        <item x="178"/>
        <item x="187"/>
        <item x="189"/>
        <item x="186"/>
        <item x="191"/>
        <item x="193"/>
        <item x="185"/>
        <item x="192"/>
        <item x="190"/>
        <item x="197"/>
        <item x="195"/>
        <item x="188"/>
        <item x="196"/>
        <item x="194"/>
        <item x="202"/>
        <item x="198"/>
        <item x="204"/>
        <item x="199"/>
        <item x="201"/>
        <item x="200"/>
        <item x="203"/>
        <item x="206"/>
        <item x="208"/>
        <item x="211"/>
        <item x="212"/>
        <item x="207"/>
        <item x="205"/>
        <item x="218"/>
        <item x="217"/>
        <item x="222"/>
        <item x="213"/>
        <item x="215"/>
        <item x="214"/>
        <item x="209"/>
        <item x="220"/>
        <item x="210"/>
        <item x="221"/>
        <item x="216"/>
        <item x="219"/>
        <item x="224"/>
        <item x="223"/>
        <item x="227"/>
        <item x="229"/>
        <item x="226"/>
        <item x="225"/>
        <item x="230"/>
        <item x="228"/>
        <item x="232"/>
        <item x="234"/>
        <item x="231"/>
        <item x="235"/>
        <item x="236"/>
        <item x="233"/>
        <item x="237"/>
        <item x="238"/>
        <item x="239"/>
        <item x="241"/>
        <item x="242"/>
        <item x="240"/>
        <item x="245"/>
        <item x="244"/>
        <item x="249"/>
        <item x="246"/>
        <item x="243"/>
        <item x="247"/>
        <item x="251"/>
        <item x="250"/>
        <item x="253"/>
        <item x="252"/>
        <item x="248"/>
        <item x="256"/>
        <item x="255"/>
        <item x="260"/>
        <item x="254"/>
        <item x="257"/>
        <item x="258"/>
        <item x="259"/>
        <item x="261"/>
        <item x="263"/>
        <item x="267"/>
        <item x="264"/>
        <item x="262"/>
        <item x="269"/>
        <item x="272"/>
        <item x="265"/>
        <item x="271"/>
        <item x="275"/>
        <item x="268"/>
        <item x="266"/>
        <item x="278"/>
        <item x="273"/>
        <item x="270"/>
        <item x="277"/>
        <item x="279"/>
        <item x="274"/>
        <item x="283"/>
        <item x="276"/>
        <item x="280"/>
        <item x="281"/>
        <item x="289"/>
        <item x="285"/>
        <item x="288"/>
        <item x="282"/>
        <item x="284"/>
        <item x="292"/>
        <item x="291"/>
        <item x="287"/>
        <item x="286"/>
        <item x="293"/>
        <item x="295"/>
        <item x="296"/>
        <item x="294"/>
        <item x="290"/>
        <item x="297"/>
        <item x="298"/>
        <item x="301"/>
        <item x="303"/>
        <item x="299"/>
        <item x="304"/>
        <item x="307"/>
        <item x="300"/>
        <item x="305"/>
        <item x="306"/>
        <item x="302"/>
        <item x="311"/>
        <item x="309"/>
        <item x="308"/>
        <item x="310"/>
        <item x="316"/>
        <item x="315"/>
        <item x="312"/>
        <item x="313"/>
        <item x="317"/>
        <item x="319"/>
        <item x="320"/>
        <item x="318"/>
        <item x="323"/>
        <item x="324"/>
        <item x="314"/>
        <item x="321"/>
        <item x="325"/>
        <item x="328"/>
        <item x="322"/>
        <item x="327"/>
        <item x="331"/>
        <item x="332"/>
        <item x="335"/>
        <item x="334"/>
        <item x="337"/>
        <item x="336"/>
        <item x="333"/>
        <item x="338"/>
        <item x="326"/>
        <item x="330"/>
        <item x="329"/>
        <item x="339"/>
        <item x="340"/>
        <item x="342"/>
        <item x="341"/>
        <item x="343"/>
        <item x="345"/>
        <item x="347"/>
        <item x="344"/>
        <item x="348"/>
        <item x="350"/>
        <item x="349"/>
        <item x="346"/>
        <item x="352"/>
        <item x="351"/>
        <item x="353"/>
        <item x="356"/>
        <item x="358"/>
        <item x="357"/>
        <item x="355"/>
        <item x="362"/>
        <item x="361"/>
        <item x="363"/>
        <item x="359"/>
        <item x="354"/>
        <item x="360"/>
        <item x="366"/>
        <item x="367"/>
        <item x="364"/>
        <item x="365"/>
        <item x="370"/>
        <item x="368"/>
        <item x="373"/>
        <item x="375"/>
        <item x="376"/>
        <item x="374"/>
        <item x="377"/>
        <item x="371"/>
        <item x="379"/>
        <item x="369"/>
        <item x="381"/>
        <item x="380"/>
        <item x="372"/>
        <item x="382"/>
        <item x="383"/>
        <item x="386"/>
        <item x="391"/>
        <item x="378"/>
        <item x="387"/>
        <item x="384"/>
        <item x="389"/>
        <item x="388"/>
        <item x="390"/>
        <item x="393"/>
        <item x="395"/>
        <item x="394"/>
        <item x="385"/>
        <item x="396"/>
        <item x="397"/>
        <item x="398"/>
        <item x="402"/>
        <item x="392"/>
        <item x="401"/>
        <item x="405"/>
        <item x="406"/>
        <item x="399"/>
        <item x="400"/>
        <item x="409"/>
        <item x="410"/>
        <item x="411"/>
        <item x="412"/>
        <item x="404"/>
        <item x="413"/>
        <item x="403"/>
        <item x="408"/>
        <item x="407"/>
        <item x="415"/>
        <item x="417"/>
        <item x="414"/>
        <item x="421"/>
        <item x="419"/>
        <item x="416"/>
        <item x="424"/>
        <item x="422"/>
        <item x="420"/>
        <item x="426"/>
        <item x="423"/>
        <item x="427"/>
        <item x="429"/>
        <item x="418"/>
        <item x="430"/>
        <item x="432"/>
        <item x="428"/>
        <item x="435"/>
        <item x="434"/>
        <item x="433"/>
        <item x="431"/>
        <item x="425"/>
        <item x="438"/>
        <item x="437"/>
        <item x="442"/>
        <item x="443"/>
        <item x="439"/>
        <item x="444"/>
        <item x="446"/>
        <item x="441"/>
        <item x="436"/>
        <item x="445"/>
        <item x="447"/>
        <item x="448"/>
        <item x="440"/>
        <item x="449"/>
        <item x="451"/>
        <item x="453"/>
        <item x="452"/>
        <item x="450"/>
        <item x="455"/>
        <item x="454"/>
        <item x="458"/>
        <item x="457"/>
        <item x="456"/>
        <item x="460"/>
        <item x="461"/>
        <item x="459"/>
        <item x="466"/>
        <item x="462"/>
        <item x="467"/>
        <item x="468"/>
        <item x="464"/>
        <item x="471"/>
        <item x="465"/>
        <item x="472"/>
        <item x="469"/>
        <item x="477"/>
        <item x="476"/>
        <item x="475"/>
        <item x="463"/>
        <item x="480"/>
        <item x="481"/>
        <item x="470"/>
        <item x="474"/>
        <item x="478"/>
        <item x="482"/>
        <item x="473"/>
        <item x="483"/>
        <item x="487"/>
        <item x="484"/>
        <item x="479"/>
        <item x="489"/>
        <item x="486"/>
        <item x="485"/>
        <item x="488"/>
        <item x="493"/>
        <item x="490"/>
        <item x="491"/>
        <item x="495"/>
        <item x="492"/>
        <item x="494"/>
        <item x="497"/>
        <item x="500"/>
        <item x="498"/>
        <item x="496"/>
        <item x="503"/>
        <item x="505"/>
        <item x="507"/>
        <item x="499"/>
        <item x="506"/>
        <item x="501"/>
        <item x="504"/>
        <item x="509"/>
        <item x="508"/>
        <item x="510"/>
        <item x="513"/>
        <item x="502"/>
        <item x="511"/>
        <item x="515"/>
        <item x="517"/>
        <item x="512"/>
        <item x="516"/>
        <item x="523"/>
        <item x="521"/>
        <item x="522"/>
        <item x="514"/>
        <item x="526"/>
        <item x="518"/>
        <item x="520"/>
        <item x="527"/>
        <item x="519"/>
        <item x="529"/>
        <item x="524"/>
        <item x="535"/>
        <item x="532"/>
        <item x="525"/>
        <item x="541"/>
        <item x="531"/>
        <item x="536"/>
        <item x="528"/>
        <item x="537"/>
        <item x="530"/>
        <item x="542"/>
        <item x="534"/>
        <item x="543"/>
        <item x="538"/>
        <item x="540"/>
        <item x="547"/>
        <item x="544"/>
        <item x="545"/>
        <item x="548"/>
        <item x="533"/>
        <item x="550"/>
        <item x="549"/>
        <item x="539"/>
        <item x="546"/>
        <item x="551"/>
        <item x="552"/>
        <item x="553"/>
        <item x="555"/>
        <item x="559"/>
        <item x="556"/>
        <item x="554"/>
        <item x="558"/>
        <item x="561"/>
        <item x="560"/>
        <item x="563"/>
        <item x="557"/>
        <item x="564"/>
        <item x="566"/>
        <item x="562"/>
        <item x="567"/>
        <item x="565"/>
        <item x="571"/>
        <item x="572"/>
        <item x="574"/>
        <item x="570"/>
        <item x="568"/>
        <item x="573"/>
        <item x="577"/>
        <item x="579"/>
        <item x="569"/>
        <item x="576"/>
        <item x="578"/>
        <item x="582"/>
        <item x="575"/>
        <item x="585"/>
        <item x="580"/>
        <item x="583"/>
        <item x="581"/>
        <item x="586"/>
        <item x="584"/>
        <item x="587"/>
        <item x="589"/>
        <item x="588"/>
        <item x="593"/>
        <item x="590"/>
        <item x="595"/>
        <item x="594"/>
        <item x="592"/>
        <item x="591"/>
        <item x="596"/>
        <item x="601"/>
        <item x="603"/>
        <item x="600"/>
        <item x="602"/>
        <item x="599"/>
        <item x="598"/>
        <item x="604"/>
        <item x="597"/>
        <item x="607"/>
        <item x="605"/>
        <item x="606"/>
        <item x="610"/>
        <item x="609"/>
        <item x="613"/>
        <item x="616"/>
        <item x="614"/>
        <item x="612"/>
        <item x="608"/>
        <item x="611"/>
        <item x="617"/>
        <item x="619"/>
        <item x="618"/>
        <item x="615"/>
        <item x="622"/>
        <item x="620"/>
        <item x="623"/>
        <item x="621"/>
        <item x="627"/>
        <item x="625"/>
        <item x="624"/>
        <item x="630"/>
        <item x="626"/>
        <item x="629"/>
        <item x="631"/>
        <item x="632"/>
        <item x="628"/>
        <item x="637"/>
        <item x="634"/>
        <item x="638"/>
        <item x="636"/>
        <item x="635"/>
        <item x="641"/>
        <item x="633"/>
        <item x="640"/>
        <item x="644"/>
        <item x="642"/>
        <item x="643"/>
        <item x="646"/>
        <item x="648"/>
        <item x="650"/>
        <item x="639"/>
        <item x="647"/>
        <item x="652"/>
        <item x="645"/>
        <item x="656"/>
        <item x="653"/>
        <item x="654"/>
        <item x="659"/>
        <item x="649"/>
        <item x="658"/>
        <item x="651"/>
        <item x="660"/>
        <item x="661"/>
        <item x="666"/>
        <item x="657"/>
        <item x="663"/>
        <item x="665"/>
        <item x="655"/>
        <item x="667"/>
        <item x="670"/>
        <item x="668"/>
        <item x="669"/>
        <item x="671"/>
        <item x="664"/>
        <item x="672"/>
        <item x="673"/>
        <item x="676"/>
        <item x="662"/>
        <item x="674"/>
        <item x="675"/>
        <item x="679"/>
        <item x="678"/>
        <item x="683"/>
        <item x="677"/>
        <item x="685"/>
        <item x="681"/>
        <item x="682"/>
        <item x="687"/>
        <item x="684"/>
        <item x="680"/>
        <item x="692"/>
        <item x="689"/>
        <item x="688"/>
        <item x="686"/>
        <item x="691"/>
        <item x="697"/>
        <item x="690"/>
        <item x="694"/>
        <item x="693"/>
        <item x="700"/>
        <item x="696"/>
        <item x="702"/>
        <item x="698"/>
        <item x="704"/>
        <item x="695"/>
        <item x="703"/>
        <item x="705"/>
        <item x="701"/>
        <item x="709"/>
        <item x="706"/>
        <item x="710"/>
        <item x="711"/>
        <item x="699"/>
        <item x="707"/>
        <item x="708"/>
        <item x="714"/>
        <item x="713"/>
        <item x="715"/>
        <item x="718"/>
        <item x="717"/>
        <item x="712"/>
        <item x="716"/>
        <item x="720"/>
        <item x="721"/>
        <item x="724"/>
        <item x="719"/>
        <item x="725"/>
        <item x="726"/>
        <item x="727"/>
        <item x="722"/>
        <item x="728"/>
        <item x="723"/>
        <item x="730"/>
        <item x="731"/>
        <item x="729"/>
        <item x="737"/>
        <item x="739"/>
        <item x="732"/>
        <item x="734"/>
        <item x="741"/>
        <item x="733"/>
        <item x="736"/>
        <item x="740"/>
        <item x="742"/>
        <item x="738"/>
        <item x="743"/>
        <item x="744"/>
        <item x="735"/>
        <item x="748"/>
        <item x="751"/>
        <item x="749"/>
        <item x="750"/>
        <item x="755"/>
        <item x="753"/>
        <item x="754"/>
        <item x="756"/>
        <item x="745"/>
        <item x="747"/>
        <item x="752"/>
        <item x="746"/>
        <item x="757"/>
        <item x="761"/>
        <item x="762"/>
        <item x="760"/>
        <item x="758"/>
        <item x="764"/>
        <item x="765"/>
        <item x="759"/>
        <item x="766"/>
        <item x="763"/>
        <item x="768"/>
        <item x="769"/>
        <item x="770"/>
        <item x="767"/>
        <item x="771"/>
        <item x="773"/>
        <item x="772"/>
        <item x="774"/>
        <item x="775"/>
        <item x="778"/>
        <item x="781"/>
        <item x="782"/>
        <item x="776"/>
        <item x="777"/>
        <item x="783"/>
        <item x="784"/>
        <item x="779"/>
        <item x="780"/>
        <item x="786"/>
        <item x="788"/>
        <item x="793"/>
        <item x="785"/>
        <item x="790"/>
        <item x="787"/>
        <item x="789"/>
        <item x="795"/>
        <item x="800"/>
        <item x="801"/>
        <item x="797"/>
        <item x="798"/>
        <item x="796"/>
        <item x="799"/>
        <item x="803"/>
        <item x="791"/>
        <item x="807"/>
        <item x="792"/>
        <item x="810"/>
        <item x="809"/>
        <item x="804"/>
        <item x="811"/>
        <item x="794"/>
        <item x="806"/>
        <item x="805"/>
        <item x="812"/>
        <item x="802"/>
        <item x="816"/>
        <item x="813"/>
        <item x="815"/>
        <item x="817"/>
        <item x="819"/>
        <item x="814"/>
        <item x="808"/>
        <item x="822"/>
        <item x="823"/>
        <item x="820"/>
        <item x="818"/>
        <item x="825"/>
        <item x="827"/>
        <item x="821"/>
        <item x="824"/>
        <item x="831"/>
        <item x="832"/>
        <item x="830"/>
        <item x="828"/>
        <item x="826"/>
        <item x="836"/>
        <item x="834"/>
        <item x="833"/>
        <item x="829"/>
        <item x="835"/>
        <item x="839"/>
        <item x="840"/>
        <item x="837"/>
        <item x="838"/>
        <item x="842"/>
        <item x="841"/>
        <item x="844"/>
        <item x="847"/>
        <item x="845"/>
        <item x="848"/>
        <item x="843"/>
        <item x="846"/>
        <item x="852"/>
        <item x="853"/>
        <item x="855"/>
        <item x="859"/>
        <item x="850"/>
        <item x="857"/>
        <item x="849"/>
        <item x="858"/>
        <item x="851"/>
        <item x="860"/>
        <item x="861"/>
        <item x="865"/>
        <item x="862"/>
        <item x="854"/>
        <item x="856"/>
        <item x="863"/>
        <item x="866"/>
        <item x="868"/>
        <item x="864"/>
        <item x="870"/>
        <item x="867"/>
        <item x="869"/>
        <item x="872"/>
        <item x="873"/>
        <item x="874"/>
        <item x="875"/>
        <item x="871"/>
        <item x="876"/>
        <item x="877"/>
        <item x="878"/>
        <item t="default"/>
      </items>
    </pivotField>
    <pivotField showAll="0"/>
    <pivotField showAll="0"/>
    <pivotField showAll="0"/>
    <pivotField axis="axisPage" showAll="0">
      <items count="11">
        <item x="5"/>
        <item x="7"/>
        <item x="6"/>
        <item x="8"/>
        <item x="1"/>
        <item x="0"/>
        <item x="4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abSelected="1" workbookViewId="0">
      <selection activeCell="P2" sqref="P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style="5" bestFit="1" customWidth="1"/>
    <col min="12" max="13" width="11.19921875" bestFit="1" customWidth="1"/>
    <col min="14" max="14" width="22.3984375" style="21" bestFit="1" customWidth="1"/>
    <col min="15" max="15" width="23.59765625" style="21" customWidth="1"/>
    <col min="16" max="16" width="13.09765625" bestFit="1" customWidth="1"/>
    <col min="17" max="17" width="12.5" bestFit="1" customWidth="1"/>
    <col min="18" max="18" width="28" bestFit="1" customWidth="1"/>
    <col min="19" max="19" width="14.8984375" bestFit="1" customWidth="1"/>
    <col min="20" max="20" width="17.3984375" style="7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6" t="s">
        <v>2032</v>
      </c>
    </row>
    <row r="2" spans="1:22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 s="5">
        <f>AVERAGE(IFERROR(E2/H2,0))</f>
        <v>0</v>
      </c>
      <c r="J2" t="s">
        <v>15</v>
      </c>
      <c r="K2" t="s">
        <v>16</v>
      </c>
      <c r="L2">
        <v>1448690400</v>
      </c>
      <c r="M2">
        <v>1450159200</v>
      </c>
      <c r="N2" s="22">
        <f>DATE(1970,1,1) + (L2 / 86400)</f>
        <v>42336.25</v>
      </c>
      <c r="O2" s="21">
        <f>DATE(1970,1,1) + (M2 / 86400)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s="7" t="str">
        <f>MID(R2, FIND("/", R2)+1,LEN(R2))</f>
        <v>food trucks</v>
      </c>
      <c r="V2" s="10"/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t="s">
        <v>20</v>
      </c>
      <c r="H3">
        <v>158</v>
      </c>
      <c r="I3" s="5">
        <f>AVERAGE(IFERROR(E3/H3,0))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22">
        <f>DATE(1970,1,1) + (L3 / 86400)</f>
        <v>41870.208333333336</v>
      </c>
      <c r="O3" s="21">
        <f>DATE(1970,1,1) + (M3 / 86400)</f>
        <v>41872.208333333336</v>
      </c>
      <c r="P3" t="b">
        <v>0</v>
      </c>
      <c r="Q3" t="b">
        <v>1</v>
      </c>
      <c r="R3" t="s">
        <v>23</v>
      </c>
      <c r="S3" t="str">
        <f>LEFT(R3, FIND("/", R3)-1)</f>
        <v>music</v>
      </c>
      <c r="T3" s="7" t="str">
        <f>MID(R3, FIND("/", R3)+1,LEN(R3))</f>
        <v>rock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ROUND(((E4/D4)*100),0)</f>
        <v>131</v>
      </c>
      <c r="G4" t="s">
        <v>20</v>
      </c>
      <c r="H4">
        <v>1425</v>
      </c>
      <c r="I4" s="5">
        <f>AVERAGE(IFERROR(E4/H4,0))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22">
        <f>DATE(1970,1,1) + (L4 / 86400)</f>
        <v>41595.25</v>
      </c>
      <c r="O4" s="21">
        <f>DATE(1970,1,1) + (M4 / 86400)</f>
        <v>41597.25</v>
      </c>
      <c r="P4" t="b">
        <v>0</v>
      </c>
      <c r="Q4" t="b">
        <v>0</v>
      </c>
      <c r="R4" t="s">
        <v>28</v>
      </c>
      <c r="S4" t="str">
        <f>LEFT(R4, FIND("/", R4)-1)</f>
        <v>technology</v>
      </c>
      <c r="T4" s="7" t="str">
        <f>MID(R4, FIND("/", R4)+1,LEN(R4))</f>
        <v>web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ROUND(((E5/D5)*100),0)</f>
        <v>59</v>
      </c>
      <c r="G5" t="s">
        <v>14</v>
      </c>
      <c r="H5">
        <v>24</v>
      </c>
      <c r="I5" s="5">
        <f>AVERAGE(IFERROR(E5/H5,0))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22">
        <f>DATE(1970,1,1) + (L5 / 86400)</f>
        <v>43688.208333333328</v>
      </c>
      <c r="O5" s="21">
        <f>DATE(1970,1,1) + (M5 / 86400)</f>
        <v>43728.208333333328</v>
      </c>
      <c r="P5" t="b">
        <v>0</v>
      </c>
      <c r="Q5" t="b">
        <v>0</v>
      </c>
      <c r="R5" t="s">
        <v>23</v>
      </c>
      <c r="S5" t="str">
        <f>LEFT(R5, FIND("/", R5)-1)</f>
        <v>music</v>
      </c>
      <c r="T5" s="7" t="str">
        <f>MID(R5, FIND("/", R5)+1,LEN(R5))</f>
        <v>rock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ROUND(((E6/D6)*100),0)</f>
        <v>69</v>
      </c>
      <c r="G6" t="s">
        <v>14</v>
      </c>
      <c r="H6">
        <v>53</v>
      </c>
      <c r="I6" s="5">
        <f>AVERAGE(IFERROR(E6/H6,0))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22">
        <f>DATE(1970,1,1) + (L6 / 86400)</f>
        <v>43485.25</v>
      </c>
      <c r="O6" s="21">
        <f>DATE(1970,1,1) + (M6 / 86400)</f>
        <v>43489.25</v>
      </c>
      <c r="P6" t="b">
        <v>0</v>
      </c>
      <c r="Q6" t="b">
        <v>0</v>
      </c>
      <c r="R6" t="s">
        <v>33</v>
      </c>
      <c r="S6" t="str">
        <f>LEFT(R6, FIND("/", R6)-1)</f>
        <v>theater</v>
      </c>
      <c r="T6" s="7" t="str">
        <f>MID(R6, FIND("/", R6)+1,LEN(R6))</f>
        <v>plays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ROUND(((E7/D7)*100),0)</f>
        <v>174</v>
      </c>
      <c r="G7" t="s">
        <v>20</v>
      </c>
      <c r="H7">
        <v>174</v>
      </c>
      <c r="I7" s="5">
        <f>AVERAGE(IFERROR(E7/H7,0))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22">
        <f>DATE(1970,1,1) + (L7 / 86400)</f>
        <v>41149.208333333336</v>
      </c>
      <c r="O7" s="21">
        <f>DATE(1970,1,1) + (M7 / 86400)</f>
        <v>41160.208333333336</v>
      </c>
      <c r="P7" t="b">
        <v>0</v>
      </c>
      <c r="Q7" t="b">
        <v>0</v>
      </c>
      <c r="R7" t="s">
        <v>33</v>
      </c>
      <c r="S7" t="str">
        <f>LEFT(R7, FIND("/", R7)-1)</f>
        <v>theater</v>
      </c>
      <c r="T7" s="7" t="str">
        <f>MID(R7, FIND("/", R7)+1,LEN(R7))</f>
        <v>plays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ROUND(((E8/D8)*100),0)</f>
        <v>21</v>
      </c>
      <c r="G8" t="s">
        <v>14</v>
      </c>
      <c r="H8">
        <v>18</v>
      </c>
      <c r="I8" s="5">
        <f>AVERAGE(IFERROR(E8/H8,0))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22">
        <f>DATE(1970,1,1) + (L8 / 86400)</f>
        <v>42991.208333333328</v>
      </c>
      <c r="O8" s="21">
        <f>DATE(1970,1,1) + (M8 / 86400)</f>
        <v>42992.208333333328</v>
      </c>
      <c r="P8" t="b">
        <v>0</v>
      </c>
      <c r="Q8" t="b">
        <v>0</v>
      </c>
      <c r="R8" t="s">
        <v>42</v>
      </c>
      <c r="S8" t="str">
        <f>LEFT(R8, FIND("/", R8)-1)</f>
        <v>film &amp; video</v>
      </c>
      <c r="T8" s="7" t="str">
        <f>MID(R8, FIND("/", R8)+1,LEN(R8))</f>
        <v>documentary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ROUND(((E9/D9)*100),0)</f>
        <v>328</v>
      </c>
      <c r="G9" t="s">
        <v>20</v>
      </c>
      <c r="H9">
        <v>227</v>
      </c>
      <c r="I9" s="5">
        <f>AVERAGE(IFERROR(E9/H9,0))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22">
        <f>DATE(1970,1,1) + (L9 / 86400)</f>
        <v>42229.208333333328</v>
      </c>
      <c r="O9" s="21">
        <f>DATE(1970,1,1) + (M9 / 86400)</f>
        <v>42231.208333333328</v>
      </c>
      <c r="P9" t="b">
        <v>0</v>
      </c>
      <c r="Q9" t="b">
        <v>0</v>
      </c>
      <c r="R9" t="s">
        <v>33</v>
      </c>
      <c r="S9" t="str">
        <f>LEFT(R9, FIND("/", R9)-1)</f>
        <v>theater</v>
      </c>
      <c r="T9" s="7" t="str">
        <f>MID(R9, FIND("/", R9)+1,LEN(R9))</f>
        <v>plays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ROUND(((E10/D10)*100),0)</f>
        <v>20</v>
      </c>
      <c r="G10" t="s">
        <v>47</v>
      </c>
      <c r="H10">
        <v>708</v>
      </c>
      <c r="I10" s="5">
        <f>AVERAGE(IFERROR(E10/H10,0))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22">
        <f>DATE(1970,1,1) + (L10 / 86400)</f>
        <v>40399.208333333336</v>
      </c>
      <c r="O10" s="21">
        <f>DATE(1970,1,1) + (M10 / 86400)</f>
        <v>40401.208333333336</v>
      </c>
      <c r="P10" t="b">
        <v>0</v>
      </c>
      <c r="Q10" t="b">
        <v>0</v>
      </c>
      <c r="R10" t="s">
        <v>33</v>
      </c>
      <c r="S10" t="str">
        <f>LEFT(R10, FIND("/", R10)-1)</f>
        <v>theater</v>
      </c>
      <c r="T10" s="7" t="str">
        <f>MID(R10, FIND("/", R10)+1,LEN(R10))</f>
        <v>plays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ROUND(((E11/D11)*100),0)</f>
        <v>52</v>
      </c>
      <c r="G11" t="s">
        <v>14</v>
      </c>
      <c r="H11">
        <v>44</v>
      </c>
      <c r="I11" s="5">
        <f>AVERAGE(IFERROR(E11/H11,0))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22">
        <f>DATE(1970,1,1) + (L11 / 86400)</f>
        <v>41536.208333333336</v>
      </c>
      <c r="O11" s="21">
        <f>DATE(1970,1,1) + (M11 / 86400)</f>
        <v>41585.25</v>
      </c>
      <c r="P11" t="b">
        <v>0</v>
      </c>
      <c r="Q11" t="b">
        <v>0</v>
      </c>
      <c r="R11" t="s">
        <v>50</v>
      </c>
      <c r="S11" t="str">
        <f>LEFT(R11, FIND("/", R11)-1)</f>
        <v>music</v>
      </c>
      <c r="T11" s="7" t="str">
        <f>MID(R11, FIND("/", R11)+1,LEN(R11))</f>
        <v>electric music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ROUND(((E12/D12)*100),0)</f>
        <v>266</v>
      </c>
      <c r="G12" t="s">
        <v>20</v>
      </c>
      <c r="H12">
        <v>220</v>
      </c>
      <c r="I12" s="5">
        <f>AVERAGE(IFERROR(E12/H12,0))</f>
        <v>62.9</v>
      </c>
      <c r="J12" t="s">
        <v>21</v>
      </c>
      <c r="K12" t="s">
        <v>22</v>
      </c>
      <c r="L12">
        <v>1281762000</v>
      </c>
      <c r="M12">
        <v>1285909200</v>
      </c>
      <c r="N12" s="22">
        <f>DATE(1970,1,1) + (L12 / 86400)</f>
        <v>40404.208333333336</v>
      </c>
      <c r="O12" s="21">
        <f>DATE(1970,1,1) + (M12 / 86400)</f>
        <v>40452.208333333336</v>
      </c>
      <c r="P12" t="b">
        <v>0</v>
      </c>
      <c r="Q12" t="b">
        <v>0</v>
      </c>
      <c r="R12" t="s">
        <v>53</v>
      </c>
      <c r="S12" t="str">
        <f>LEFT(R12, FIND("/", R12)-1)</f>
        <v>film &amp; video</v>
      </c>
      <c r="T12" s="7" t="str">
        <f>MID(R12, FIND("/", R12)+1,LEN(R12))</f>
        <v>drama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ROUND(((E13/D13)*100),0)</f>
        <v>48</v>
      </c>
      <c r="G13" t="s">
        <v>14</v>
      </c>
      <c r="H13">
        <v>27</v>
      </c>
      <c r="I13" s="5">
        <f>AVERAGE(IFERROR(E13/H13,0))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22">
        <f>DATE(1970,1,1) + (L13 / 86400)</f>
        <v>40442.208333333336</v>
      </c>
      <c r="O13" s="21">
        <f>DATE(1970,1,1) + (M13 / 86400)</f>
        <v>40448.208333333336</v>
      </c>
      <c r="P13" t="b">
        <v>0</v>
      </c>
      <c r="Q13" t="b">
        <v>1</v>
      </c>
      <c r="R13" t="s">
        <v>33</v>
      </c>
      <c r="S13" t="str">
        <f>LEFT(R13, FIND("/", R13)-1)</f>
        <v>theater</v>
      </c>
      <c r="T13" s="7" t="str">
        <f>MID(R13, FIND("/", R13)+1,LEN(R13))</f>
        <v>plays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ROUND(((E14/D14)*100),0)</f>
        <v>89</v>
      </c>
      <c r="G14" t="s">
        <v>14</v>
      </c>
      <c r="H14">
        <v>55</v>
      </c>
      <c r="I14" s="5">
        <f>AVERAGE(IFERROR(E14/H14,0))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22">
        <f>DATE(1970,1,1) + (L14 / 86400)</f>
        <v>43760.208333333328</v>
      </c>
      <c r="O14" s="21">
        <f>DATE(1970,1,1) + (M14 / 86400)</f>
        <v>43768.208333333328</v>
      </c>
      <c r="P14" t="b">
        <v>0</v>
      </c>
      <c r="Q14" t="b">
        <v>0</v>
      </c>
      <c r="R14" t="s">
        <v>53</v>
      </c>
      <c r="S14" t="str">
        <f>LEFT(R14, FIND("/", R14)-1)</f>
        <v>film &amp; video</v>
      </c>
      <c r="T14" s="7" t="str">
        <f>MID(R14, FIND("/", R14)+1,LEN(R14))</f>
        <v>drama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ROUND(((E15/D15)*100),0)</f>
        <v>245</v>
      </c>
      <c r="G15" t="s">
        <v>20</v>
      </c>
      <c r="H15">
        <v>98</v>
      </c>
      <c r="I15" s="5">
        <f>AVERAGE(IFERROR(E15/H15,0))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22">
        <f>DATE(1970,1,1) + (L15 / 86400)</f>
        <v>42532.208333333328</v>
      </c>
      <c r="O15" s="21">
        <f>DATE(1970,1,1) + (M15 / 86400)</f>
        <v>42544.208333333328</v>
      </c>
      <c r="P15" t="b">
        <v>0</v>
      </c>
      <c r="Q15" t="b">
        <v>0</v>
      </c>
      <c r="R15" t="s">
        <v>60</v>
      </c>
      <c r="S15" t="str">
        <f>LEFT(R15, FIND("/", R15)-1)</f>
        <v>music</v>
      </c>
      <c r="T15" s="7" t="str">
        <f>MID(R15, FIND("/", R15)+1,LEN(R15))</f>
        <v>indie rock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ROUND(((E16/D16)*100),0)</f>
        <v>67</v>
      </c>
      <c r="G16" t="s">
        <v>14</v>
      </c>
      <c r="H16">
        <v>200</v>
      </c>
      <c r="I16" s="5">
        <f>AVERAGE(IFERROR(E16/H16,0))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22">
        <f>DATE(1970,1,1) + (L16 / 86400)</f>
        <v>40974.25</v>
      </c>
      <c r="O16" s="21">
        <f>DATE(1970,1,1) + (M16 / 86400)</f>
        <v>41001.208333333336</v>
      </c>
      <c r="P16" t="b">
        <v>0</v>
      </c>
      <c r="Q16" t="b">
        <v>0</v>
      </c>
      <c r="R16" t="s">
        <v>60</v>
      </c>
      <c r="S16" t="str">
        <f>LEFT(R16, FIND("/", R16)-1)</f>
        <v>music</v>
      </c>
      <c r="T16" s="7" t="str">
        <f>MID(R16, FIND("/", R16)+1,LEN(R16))</f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ROUND(((E17/D17)*100),0)</f>
        <v>47</v>
      </c>
      <c r="G17" t="s">
        <v>14</v>
      </c>
      <c r="H17">
        <v>452</v>
      </c>
      <c r="I17" s="5">
        <f>AVERAGE(IFERROR(E17/H17,0))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22">
        <f>DATE(1970,1,1) + (L17 / 86400)</f>
        <v>43809.25</v>
      </c>
      <c r="O17" s="21">
        <f>DATE(1970,1,1) + (M17 / 86400)</f>
        <v>43813.25</v>
      </c>
      <c r="P17" t="b">
        <v>0</v>
      </c>
      <c r="Q17" t="b">
        <v>0</v>
      </c>
      <c r="R17" t="s">
        <v>65</v>
      </c>
      <c r="S17" t="str">
        <f>LEFT(R17, FIND("/", R17)-1)</f>
        <v>technology</v>
      </c>
      <c r="T17" s="7" t="str">
        <f>MID(R17, FIND("/", R17)+1,LEN(R17))</f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ROUND(((E18/D18)*100),0)</f>
        <v>649</v>
      </c>
      <c r="G18" t="s">
        <v>20</v>
      </c>
      <c r="H18">
        <v>100</v>
      </c>
      <c r="I18" s="5">
        <f>AVERAGE(IFERROR(E18/H18,0))</f>
        <v>110.41</v>
      </c>
      <c r="J18" t="s">
        <v>21</v>
      </c>
      <c r="K18" t="s">
        <v>22</v>
      </c>
      <c r="L18">
        <v>1390370400</v>
      </c>
      <c r="M18">
        <v>1392271200</v>
      </c>
      <c r="N18" s="22">
        <f>DATE(1970,1,1) + (L18 / 86400)</f>
        <v>41661.25</v>
      </c>
      <c r="O18" s="21">
        <f>DATE(1970,1,1) + (M18 / 86400)</f>
        <v>41683.25</v>
      </c>
      <c r="P18" t="b">
        <v>0</v>
      </c>
      <c r="Q18" t="b">
        <v>0</v>
      </c>
      <c r="R18" t="s">
        <v>68</v>
      </c>
      <c r="S18" t="str">
        <f>LEFT(R18, FIND("/", R18)-1)</f>
        <v>publishing</v>
      </c>
      <c r="T18" s="7" t="str">
        <f>MID(R18, FIND("/", R18)+1,LEN(R18))</f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ROUND(((E19/D19)*100),0)</f>
        <v>159</v>
      </c>
      <c r="G19" t="s">
        <v>20</v>
      </c>
      <c r="H19">
        <v>1249</v>
      </c>
      <c r="I19" s="5">
        <f>AVERAGE(IFERROR(E19/H19,0))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22">
        <f>DATE(1970,1,1) + (L19 / 86400)</f>
        <v>40555.25</v>
      </c>
      <c r="O19" s="21">
        <f>DATE(1970,1,1) + (M19 / 86400)</f>
        <v>40556.25</v>
      </c>
      <c r="P19" t="b">
        <v>0</v>
      </c>
      <c r="Q19" t="b">
        <v>0</v>
      </c>
      <c r="R19" t="s">
        <v>71</v>
      </c>
      <c r="S19" t="str">
        <f>LEFT(R19, FIND("/", R19)-1)</f>
        <v>film &amp; video</v>
      </c>
      <c r="T19" s="7" t="str">
        <f>MID(R19, FIND("/", R19)+1,LEN(R19))</f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ROUND(((E20/D20)*100),0)</f>
        <v>67</v>
      </c>
      <c r="G20" t="s">
        <v>74</v>
      </c>
      <c r="H20">
        <v>135</v>
      </c>
      <c r="I20" s="5">
        <f>AVERAGE(IFERROR(E20/H20,0))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22">
        <f>DATE(1970,1,1) + (L20 / 86400)</f>
        <v>43351.208333333328</v>
      </c>
      <c r="O20" s="21">
        <f>DATE(1970,1,1) + (M20 / 86400)</f>
        <v>43359.208333333328</v>
      </c>
      <c r="P20" t="b">
        <v>0</v>
      </c>
      <c r="Q20" t="b">
        <v>0</v>
      </c>
      <c r="R20" t="s">
        <v>33</v>
      </c>
      <c r="S20" t="str">
        <f>LEFT(R20, FIND("/", R20)-1)</f>
        <v>theater</v>
      </c>
      <c r="T20" s="7" t="str">
        <f>MID(R20, FIND("/", R20)+1,LEN(R20))</f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ROUND(((E21/D21)*100),0)</f>
        <v>49</v>
      </c>
      <c r="G21" t="s">
        <v>14</v>
      </c>
      <c r="H21">
        <v>674</v>
      </c>
      <c r="I21" s="5">
        <f>AVERAGE(IFERROR(E21/H21,0))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22">
        <f>DATE(1970,1,1) + (L21 / 86400)</f>
        <v>43528.25</v>
      </c>
      <c r="O21" s="21">
        <f>DATE(1970,1,1) + (M21 / 86400)</f>
        <v>43549.208333333328</v>
      </c>
      <c r="P21" t="b">
        <v>0</v>
      </c>
      <c r="Q21" t="b">
        <v>1</v>
      </c>
      <c r="R21" t="s">
        <v>33</v>
      </c>
      <c r="S21" t="str">
        <f>LEFT(R21, FIND("/", R21)-1)</f>
        <v>theater</v>
      </c>
      <c r="T21" s="7" t="str">
        <f>MID(R21, FIND("/", R21)+1,LEN(R21))</f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ROUND(((E22/D22)*100),0)</f>
        <v>112</v>
      </c>
      <c r="G22" t="s">
        <v>20</v>
      </c>
      <c r="H22">
        <v>1396</v>
      </c>
      <c r="I22" s="5">
        <f>AVERAGE(IFERROR(E22/H22,0))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22">
        <f>DATE(1970,1,1) + (L22 / 86400)</f>
        <v>41848.208333333336</v>
      </c>
      <c r="O22" s="21">
        <f>DATE(1970,1,1) + (M22 / 86400)</f>
        <v>41848.208333333336</v>
      </c>
      <c r="P22" t="b">
        <v>0</v>
      </c>
      <c r="Q22" t="b">
        <v>0</v>
      </c>
      <c r="R22" t="s">
        <v>53</v>
      </c>
      <c r="S22" t="str">
        <f>LEFT(R22, FIND("/", R22)-1)</f>
        <v>film &amp; video</v>
      </c>
      <c r="T22" s="7" t="str">
        <f>MID(R22, FIND("/", R22)+1,LEN(R22))</f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ROUND(((E23/D23)*100),0)</f>
        <v>41</v>
      </c>
      <c r="G23" t="s">
        <v>14</v>
      </c>
      <c r="H23">
        <v>558</v>
      </c>
      <c r="I23" s="5">
        <f>AVERAGE(IFERROR(E23/H23,0))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22">
        <f>DATE(1970,1,1) + (L23 / 86400)</f>
        <v>40770.208333333336</v>
      </c>
      <c r="O23" s="21">
        <f>DATE(1970,1,1) + (M23 / 86400)</f>
        <v>40804.208333333336</v>
      </c>
      <c r="P23" t="b">
        <v>0</v>
      </c>
      <c r="Q23" t="b">
        <v>0</v>
      </c>
      <c r="R23" t="s">
        <v>33</v>
      </c>
      <c r="S23" t="str">
        <f>LEFT(R23, FIND("/", R23)-1)</f>
        <v>theater</v>
      </c>
      <c r="T23" s="7" t="str">
        <f>MID(R23, FIND("/", R23)+1,LEN(R23))</f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ROUND(((E24/D24)*100),0)</f>
        <v>128</v>
      </c>
      <c r="G24" t="s">
        <v>20</v>
      </c>
      <c r="H24">
        <v>890</v>
      </c>
      <c r="I24" s="5">
        <f>AVERAGE(IFERROR(E24/H24,0))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22">
        <f>DATE(1970,1,1) + (L24 / 86400)</f>
        <v>43193.208333333328</v>
      </c>
      <c r="O24" s="21">
        <f>DATE(1970,1,1) + (M24 / 86400)</f>
        <v>43208.208333333328</v>
      </c>
      <c r="P24" t="b">
        <v>0</v>
      </c>
      <c r="Q24" t="b">
        <v>0</v>
      </c>
      <c r="R24" t="s">
        <v>33</v>
      </c>
      <c r="S24" t="str">
        <f>LEFT(R24, FIND("/", R24)-1)</f>
        <v>theater</v>
      </c>
      <c r="T24" s="7" t="str">
        <f>MID(R24, FIND("/", R24)+1,LEN(R24))</f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ROUND(((E25/D25)*100),0)</f>
        <v>332</v>
      </c>
      <c r="G25" t="s">
        <v>20</v>
      </c>
      <c r="H25">
        <v>142</v>
      </c>
      <c r="I25" s="5">
        <f>AVERAGE(IFERROR(E25/H25,0))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22">
        <f>DATE(1970,1,1) + (L25 / 86400)</f>
        <v>43510.25</v>
      </c>
      <c r="O25" s="21">
        <f>DATE(1970,1,1) + (M25 / 86400)</f>
        <v>43563.208333333328</v>
      </c>
      <c r="P25" t="b">
        <v>0</v>
      </c>
      <c r="Q25" t="b">
        <v>0</v>
      </c>
      <c r="R25" t="s">
        <v>42</v>
      </c>
      <c r="S25" t="str">
        <f>LEFT(R25, FIND("/", R25)-1)</f>
        <v>film &amp; video</v>
      </c>
      <c r="T25" s="7" t="str">
        <f>MID(R25, FIND("/", R25)+1,LEN(R25))</f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ROUND(((E26/D26)*100),0)</f>
        <v>113</v>
      </c>
      <c r="G26" t="s">
        <v>20</v>
      </c>
      <c r="H26">
        <v>2673</v>
      </c>
      <c r="I26" s="5">
        <f>AVERAGE(IFERROR(E26/H26,0))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22">
        <f>DATE(1970,1,1) + (L26 / 86400)</f>
        <v>41811.208333333336</v>
      </c>
      <c r="O26" s="21">
        <f>DATE(1970,1,1) + (M26 / 86400)</f>
        <v>41813.208333333336</v>
      </c>
      <c r="P26" t="b">
        <v>0</v>
      </c>
      <c r="Q26" t="b">
        <v>0</v>
      </c>
      <c r="R26" t="s">
        <v>65</v>
      </c>
      <c r="S26" t="str">
        <f>LEFT(R26, FIND("/", R26)-1)</f>
        <v>technology</v>
      </c>
      <c r="T26" s="7" t="str">
        <f>MID(R26, FIND("/", R26)+1,LEN(R26))</f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ROUND(((E27/D27)*100),0)</f>
        <v>216</v>
      </c>
      <c r="G27" t="s">
        <v>20</v>
      </c>
      <c r="H27">
        <v>163</v>
      </c>
      <c r="I27" s="5">
        <f>AVERAGE(IFERROR(E27/H27,0))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22">
        <f>DATE(1970,1,1) + (L27 / 86400)</f>
        <v>40681.208333333336</v>
      </c>
      <c r="O27" s="21">
        <f>DATE(1970,1,1) + (M27 / 86400)</f>
        <v>40701.208333333336</v>
      </c>
      <c r="P27" t="b">
        <v>0</v>
      </c>
      <c r="Q27" t="b">
        <v>1</v>
      </c>
      <c r="R27" t="s">
        <v>89</v>
      </c>
      <c r="S27" t="str">
        <f>LEFT(R27, FIND("/", R27)-1)</f>
        <v>games</v>
      </c>
      <c r="T27" s="7" t="str">
        <f>MID(R27, FIND("/", R27)+1,LEN(R27))</f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ROUND(((E28/D28)*100),0)</f>
        <v>48</v>
      </c>
      <c r="G28" t="s">
        <v>74</v>
      </c>
      <c r="H28">
        <v>1480</v>
      </c>
      <c r="I28" s="5">
        <f>AVERAGE(IFERROR(E28/H28,0))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22">
        <f>DATE(1970,1,1) + (L28 / 86400)</f>
        <v>43312.208333333328</v>
      </c>
      <c r="O28" s="21">
        <f>DATE(1970,1,1) + (M28 / 86400)</f>
        <v>43339.208333333328</v>
      </c>
      <c r="P28" t="b">
        <v>0</v>
      </c>
      <c r="Q28" t="b">
        <v>0</v>
      </c>
      <c r="R28" t="s">
        <v>33</v>
      </c>
      <c r="S28" t="str">
        <f>LEFT(R28, FIND("/", R28)-1)</f>
        <v>theater</v>
      </c>
      <c r="T28" s="7" t="str">
        <f>MID(R28, FIND("/", R28)+1,LEN(R28))</f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ROUND(((E29/D29)*100),0)</f>
        <v>80</v>
      </c>
      <c r="G29" t="s">
        <v>14</v>
      </c>
      <c r="H29">
        <v>15</v>
      </c>
      <c r="I29" s="5">
        <f>AVERAGE(IFERROR(E29/H29,0))</f>
        <v>106.6</v>
      </c>
      <c r="J29" t="s">
        <v>21</v>
      </c>
      <c r="K29" t="s">
        <v>22</v>
      </c>
      <c r="L29">
        <v>1443848400</v>
      </c>
      <c r="M29">
        <v>1444539600</v>
      </c>
      <c r="N29" s="22">
        <f>DATE(1970,1,1) + (L29 / 86400)</f>
        <v>42280.208333333328</v>
      </c>
      <c r="O29" s="21">
        <f>DATE(1970,1,1) + (M29 / 86400)</f>
        <v>42288.208333333328</v>
      </c>
      <c r="P29" t="b">
        <v>0</v>
      </c>
      <c r="Q29" t="b">
        <v>0</v>
      </c>
      <c r="R29" t="s">
        <v>23</v>
      </c>
      <c r="S29" t="str">
        <f>LEFT(R29, FIND("/", R29)-1)</f>
        <v>music</v>
      </c>
      <c r="T29" s="7" t="str">
        <f>MID(R29, FIND("/", R29)+1,LEN(R29))</f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ROUND(((E30/D30)*100),0)</f>
        <v>105</v>
      </c>
      <c r="G30" t="s">
        <v>20</v>
      </c>
      <c r="H30">
        <v>2220</v>
      </c>
      <c r="I30" s="5">
        <f>AVERAGE(IFERROR(E30/H30,0))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22">
        <f>DATE(1970,1,1) + (L30 / 86400)</f>
        <v>40218.25</v>
      </c>
      <c r="O30" s="21">
        <f>DATE(1970,1,1) + (M30 / 86400)</f>
        <v>40241.25</v>
      </c>
      <c r="P30" t="b">
        <v>0</v>
      </c>
      <c r="Q30" t="b">
        <v>1</v>
      </c>
      <c r="R30" t="s">
        <v>33</v>
      </c>
      <c r="S30" t="str">
        <f>LEFT(R30, FIND("/", R30)-1)</f>
        <v>theater</v>
      </c>
      <c r="T30" s="7" t="str">
        <f>MID(R30, FIND("/", R30)+1,LEN(R30))</f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ROUND(((E31/D31)*100),0)</f>
        <v>329</v>
      </c>
      <c r="G31" t="s">
        <v>20</v>
      </c>
      <c r="H31">
        <v>1606</v>
      </c>
      <c r="I31" s="5">
        <f>AVERAGE(IFERROR(E31/H31,0))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22">
        <f>DATE(1970,1,1) + (L31 / 86400)</f>
        <v>43301.208333333328</v>
      </c>
      <c r="O31" s="21">
        <f>DATE(1970,1,1) + (M31 / 86400)</f>
        <v>43341.208333333328</v>
      </c>
      <c r="P31" t="b">
        <v>0</v>
      </c>
      <c r="Q31" t="b">
        <v>0</v>
      </c>
      <c r="R31" t="s">
        <v>100</v>
      </c>
      <c r="S31" t="str">
        <f>LEFT(R31, FIND("/", R31)-1)</f>
        <v>film &amp; video</v>
      </c>
      <c r="T31" s="7" t="str">
        <f>MID(R31, FIND("/", R31)+1,LEN(R31))</f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ROUND(((E32/D32)*100),0)</f>
        <v>161</v>
      </c>
      <c r="G32" t="s">
        <v>20</v>
      </c>
      <c r="H32">
        <v>129</v>
      </c>
      <c r="I32" s="5">
        <f>AVERAGE(IFERROR(E32/H32,0))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22">
        <f>DATE(1970,1,1) + (L32 / 86400)</f>
        <v>43609.208333333328</v>
      </c>
      <c r="O32" s="21">
        <f>DATE(1970,1,1) + (M32 / 86400)</f>
        <v>43614.208333333328</v>
      </c>
      <c r="P32" t="b">
        <v>0</v>
      </c>
      <c r="Q32" t="b">
        <v>0</v>
      </c>
      <c r="R32" t="s">
        <v>71</v>
      </c>
      <c r="S32" t="str">
        <f>LEFT(R32, FIND("/", R32)-1)</f>
        <v>film &amp; video</v>
      </c>
      <c r="T32" s="7" t="str">
        <f>MID(R32, FIND("/", R32)+1,LEN(R32))</f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ROUND(((E33/D33)*100),0)</f>
        <v>310</v>
      </c>
      <c r="G33" t="s">
        <v>20</v>
      </c>
      <c r="H33">
        <v>226</v>
      </c>
      <c r="I33" s="5">
        <f>AVERAGE(IFERROR(E33/H33,0))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22">
        <f>DATE(1970,1,1) + (L33 / 86400)</f>
        <v>42374.25</v>
      </c>
      <c r="O33" s="21">
        <f>DATE(1970,1,1) + (M33 / 86400)</f>
        <v>42402.25</v>
      </c>
      <c r="P33" t="b">
        <v>0</v>
      </c>
      <c r="Q33" t="b">
        <v>0</v>
      </c>
      <c r="R33" t="s">
        <v>89</v>
      </c>
      <c r="S33" t="str">
        <f>LEFT(R33, FIND("/", R33)-1)</f>
        <v>games</v>
      </c>
      <c r="T33" s="7" t="str">
        <f>MID(R33, FIND("/", R33)+1,LEN(R33))</f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ROUND(((E34/D34)*100),0)</f>
        <v>87</v>
      </c>
      <c r="G34" t="s">
        <v>14</v>
      </c>
      <c r="H34">
        <v>2307</v>
      </c>
      <c r="I34" s="5">
        <f>AVERAGE(IFERROR(E34/H34,0))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22">
        <f>DATE(1970,1,1) + (L34 / 86400)</f>
        <v>43110.25</v>
      </c>
      <c r="O34" s="21">
        <f>DATE(1970,1,1) + (M34 / 86400)</f>
        <v>43137.25</v>
      </c>
      <c r="P34" t="b">
        <v>0</v>
      </c>
      <c r="Q34" t="b">
        <v>0</v>
      </c>
      <c r="R34" t="s">
        <v>42</v>
      </c>
      <c r="S34" t="str">
        <f>LEFT(R34, FIND("/", R34)-1)</f>
        <v>film &amp; video</v>
      </c>
      <c r="T34" s="7" t="str">
        <f>MID(R34, FIND("/", R34)+1,LEN(R34))</f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ROUND(((E35/D35)*100),0)</f>
        <v>378</v>
      </c>
      <c r="G35" t="s">
        <v>20</v>
      </c>
      <c r="H35">
        <v>5419</v>
      </c>
      <c r="I35" s="5">
        <f>AVERAGE(IFERROR(E35/H35,0))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22">
        <f>DATE(1970,1,1) + (L35 / 86400)</f>
        <v>41917.208333333336</v>
      </c>
      <c r="O35" s="21">
        <f>DATE(1970,1,1) + (M35 / 86400)</f>
        <v>41954.25</v>
      </c>
      <c r="P35" t="b">
        <v>0</v>
      </c>
      <c r="Q35" t="b">
        <v>0</v>
      </c>
      <c r="R35" t="s">
        <v>33</v>
      </c>
      <c r="S35" t="str">
        <f>LEFT(R35, FIND("/", R35)-1)</f>
        <v>theater</v>
      </c>
      <c r="T35" s="7" t="str">
        <f>MID(R35, FIND("/", R35)+1,LEN(R35))</f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ROUND(((E36/D36)*100),0)</f>
        <v>151</v>
      </c>
      <c r="G36" t="s">
        <v>20</v>
      </c>
      <c r="H36">
        <v>165</v>
      </c>
      <c r="I36" s="5">
        <f>AVERAGE(IFERROR(E36/H36,0))</f>
        <v>85</v>
      </c>
      <c r="J36" t="s">
        <v>21</v>
      </c>
      <c r="K36" t="s">
        <v>22</v>
      </c>
      <c r="L36">
        <v>1490245200</v>
      </c>
      <c r="M36">
        <v>1490677200</v>
      </c>
      <c r="N36" s="22">
        <f>DATE(1970,1,1) + (L36 / 86400)</f>
        <v>42817.208333333328</v>
      </c>
      <c r="O36" s="21">
        <f>DATE(1970,1,1) + (M36 / 86400)</f>
        <v>42822.208333333328</v>
      </c>
      <c r="P36" t="b">
        <v>0</v>
      </c>
      <c r="Q36" t="b">
        <v>0</v>
      </c>
      <c r="R36" t="s">
        <v>42</v>
      </c>
      <c r="S36" t="str">
        <f>LEFT(R36, FIND("/", R36)-1)</f>
        <v>film &amp; video</v>
      </c>
      <c r="T36" s="7" t="str">
        <f>MID(R36, FIND("/", R36)+1,LEN(R36))</f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ROUND(((E37/D37)*100),0)</f>
        <v>150</v>
      </c>
      <c r="G37" t="s">
        <v>20</v>
      </c>
      <c r="H37">
        <v>1965</v>
      </c>
      <c r="I37" s="5">
        <f>AVERAGE(IFERROR(E37/H37,0))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22">
        <f>DATE(1970,1,1) + (L37 / 86400)</f>
        <v>43484.25</v>
      </c>
      <c r="O37" s="21">
        <f>DATE(1970,1,1) + (M37 / 86400)</f>
        <v>43526.25</v>
      </c>
      <c r="P37" t="b">
        <v>0</v>
      </c>
      <c r="Q37" t="b">
        <v>1</v>
      </c>
      <c r="R37" t="s">
        <v>53</v>
      </c>
      <c r="S37" t="str">
        <f>LEFT(R37, FIND("/", R37)-1)</f>
        <v>film &amp; video</v>
      </c>
      <c r="T37" s="7" t="str">
        <f>MID(R37, FIND("/", R37)+1,LEN(R37))</f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ROUND(((E38/D38)*100),0)</f>
        <v>157</v>
      </c>
      <c r="G38" t="s">
        <v>20</v>
      </c>
      <c r="H38">
        <v>16</v>
      </c>
      <c r="I38" s="5">
        <f>AVERAGE(IFERROR(E38/H38,0))</f>
        <v>68.8125</v>
      </c>
      <c r="J38" t="s">
        <v>21</v>
      </c>
      <c r="K38" t="s">
        <v>22</v>
      </c>
      <c r="L38">
        <v>1298700000</v>
      </c>
      <c r="M38">
        <v>1300856400</v>
      </c>
      <c r="N38" s="22">
        <f>DATE(1970,1,1) + (L38 / 86400)</f>
        <v>40600.25</v>
      </c>
      <c r="O38" s="21">
        <f>DATE(1970,1,1) + (M38 / 86400)</f>
        <v>40625.208333333336</v>
      </c>
      <c r="P38" t="b">
        <v>0</v>
      </c>
      <c r="Q38" t="b">
        <v>0</v>
      </c>
      <c r="R38" t="s">
        <v>33</v>
      </c>
      <c r="S38" t="str">
        <f>LEFT(R38, FIND("/", R38)-1)</f>
        <v>theater</v>
      </c>
      <c r="T38" s="7" t="str">
        <f>MID(R38, FIND("/", R38)+1,LEN(R38))</f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ROUND(((E39/D39)*100),0)</f>
        <v>140</v>
      </c>
      <c r="G39" t="s">
        <v>20</v>
      </c>
      <c r="H39">
        <v>107</v>
      </c>
      <c r="I39" s="5">
        <f>AVERAGE(IFERROR(E39/H39,0))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22">
        <f>DATE(1970,1,1) + (L39 / 86400)</f>
        <v>43744.208333333328</v>
      </c>
      <c r="O39" s="21">
        <f>DATE(1970,1,1) + (M39 / 86400)</f>
        <v>43777.25</v>
      </c>
      <c r="P39" t="b">
        <v>0</v>
      </c>
      <c r="Q39" t="b">
        <v>1</v>
      </c>
      <c r="R39" t="s">
        <v>119</v>
      </c>
      <c r="S39" t="str">
        <f>LEFT(R39, FIND("/", R39)-1)</f>
        <v>publishing</v>
      </c>
      <c r="T39" s="7" t="str">
        <f>MID(R39, FIND("/", R39)+1,LEN(R39))</f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ROUND(((E40/D40)*100),0)</f>
        <v>325</v>
      </c>
      <c r="G40" t="s">
        <v>20</v>
      </c>
      <c r="H40">
        <v>134</v>
      </c>
      <c r="I40" s="5">
        <f>AVERAGE(IFERROR(E40/H40,0))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22">
        <f>DATE(1970,1,1) + (L40 / 86400)</f>
        <v>40469.208333333336</v>
      </c>
      <c r="O40" s="21">
        <f>DATE(1970,1,1) + (M40 / 86400)</f>
        <v>40474.208333333336</v>
      </c>
      <c r="P40" t="b">
        <v>0</v>
      </c>
      <c r="Q40" t="b">
        <v>0</v>
      </c>
      <c r="R40" t="s">
        <v>122</v>
      </c>
      <c r="S40" t="str">
        <f>LEFT(R40, FIND("/", R40)-1)</f>
        <v>photography</v>
      </c>
      <c r="T40" s="7" t="str">
        <f>MID(R40, FIND("/", R40)+1,LEN(R40))</f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ROUND(((E41/D41)*100),0)</f>
        <v>51</v>
      </c>
      <c r="G41" t="s">
        <v>14</v>
      </c>
      <c r="H41">
        <v>88</v>
      </c>
      <c r="I41" s="5">
        <f>AVERAGE(IFERROR(E41/H41,0))</f>
        <v>57.125</v>
      </c>
      <c r="J41" t="s">
        <v>36</v>
      </c>
      <c r="K41" t="s">
        <v>37</v>
      </c>
      <c r="L41">
        <v>1361772000</v>
      </c>
      <c r="M41">
        <v>1362978000</v>
      </c>
      <c r="N41" s="22">
        <f>DATE(1970,1,1) + (L41 / 86400)</f>
        <v>41330.25</v>
      </c>
      <c r="O41" s="21">
        <f>DATE(1970,1,1) + (M41 / 86400)</f>
        <v>41344.208333333336</v>
      </c>
      <c r="P41" t="b">
        <v>0</v>
      </c>
      <c r="Q41" t="b">
        <v>0</v>
      </c>
      <c r="R41" t="s">
        <v>33</v>
      </c>
      <c r="S41" t="str">
        <f>LEFT(R41, FIND("/", R41)-1)</f>
        <v>theater</v>
      </c>
      <c r="T41" s="7" t="str">
        <f>MID(R41, FIND("/", R41)+1,LEN(R41))</f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ROUND(((E42/D42)*100),0)</f>
        <v>169</v>
      </c>
      <c r="G42" t="s">
        <v>20</v>
      </c>
      <c r="H42">
        <v>198</v>
      </c>
      <c r="I42" s="5">
        <f>AVERAGE(IFERROR(E42/H42,0))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22">
        <f>DATE(1970,1,1) + (L42 / 86400)</f>
        <v>40334.208333333336</v>
      </c>
      <c r="O42" s="21">
        <f>DATE(1970,1,1) + (M42 / 86400)</f>
        <v>40353.208333333336</v>
      </c>
      <c r="P42" t="b">
        <v>0</v>
      </c>
      <c r="Q42" t="b">
        <v>1</v>
      </c>
      <c r="R42" t="s">
        <v>65</v>
      </c>
      <c r="S42" t="str">
        <f>LEFT(R42, FIND("/", R42)-1)</f>
        <v>technology</v>
      </c>
      <c r="T42" s="7" t="str">
        <f>MID(R42, FIND("/", R42)+1,LEN(R42))</f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ROUND(((E43/D43)*100),0)</f>
        <v>213</v>
      </c>
      <c r="G43" t="s">
        <v>20</v>
      </c>
      <c r="H43">
        <v>111</v>
      </c>
      <c r="I43" s="5">
        <f>AVERAGE(IFERROR(E43/H43,0))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22">
        <f>DATE(1970,1,1) + (L43 / 86400)</f>
        <v>41156.208333333336</v>
      </c>
      <c r="O43" s="21">
        <f>DATE(1970,1,1) + (M43 / 86400)</f>
        <v>41182.208333333336</v>
      </c>
      <c r="P43" t="b">
        <v>0</v>
      </c>
      <c r="Q43" t="b">
        <v>1</v>
      </c>
      <c r="R43" t="s">
        <v>23</v>
      </c>
      <c r="S43" t="str">
        <f>LEFT(R43, FIND("/", R43)-1)</f>
        <v>music</v>
      </c>
      <c r="T43" s="7" t="str">
        <f>MID(R43, FIND("/", R43)+1,LEN(R43))</f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ROUND(((E44/D44)*100),0)</f>
        <v>444</v>
      </c>
      <c r="G44" t="s">
        <v>20</v>
      </c>
      <c r="H44">
        <v>222</v>
      </c>
      <c r="I44" s="5">
        <f>AVERAGE(IFERROR(E44/H44,0))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22">
        <f>DATE(1970,1,1) + (L44 / 86400)</f>
        <v>40728.208333333336</v>
      </c>
      <c r="O44" s="21">
        <f>DATE(1970,1,1) + (M44 / 86400)</f>
        <v>40737.208333333336</v>
      </c>
      <c r="P44" t="b">
        <v>0</v>
      </c>
      <c r="Q44" t="b">
        <v>0</v>
      </c>
      <c r="R44" t="s">
        <v>17</v>
      </c>
      <c r="S44" t="str">
        <f>LEFT(R44, FIND("/", R44)-1)</f>
        <v>food</v>
      </c>
      <c r="T44" s="7" t="str">
        <f>MID(R44, FIND("/", R44)+1,LEN(R44))</f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ROUND(((E45/D45)*100),0)</f>
        <v>186</v>
      </c>
      <c r="G45" t="s">
        <v>20</v>
      </c>
      <c r="H45">
        <v>6212</v>
      </c>
      <c r="I45" s="5">
        <f>AVERAGE(IFERROR(E45/H45,0))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22">
        <f>DATE(1970,1,1) + (L45 / 86400)</f>
        <v>41844.208333333336</v>
      </c>
      <c r="O45" s="21">
        <f>DATE(1970,1,1) + (M45 / 86400)</f>
        <v>41860.208333333336</v>
      </c>
      <c r="P45" t="b">
        <v>0</v>
      </c>
      <c r="Q45" t="b">
        <v>0</v>
      </c>
      <c r="R45" t="s">
        <v>133</v>
      </c>
      <c r="S45" t="str">
        <f>LEFT(R45, FIND("/", R45)-1)</f>
        <v>publishing</v>
      </c>
      <c r="T45" s="7" t="str">
        <f>MID(R45, FIND("/", R45)+1,LEN(R45))</f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ROUND(((E46/D46)*100),0)</f>
        <v>659</v>
      </c>
      <c r="G46" t="s">
        <v>20</v>
      </c>
      <c r="H46">
        <v>98</v>
      </c>
      <c r="I46" s="5">
        <f>AVERAGE(IFERROR(E46/H46,0))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22">
        <f>DATE(1970,1,1) + (L46 / 86400)</f>
        <v>43541.208333333328</v>
      </c>
      <c r="O46" s="21">
        <f>DATE(1970,1,1) + (M46 / 86400)</f>
        <v>43542.208333333328</v>
      </c>
      <c r="P46" t="b">
        <v>0</v>
      </c>
      <c r="Q46" t="b">
        <v>0</v>
      </c>
      <c r="R46" t="s">
        <v>119</v>
      </c>
      <c r="S46" t="str">
        <f>LEFT(R46, FIND("/", R46)-1)</f>
        <v>publishing</v>
      </c>
      <c r="T46" s="7" t="str">
        <f>MID(R46, FIND("/", R46)+1,LEN(R46))</f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ROUND(((E47/D47)*100),0)</f>
        <v>48</v>
      </c>
      <c r="G47" t="s">
        <v>14</v>
      </c>
      <c r="H47">
        <v>48</v>
      </c>
      <c r="I47" s="5">
        <f>AVERAGE(IFERROR(E47/H47,0))</f>
        <v>94.375</v>
      </c>
      <c r="J47" t="s">
        <v>21</v>
      </c>
      <c r="K47" t="s">
        <v>22</v>
      </c>
      <c r="L47">
        <v>1478062800</v>
      </c>
      <c r="M47">
        <v>1479362400</v>
      </c>
      <c r="N47" s="22">
        <f>DATE(1970,1,1) + (L47 / 86400)</f>
        <v>42676.208333333328</v>
      </c>
      <c r="O47" s="21">
        <f>DATE(1970,1,1) + (M47 / 86400)</f>
        <v>42691.25</v>
      </c>
      <c r="P47" t="b">
        <v>0</v>
      </c>
      <c r="Q47" t="b">
        <v>1</v>
      </c>
      <c r="R47" t="s">
        <v>33</v>
      </c>
      <c r="S47" t="str">
        <f>LEFT(R47, FIND("/", R47)-1)</f>
        <v>theater</v>
      </c>
      <c r="T47" s="7" t="str">
        <f>MID(R47, FIND("/", R47)+1,LEN(R47))</f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ROUND(((E48/D48)*100),0)</f>
        <v>115</v>
      </c>
      <c r="G48" t="s">
        <v>20</v>
      </c>
      <c r="H48">
        <v>92</v>
      </c>
      <c r="I48" s="5">
        <f>AVERAGE(IFERROR(E48/H48,0))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22">
        <f>DATE(1970,1,1) + (L48 / 86400)</f>
        <v>40367.208333333336</v>
      </c>
      <c r="O48" s="21">
        <f>DATE(1970,1,1) + (M48 / 86400)</f>
        <v>40390.208333333336</v>
      </c>
      <c r="P48" t="b">
        <v>0</v>
      </c>
      <c r="Q48" t="b">
        <v>0</v>
      </c>
      <c r="R48" t="s">
        <v>23</v>
      </c>
      <c r="S48" t="str">
        <f>LEFT(R48, FIND("/", R48)-1)</f>
        <v>music</v>
      </c>
      <c r="T48" s="7" t="str">
        <f>MID(R48, FIND("/", R48)+1,LEN(R48))</f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ROUND(((E49/D49)*100),0)</f>
        <v>475</v>
      </c>
      <c r="G49" t="s">
        <v>20</v>
      </c>
      <c r="H49">
        <v>149</v>
      </c>
      <c r="I49" s="5">
        <f>AVERAGE(IFERROR(E49/H49,0))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22">
        <f>DATE(1970,1,1) + (L49 / 86400)</f>
        <v>41727.208333333336</v>
      </c>
      <c r="O49" s="21">
        <f>DATE(1970,1,1) + (M49 / 86400)</f>
        <v>41757.208333333336</v>
      </c>
      <c r="P49" t="b">
        <v>0</v>
      </c>
      <c r="Q49" t="b">
        <v>0</v>
      </c>
      <c r="R49" t="s">
        <v>33</v>
      </c>
      <c r="S49" t="str">
        <f>LEFT(R49, FIND("/", R49)-1)</f>
        <v>theater</v>
      </c>
      <c r="T49" s="7" t="str">
        <f>MID(R49, FIND("/", R49)+1,LEN(R49))</f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ROUND(((E50/D50)*100),0)</f>
        <v>387</v>
      </c>
      <c r="G50" t="s">
        <v>20</v>
      </c>
      <c r="H50">
        <v>2431</v>
      </c>
      <c r="I50" s="5">
        <f>AVERAGE(IFERROR(E50/H50,0))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22">
        <f>DATE(1970,1,1) + (L50 / 86400)</f>
        <v>42180.208333333328</v>
      </c>
      <c r="O50" s="21">
        <f>DATE(1970,1,1) + (M50 / 86400)</f>
        <v>42192.208333333328</v>
      </c>
      <c r="P50" t="b">
        <v>0</v>
      </c>
      <c r="Q50" t="b">
        <v>0</v>
      </c>
      <c r="R50" t="s">
        <v>33</v>
      </c>
      <c r="S50" t="str">
        <f>LEFT(R50, FIND("/", R50)-1)</f>
        <v>theater</v>
      </c>
      <c r="T50" s="7" t="str">
        <f>MID(R50, FIND("/", R50)+1,LEN(R50))</f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ROUND(((E51/D51)*100),0)</f>
        <v>190</v>
      </c>
      <c r="G51" t="s">
        <v>20</v>
      </c>
      <c r="H51">
        <v>303</v>
      </c>
      <c r="I51" s="5">
        <f>AVERAGE(IFERROR(E51/H51,0))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22">
        <f>DATE(1970,1,1) + (L51 / 86400)</f>
        <v>43758.208333333328</v>
      </c>
      <c r="O51" s="21">
        <f>DATE(1970,1,1) + (M51 / 86400)</f>
        <v>43803.25</v>
      </c>
      <c r="P51" t="b">
        <v>0</v>
      </c>
      <c r="Q51" t="b">
        <v>0</v>
      </c>
      <c r="R51" t="s">
        <v>23</v>
      </c>
      <c r="S51" t="str">
        <f>LEFT(R51, FIND("/", R51)-1)</f>
        <v>music</v>
      </c>
      <c r="T51" s="7" t="str">
        <f>MID(R51, FIND("/", R51)+1,LEN(R51))</f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ROUND(((E52/D52)*100),0)</f>
        <v>2</v>
      </c>
      <c r="G52" t="s">
        <v>14</v>
      </c>
      <c r="H52">
        <v>1</v>
      </c>
      <c r="I52" s="5">
        <f>AVERAGE(IFERROR(E52/H52,0))</f>
        <v>2</v>
      </c>
      <c r="J52" t="s">
        <v>107</v>
      </c>
      <c r="K52" t="s">
        <v>108</v>
      </c>
      <c r="L52">
        <v>1375333200</v>
      </c>
      <c r="M52">
        <v>1377752400</v>
      </c>
      <c r="N52" s="22">
        <f>DATE(1970,1,1) + (L52 / 86400)</f>
        <v>41487.208333333336</v>
      </c>
      <c r="O52" s="21">
        <f>DATE(1970,1,1) + (M52 / 86400)</f>
        <v>41515.208333333336</v>
      </c>
      <c r="P52" t="b">
        <v>0</v>
      </c>
      <c r="Q52" t="b">
        <v>0</v>
      </c>
      <c r="R52" t="s">
        <v>148</v>
      </c>
      <c r="S52" t="str">
        <f>LEFT(R52, FIND("/", R52)-1)</f>
        <v>music</v>
      </c>
      <c r="T52" s="7" t="str">
        <f>MID(R52, FIND("/", R52)+1,LEN(R52))</f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ROUND(((E53/D53)*100),0)</f>
        <v>92</v>
      </c>
      <c r="G53" t="s">
        <v>14</v>
      </c>
      <c r="H53">
        <v>1467</v>
      </c>
      <c r="I53" s="5">
        <f>AVERAGE(IFERROR(E53/H53,0))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22">
        <f>DATE(1970,1,1) + (L53 / 86400)</f>
        <v>40995.208333333336</v>
      </c>
      <c r="O53" s="21">
        <f>DATE(1970,1,1) + (M53 / 86400)</f>
        <v>41011.208333333336</v>
      </c>
      <c r="P53" t="b">
        <v>0</v>
      </c>
      <c r="Q53" t="b">
        <v>1</v>
      </c>
      <c r="R53" t="s">
        <v>65</v>
      </c>
      <c r="S53" t="str">
        <f>LEFT(R53, FIND("/", R53)-1)</f>
        <v>technology</v>
      </c>
      <c r="T53" s="7" t="str">
        <f>MID(R53, FIND("/", R53)+1,LEN(R53))</f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ROUND(((E54/D54)*100),0)</f>
        <v>34</v>
      </c>
      <c r="G54" t="s">
        <v>14</v>
      </c>
      <c r="H54">
        <v>75</v>
      </c>
      <c r="I54" s="5">
        <f>AVERAGE(IFERROR(E54/H54,0))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22">
        <f>DATE(1970,1,1) + (L54 / 86400)</f>
        <v>40436.208333333336</v>
      </c>
      <c r="O54" s="21">
        <f>DATE(1970,1,1) + (M54 / 86400)</f>
        <v>40440.208333333336</v>
      </c>
      <c r="P54" t="b">
        <v>0</v>
      </c>
      <c r="Q54" t="b">
        <v>0</v>
      </c>
      <c r="R54" t="s">
        <v>33</v>
      </c>
      <c r="S54" t="str">
        <f>LEFT(R54, FIND("/", R54)-1)</f>
        <v>theater</v>
      </c>
      <c r="T54" s="7" t="str">
        <f>MID(R54, FIND("/", R54)+1,LEN(R54))</f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ROUND(((E55/D55)*100),0)</f>
        <v>140</v>
      </c>
      <c r="G55" t="s">
        <v>20</v>
      </c>
      <c r="H55">
        <v>209</v>
      </c>
      <c r="I55" s="5">
        <f>AVERAGE(IFERROR(E55/H55,0))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22">
        <f>DATE(1970,1,1) + (L55 / 86400)</f>
        <v>41779.208333333336</v>
      </c>
      <c r="O55" s="21">
        <f>DATE(1970,1,1) + (M55 / 86400)</f>
        <v>41818.208333333336</v>
      </c>
      <c r="P55" t="b">
        <v>0</v>
      </c>
      <c r="Q55" t="b">
        <v>0</v>
      </c>
      <c r="R55" t="s">
        <v>53</v>
      </c>
      <c r="S55" t="str">
        <f>LEFT(R55, FIND("/", R55)-1)</f>
        <v>film &amp; video</v>
      </c>
      <c r="T55" s="7" t="str">
        <f>MID(R55, FIND("/", R55)+1,LEN(R55))</f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ROUND(((E56/D56)*100),0)</f>
        <v>90</v>
      </c>
      <c r="G56" t="s">
        <v>14</v>
      </c>
      <c r="H56">
        <v>120</v>
      </c>
      <c r="I56" s="5">
        <f>AVERAGE(IFERROR(E56/H56,0))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22">
        <f>DATE(1970,1,1) + (L56 / 86400)</f>
        <v>43170.25</v>
      </c>
      <c r="O56" s="21">
        <f>DATE(1970,1,1) + (M56 / 86400)</f>
        <v>43176.208333333328</v>
      </c>
      <c r="P56" t="b">
        <v>0</v>
      </c>
      <c r="Q56" t="b">
        <v>0</v>
      </c>
      <c r="R56" t="s">
        <v>65</v>
      </c>
      <c r="S56" t="str">
        <f>LEFT(R56, FIND("/", R56)-1)</f>
        <v>technology</v>
      </c>
      <c r="T56" s="7" t="str">
        <f>MID(R56, FIND("/", R56)+1,LEN(R56))</f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ROUND(((E57/D57)*100),0)</f>
        <v>178</v>
      </c>
      <c r="G57" t="s">
        <v>20</v>
      </c>
      <c r="H57">
        <v>131</v>
      </c>
      <c r="I57" s="5">
        <f>AVERAGE(IFERROR(E57/H57,0))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22">
        <f>DATE(1970,1,1) + (L57 / 86400)</f>
        <v>43311.208333333328</v>
      </c>
      <c r="O57" s="21">
        <f>DATE(1970,1,1) + (M57 / 86400)</f>
        <v>43316.208333333328</v>
      </c>
      <c r="P57" t="b">
        <v>0</v>
      </c>
      <c r="Q57" t="b">
        <v>0</v>
      </c>
      <c r="R57" t="s">
        <v>159</v>
      </c>
      <c r="S57" t="str">
        <f>LEFT(R57, FIND("/", R57)-1)</f>
        <v>music</v>
      </c>
      <c r="T57" s="7" t="str">
        <f>MID(R57, FIND("/", R57)+1,LEN(R57))</f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ROUND(((E58/D58)*100),0)</f>
        <v>144</v>
      </c>
      <c r="G58" t="s">
        <v>20</v>
      </c>
      <c r="H58">
        <v>164</v>
      </c>
      <c r="I58" s="5">
        <f>AVERAGE(IFERROR(E58/H58,0))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22">
        <f>DATE(1970,1,1) + (L58 / 86400)</f>
        <v>42014.25</v>
      </c>
      <c r="O58" s="21">
        <f>DATE(1970,1,1) + (M58 / 86400)</f>
        <v>42021.25</v>
      </c>
      <c r="P58" t="b">
        <v>0</v>
      </c>
      <c r="Q58" t="b">
        <v>0</v>
      </c>
      <c r="R58" t="s">
        <v>65</v>
      </c>
      <c r="S58" t="str">
        <f>LEFT(R58, FIND("/", R58)-1)</f>
        <v>technology</v>
      </c>
      <c r="T58" s="7" t="str">
        <f>MID(R58, FIND("/", R58)+1,LEN(R58))</f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ROUND(((E59/D59)*100),0)</f>
        <v>215</v>
      </c>
      <c r="G59" t="s">
        <v>20</v>
      </c>
      <c r="H59">
        <v>201</v>
      </c>
      <c r="I59" s="5">
        <f>AVERAGE(IFERROR(E59/H59,0))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22">
        <f>DATE(1970,1,1) + (L59 / 86400)</f>
        <v>42979.208333333328</v>
      </c>
      <c r="O59" s="21">
        <f>DATE(1970,1,1) + (M59 / 86400)</f>
        <v>42991.208333333328</v>
      </c>
      <c r="P59" t="b">
        <v>0</v>
      </c>
      <c r="Q59" t="b">
        <v>0</v>
      </c>
      <c r="R59" t="s">
        <v>89</v>
      </c>
      <c r="S59" t="str">
        <f>LEFT(R59, FIND("/", R59)-1)</f>
        <v>games</v>
      </c>
      <c r="T59" s="7" t="str">
        <f>MID(R59, FIND("/", R59)+1,LEN(R59))</f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ROUND(((E60/D60)*100),0)</f>
        <v>227</v>
      </c>
      <c r="G60" t="s">
        <v>20</v>
      </c>
      <c r="H60">
        <v>211</v>
      </c>
      <c r="I60" s="5">
        <f>AVERAGE(IFERROR(E60/H60,0))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22">
        <f>DATE(1970,1,1) + (L60 / 86400)</f>
        <v>42268.208333333328</v>
      </c>
      <c r="O60" s="21">
        <f>DATE(1970,1,1) + (M60 / 86400)</f>
        <v>42281.208333333328</v>
      </c>
      <c r="P60" t="b">
        <v>0</v>
      </c>
      <c r="Q60" t="b">
        <v>0</v>
      </c>
      <c r="R60" t="s">
        <v>33</v>
      </c>
      <c r="S60" t="str">
        <f>LEFT(R60, FIND("/", R60)-1)</f>
        <v>theater</v>
      </c>
      <c r="T60" s="7" t="str">
        <f>MID(R60, FIND("/", R60)+1,LEN(R60))</f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ROUND(((E61/D61)*100),0)</f>
        <v>275</v>
      </c>
      <c r="G61" t="s">
        <v>20</v>
      </c>
      <c r="H61">
        <v>128</v>
      </c>
      <c r="I61" s="5">
        <f>AVERAGE(IFERROR(E61/H61,0))</f>
        <v>30.0859375</v>
      </c>
      <c r="J61" t="s">
        <v>21</v>
      </c>
      <c r="K61" t="s">
        <v>22</v>
      </c>
      <c r="L61">
        <v>1497243600</v>
      </c>
      <c r="M61">
        <v>1498539600</v>
      </c>
      <c r="N61" s="22">
        <f>DATE(1970,1,1) + (L61 / 86400)</f>
        <v>42898.208333333328</v>
      </c>
      <c r="O61" s="21">
        <f>DATE(1970,1,1) + (M61 / 86400)</f>
        <v>42913.208333333328</v>
      </c>
      <c r="P61" t="b">
        <v>0</v>
      </c>
      <c r="Q61" t="b">
        <v>1</v>
      </c>
      <c r="R61" t="s">
        <v>33</v>
      </c>
      <c r="S61" t="str">
        <f>LEFT(R61, FIND("/", R61)-1)</f>
        <v>theater</v>
      </c>
      <c r="T61" s="7" t="str">
        <f>MID(R61, FIND("/", R61)+1,LEN(R61))</f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ROUND(((E62/D62)*100),0)</f>
        <v>144</v>
      </c>
      <c r="G62" t="s">
        <v>20</v>
      </c>
      <c r="H62">
        <v>1600</v>
      </c>
      <c r="I62" s="5">
        <f>AVERAGE(IFERROR(E62/H62,0))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22">
        <f>DATE(1970,1,1) + (L62 / 86400)</f>
        <v>41107.208333333336</v>
      </c>
      <c r="O62" s="21">
        <f>DATE(1970,1,1) + (M62 / 86400)</f>
        <v>41110.208333333336</v>
      </c>
      <c r="P62" t="b">
        <v>0</v>
      </c>
      <c r="Q62" t="b">
        <v>0</v>
      </c>
      <c r="R62" t="s">
        <v>33</v>
      </c>
      <c r="S62" t="str">
        <f>LEFT(R62, FIND("/", R62)-1)</f>
        <v>theater</v>
      </c>
      <c r="T62" s="7" t="str">
        <f>MID(R62, FIND("/", R62)+1,LEN(R62))</f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ROUND(((E63/D63)*100),0)</f>
        <v>93</v>
      </c>
      <c r="G63" t="s">
        <v>14</v>
      </c>
      <c r="H63">
        <v>2253</v>
      </c>
      <c r="I63" s="5">
        <f>AVERAGE(IFERROR(E63/H63,0))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22">
        <f>DATE(1970,1,1) + (L63 / 86400)</f>
        <v>40595.25</v>
      </c>
      <c r="O63" s="21">
        <f>DATE(1970,1,1) + (M63 / 86400)</f>
        <v>40635.208333333336</v>
      </c>
      <c r="P63" t="b">
        <v>0</v>
      </c>
      <c r="Q63" t="b">
        <v>0</v>
      </c>
      <c r="R63" t="s">
        <v>33</v>
      </c>
      <c r="S63" t="str">
        <f>LEFT(R63, FIND("/", R63)-1)</f>
        <v>theater</v>
      </c>
      <c r="T63" s="7" t="str">
        <f>MID(R63, FIND("/", R63)+1,LEN(R63))</f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ROUND(((E64/D64)*100),0)</f>
        <v>723</v>
      </c>
      <c r="G64" t="s">
        <v>20</v>
      </c>
      <c r="H64">
        <v>249</v>
      </c>
      <c r="I64" s="5">
        <f>AVERAGE(IFERROR(E64/H64,0))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22">
        <f>DATE(1970,1,1) + (L64 / 86400)</f>
        <v>42160.208333333328</v>
      </c>
      <c r="O64" s="21">
        <f>DATE(1970,1,1) + (M64 / 86400)</f>
        <v>42161.208333333328</v>
      </c>
      <c r="P64" t="b">
        <v>0</v>
      </c>
      <c r="Q64" t="b">
        <v>0</v>
      </c>
      <c r="R64" t="s">
        <v>28</v>
      </c>
      <c r="S64" t="str">
        <f>LEFT(R64, FIND("/", R64)-1)</f>
        <v>technology</v>
      </c>
      <c r="T64" s="7" t="str">
        <f>MID(R64, FIND("/", R64)+1,LEN(R64))</f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ROUND(((E65/D65)*100),0)</f>
        <v>12</v>
      </c>
      <c r="G65" t="s">
        <v>14</v>
      </c>
      <c r="H65">
        <v>5</v>
      </c>
      <c r="I65" s="5">
        <f>AVERAGE(IFERROR(E65/H65,0))</f>
        <v>111.4</v>
      </c>
      <c r="J65" t="s">
        <v>21</v>
      </c>
      <c r="K65" t="s">
        <v>22</v>
      </c>
      <c r="L65">
        <v>1493355600</v>
      </c>
      <c r="M65">
        <v>1493874000</v>
      </c>
      <c r="N65" s="22">
        <f>DATE(1970,1,1) + (L65 / 86400)</f>
        <v>42853.208333333328</v>
      </c>
      <c r="O65" s="21">
        <f>DATE(1970,1,1) + (M65 / 86400)</f>
        <v>42859.208333333328</v>
      </c>
      <c r="P65" t="b">
        <v>0</v>
      </c>
      <c r="Q65" t="b">
        <v>0</v>
      </c>
      <c r="R65" t="s">
        <v>33</v>
      </c>
      <c r="S65" t="str">
        <f>LEFT(R65, FIND("/", R65)-1)</f>
        <v>theater</v>
      </c>
      <c r="T65" s="7" t="str">
        <f>MID(R65, FIND("/", R65)+1,LEN(R65))</f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ROUND(((E66/D66)*100),0)</f>
        <v>98</v>
      </c>
      <c r="G66" t="s">
        <v>14</v>
      </c>
      <c r="H66">
        <v>38</v>
      </c>
      <c r="I66" s="5">
        <f>AVERAGE(IFERROR(E66/H66,0))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22">
        <f>DATE(1970,1,1) + (L66 / 86400)</f>
        <v>43283.208333333328</v>
      </c>
      <c r="O66" s="21">
        <f>DATE(1970,1,1) + (M66 / 86400)</f>
        <v>43298.208333333328</v>
      </c>
      <c r="P66" t="b">
        <v>0</v>
      </c>
      <c r="Q66" t="b">
        <v>1</v>
      </c>
      <c r="R66" t="s">
        <v>28</v>
      </c>
      <c r="S66" t="str">
        <f>LEFT(R66, FIND("/", R66)-1)</f>
        <v>technology</v>
      </c>
      <c r="T66" s="7" t="str">
        <f>MID(R66, FIND("/", R66)+1,LEN(R66))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ROUND(((E67/D67)*100),0)</f>
        <v>236</v>
      </c>
      <c r="G67" t="s">
        <v>20</v>
      </c>
      <c r="H67">
        <v>236</v>
      </c>
      <c r="I67" s="5">
        <f>AVERAGE(IFERROR(E67/H67,0))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22">
        <f>DATE(1970,1,1) + (L67 / 86400)</f>
        <v>40570.25</v>
      </c>
      <c r="O67" s="21">
        <f>DATE(1970,1,1) + (M67 / 86400)</f>
        <v>40577.25</v>
      </c>
      <c r="P67" t="b">
        <v>0</v>
      </c>
      <c r="Q67" t="b">
        <v>0</v>
      </c>
      <c r="R67" t="s">
        <v>33</v>
      </c>
      <c r="S67" t="str">
        <f>LEFT(R67, FIND("/", R67)-1)</f>
        <v>theater</v>
      </c>
      <c r="T67" s="7" t="str">
        <f>MID(R67, FIND("/", R67)+1,LEN(R67))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ROUND(((E68/D68)*100),0)</f>
        <v>45</v>
      </c>
      <c r="G68" t="s">
        <v>14</v>
      </c>
      <c r="H68">
        <v>12</v>
      </c>
      <c r="I68" s="5">
        <f>AVERAGE(IFERROR(E68/H68,0))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22">
        <f>DATE(1970,1,1) + (L68 / 86400)</f>
        <v>42102.208333333328</v>
      </c>
      <c r="O68" s="21">
        <f>DATE(1970,1,1) + (M68 / 86400)</f>
        <v>42107.208333333328</v>
      </c>
      <c r="P68" t="b">
        <v>0</v>
      </c>
      <c r="Q68" t="b">
        <v>1</v>
      </c>
      <c r="R68" t="s">
        <v>33</v>
      </c>
      <c r="S68" t="str">
        <f>LEFT(R68, FIND("/", R68)-1)</f>
        <v>theater</v>
      </c>
      <c r="T68" s="7" t="str">
        <f>MID(R68, FIND("/", R68)+1,LEN(R68))</f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ROUND(((E69/D69)*100),0)</f>
        <v>162</v>
      </c>
      <c r="G69" t="s">
        <v>20</v>
      </c>
      <c r="H69">
        <v>4065</v>
      </c>
      <c r="I69" s="5">
        <f>AVERAGE(IFERROR(E69/H69,0))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22">
        <f>DATE(1970,1,1) + (L69 / 86400)</f>
        <v>40203.25</v>
      </c>
      <c r="O69" s="21">
        <f>DATE(1970,1,1) + (M69 / 86400)</f>
        <v>40208.25</v>
      </c>
      <c r="P69" t="b">
        <v>0</v>
      </c>
      <c r="Q69" t="b">
        <v>1</v>
      </c>
      <c r="R69" t="s">
        <v>65</v>
      </c>
      <c r="S69" t="str">
        <f>LEFT(R69, FIND("/", R69)-1)</f>
        <v>technology</v>
      </c>
      <c r="T69" s="7" t="str">
        <f>MID(R69, FIND("/", R69)+1,LEN(R69))</f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ROUND(((E70/D70)*100),0)</f>
        <v>255</v>
      </c>
      <c r="G70" t="s">
        <v>20</v>
      </c>
      <c r="H70">
        <v>246</v>
      </c>
      <c r="I70" s="5">
        <f>AVERAGE(IFERROR(E70/H70,0))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22">
        <f>DATE(1970,1,1) + (L70 / 86400)</f>
        <v>42943.208333333328</v>
      </c>
      <c r="O70" s="21">
        <f>DATE(1970,1,1) + (M70 / 86400)</f>
        <v>42990.208333333328</v>
      </c>
      <c r="P70" t="b">
        <v>0</v>
      </c>
      <c r="Q70" t="b">
        <v>1</v>
      </c>
      <c r="R70" t="s">
        <v>33</v>
      </c>
      <c r="S70" t="str">
        <f>LEFT(R70, FIND("/", R70)-1)</f>
        <v>theater</v>
      </c>
      <c r="T70" s="7" t="str">
        <f>MID(R70, FIND("/", R70)+1,LEN(R70))</f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ROUND(((E71/D71)*100),0)</f>
        <v>24</v>
      </c>
      <c r="G71" t="s">
        <v>74</v>
      </c>
      <c r="H71">
        <v>17</v>
      </c>
      <c r="I71" s="5">
        <f>AVERAGE(IFERROR(E71/H71,0))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22">
        <f>DATE(1970,1,1) + (L71 / 86400)</f>
        <v>40531.25</v>
      </c>
      <c r="O71" s="21">
        <f>DATE(1970,1,1) + (M71 / 86400)</f>
        <v>40565.25</v>
      </c>
      <c r="P71" t="b">
        <v>0</v>
      </c>
      <c r="Q71" t="b">
        <v>0</v>
      </c>
      <c r="R71" t="s">
        <v>33</v>
      </c>
      <c r="S71" t="str">
        <f>LEFT(R71, FIND("/", R71)-1)</f>
        <v>theater</v>
      </c>
      <c r="T71" s="7" t="str">
        <f>MID(R71, FIND("/", R71)+1,LEN(R71))</f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ROUND(((E72/D72)*100),0)</f>
        <v>124</v>
      </c>
      <c r="G72" t="s">
        <v>20</v>
      </c>
      <c r="H72">
        <v>2475</v>
      </c>
      <c r="I72" s="5">
        <f>AVERAGE(IFERROR(E72/H72,0))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22">
        <f>DATE(1970,1,1) + (L72 / 86400)</f>
        <v>40484.208333333336</v>
      </c>
      <c r="O72" s="21">
        <f>DATE(1970,1,1) + (M72 / 86400)</f>
        <v>40533.25</v>
      </c>
      <c r="P72" t="b">
        <v>0</v>
      </c>
      <c r="Q72" t="b">
        <v>1</v>
      </c>
      <c r="R72" t="s">
        <v>33</v>
      </c>
      <c r="S72" t="str">
        <f>LEFT(R72, FIND("/", R72)-1)</f>
        <v>theater</v>
      </c>
      <c r="T72" s="7" t="str">
        <f>MID(R72, FIND("/", R72)+1,LEN(R72))</f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ROUND(((E73/D73)*100),0)</f>
        <v>108</v>
      </c>
      <c r="G73" t="s">
        <v>20</v>
      </c>
      <c r="H73">
        <v>76</v>
      </c>
      <c r="I73" s="5">
        <f>AVERAGE(IFERROR(E73/H73,0))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22">
        <f>DATE(1970,1,1) + (L73 / 86400)</f>
        <v>43799.25</v>
      </c>
      <c r="O73" s="21">
        <f>DATE(1970,1,1) + (M73 / 86400)</f>
        <v>43803.25</v>
      </c>
      <c r="P73" t="b">
        <v>0</v>
      </c>
      <c r="Q73" t="b">
        <v>0</v>
      </c>
      <c r="R73" t="s">
        <v>33</v>
      </c>
      <c r="S73" t="str">
        <f>LEFT(R73, FIND("/", R73)-1)</f>
        <v>theater</v>
      </c>
      <c r="T73" s="7" t="str">
        <f>MID(R73, FIND("/", R73)+1,LEN(R73))</f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ROUND(((E74/D74)*100),0)</f>
        <v>670</v>
      </c>
      <c r="G74" t="s">
        <v>20</v>
      </c>
      <c r="H74">
        <v>54</v>
      </c>
      <c r="I74" s="5">
        <f>AVERAGE(IFERROR(E74/H74,0))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22">
        <f>DATE(1970,1,1) + (L74 / 86400)</f>
        <v>42186.208333333328</v>
      </c>
      <c r="O74" s="21">
        <f>DATE(1970,1,1) + (M74 / 86400)</f>
        <v>42222.208333333328</v>
      </c>
      <c r="P74" t="b">
        <v>0</v>
      </c>
      <c r="Q74" t="b">
        <v>0</v>
      </c>
      <c r="R74" t="s">
        <v>71</v>
      </c>
      <c r="S74" t="str">
        <f>LEFT(R74, FIND("/", R74)-1)</f>
        <v>film &amp; video</v>
      </c>
      <c r="T74" s="7" t="str">
        <f>MID(R74, FIND("/", R74)+1,LEN(R74))</f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ROUND(((E75/D75)*100),0)</f>
        <v>661</v>
      </c>
      <c r="G75" t="s">
        <v>20</v>
      </c>
      <c r="H75">
        <v>88</v>
      </c>
      <c r="I75" s="5">
        <f>AVERAGE(IFERROR(E75/H75,0))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22">
        <f>DATE(1970,1,1) + (L75 / 86400)</f>
        <v>42701.25</v>
      </c>
      <c r="O75" s="21">
        <f>DATE(1970,1,1) + (M75 / 86400)</f>
        <v>42704.25</v>
      </c>
      <c r="P75" t="b">
        <v>0</v>
      </c>
      <c r="Q75" t="b">
        <v>0</v>
      </c>
      <c r="R75" t="s">
        <v>159</v>
      </c>
      <c r="S75" t="str">
        <f>LEFT(R75, FIND("/", R75)-1)</f>
        <v>music</v>
      </c>
      <c r="T75" s="7" t="str">
        <f>MID(R75, FIND("/", R75)+1,LEN(R75))</f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ROUND(((E76/D76)*100),0)</f>
        <v>122</v>
      </c>
      <c r="G76" t="s">
        <v>20</v>
      </c>
      <c r="H76">
        <v>85</v>
      </c>
      <c r="I76" s="5">
        <f>AVERAGE(IFERROR(E76/H76,0))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22">
        <f>DATE(1970,1,1) + (L76 / 86400)</f>
        <v>42456.208333333328</v>
      </c>
      <c r="O76" s="21">
        <f>DATE(1970,1,1) + (M76 / 86400)</f>
        <v>42457.208333333328</v>
      </c>
      <c r="P76" t="b">
        <v>0</v>
      </c>
      <c r="Q76" t="b">
        <v>0</v>
      </c>
      <c r="R76" t="s">
        <v>148</v>
      </c>
      <c r="S76" t="str">
        <f>LEFT(R76, FIND("/", R76)-1)</f>
        <v>music</v>
      </c>
      <c r="T76" s="7" t="str">
        <f>MID(R76, FIND("/", R76)+1,LEN(R76))</f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ROUND(((E77/D77)*100),0)</f>
        <v>151</v>
      </c>
      <c r="G77" t="s">
        <v>20</v>
      </c>
      <c r="H77">
        <v>170</v>
      </c>
      <c r="I77" s="5">
        <f>AVERAGE(IFERROR(E77/H77,0))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22">
        <f>DATE(1970,1,1) + (L77 / 86400)</f>
        <v>43296.208333333328</v>
      </c>
      <c r="O77" s="21">
        <f>DATE(1970,1,1) + (M77 / 86400)</f>
        <v>43304.208333333328</v>
      </c>
      <c r="P77" t="b">
        <v>0</v>
      </c>
      <c r="Q77" t="b">
        <v>0</v>
      </c>
      <c r="R77" t="s">
        <v>122</v>
      </c>
      <c r="S77" t="str">
        <f>LEFT(R77, FIND("/", R77)-1)</f>
        <v>photography</v>
      </c>
      <c r="T77" s="7" t="str">
        <f>MID(R77, FIND("/", R77)+1,LEN(R77))</f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ROUND(((E78/D78)*100),0)</f>
        <v>78</v>
      </c>
      <c r="G78" t="s">
        <v>14</v>
      </c>
      <c r="H78">
        <v>1684</v>
      </c>
      <c r="I78" s="5">
        <f>AVERAGE(IFERROR(E78/H78,0))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22">
        <f>DATE(1970,1,1) + (L78 / 86400)</f>
        <v>42027.25</v>
      </c>
      <c r="O78" s="21">
        <f>DATE(1970,1,1) + (M78 / 86400)</f>
        <v>42076.208333333328</v>
      </c>
      <c r="P78" t="b">
        <v>1</v>
      </c>
      <c r="Q78" t="b">
        <v>1</v>
      </c>
      <c r="R78" t="s">
        <v>33</v>
      </c>
      <c r="S78" t="str">
        <f>LEFT(R78, FIND("/", R78)-1)</f>
        <v>theater</v>
      </c>
      <c r="T78" s="7" t="str">
        <f>MID(R78, FIND("/", R78)+1,LEN(R78))</f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ROUND(((E79/D79)*100),0)</f>
        <v>47</v>
      </c>
      <c r="G79" t="s">
        <v>14</v>
      </c>
      <c r="H79">
        <v>56</v>
      </c>
      <c r="I79" s="5">
        <f>AVERAGE(IFERROR(E79/H79,0))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22">
        <f>DATE(1970,1,1) + (L79 / 86400)</f>
        <v>40448.208333333336</v>
      </c>
      <c r="O79" s="21">
        <f>DATE(1970,1,1) + (M79 / 86400)</f>
        <v>40462.208333333336</v>
      </c>
      <c r="P79" t="b">
        <v>0</v>
      </c>
      <c r="Q79" t="b">
        <v>1</v>
      </c>
      <c r="R79" t="s">
        <v>71</v>
      </c>
      <c r="S79" t="str">
        <f>LEFT(R79, FIND("/", R79)-1)</f>
        <v>film &amp; video</v>
      </c>
      <c r="T79" s="7" t="str">
        <f>MID(R79, FIND("/", R79)+1,LEN(R79))</f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ROUND(((E80/D80)*100),0)</f>
        <v>301</v>
      </c>
      <c r="G80" t="s">
        <v>20</v>
      </c>
      <c r="H80">
        <v>330</v>
      </c>
      <c r="I80" s="5">
        <f>AVERAGE(IFERROR(E80/H80,0))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22">
        <f>DATE(1970,1,1) + (L80 / 86400)</f>
        <v>43206.208333333328</v>
      </c>
      <c r="O80" s="21">
        <f>DATE(1970,1,1) + (M80 / 86400)</f>
        <v>43207.208333333328</v>
      </c>
      <c r="P80" t="b">
        <v>0</v>
      </c>
      <c r="Q80" t="b">
        <v>0</v>
      </c>
      <c r="R80" t="s">
        <v>206</v>
      </c>
      <c r="S80" t="str">
        <f>LEFT(R80, FIND("/", R80)-1)</f>
        <v>publishing</v>
      </c>
      <c r="T80" s="7" t="str">
        <f>MID(R80, FIND("/", R80)+1,LEN(R80))</f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ROUND(((E81/D81)*100),0)</f>
        <v>70</v>
      </c>
      <c r="G81" t="s">
        <v>14</v>
      </c>
      <c r="H81">
        <v>838</v>
      </c>
      <c r="I81" s="5">
        <f>AVERAGE(IFERROR(E81/H81,0))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22">
        <f>DATE(1970,1,1) + (L81 / 86400)</f>
        <v>43267.208333333328</v>
      </c>
      <c r="O81" s="21">
        <f>DATE(1970,1,1) + (M81 / 86400)</f>
        <v>43272.208333333328</v>
      </c>
      <c r="P81" t="b">
        <v>0</v>
      </c>
      <c r="Q81" t="b">
        <v>0</v>
      </c>
      <c r="R81" t="s">
        <v>33</v>
      </c>
      <c r="S81" t="str">
        <f>LEFT(R81, FIND("/", R81)-1)</f>
        <v>theater</v>
      </c>
      <c r="T81" s="7" t="str">
        <f>MID(R81, FIND("/", R81)+1,LEN(R81))</f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ROUND(((E82/D82)*100),0)</f>
        <v>637</v>
      </c>
      <c r="G82" t="s">
        <v>20</v>
      </c>
      <c r="H82">
        <v>127</v>
      </c>
      <c r="I82" s="5">
        <f>AVERAGE(IFERROR(E82/H82,0))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22">
        <f>DATE(1970,1,1) + (L82 / 86400)</f>
        <v>42976.208333333328</v>
      </c>
      <c r="O82" s="21">
        <f>DATE(1970,1,1) + (M82 / 86400)</f>
        <v>43006.208333333328</v>
      </c>
      <c r="P82" t="b">
        <v>0</v>
      </c>
      <c r="Q82" t="b">
        <v>0</v>
      </c>
      <c r="R82" t="s">
        <v>89</v>
      </c>
      <c r="S82" t="str">
        <f>LEFT(R82, FIND("/", R82)-1)</f>
        <v>games</v>
      </c>
      <c r="T82" s="7" t="str">
        <f>MID(R82, FIND("/", R82)+1,LEN(R82))</f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ROUND(((E83/D83)*100),0)</f>
        <v>225</v>
      </c>
      <c r="G83" t="s">
        <v>20</v>
      </c>
      <c r="H83">
        <v>411</v>
      </c>
      <c r="I83" s="5">
        <f>AVERAGE(IFERROR(E83/H83,0))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22">
        <f>DATE(1970,1,1) + (L83 / 86400)</f>
        <v>43062.25</v>
      </c>
      <c r="O83" s="21">
        <f>DATE(1970,1,1) + (M83 / 86400)</f>
        <v>43087.25</v>
      </c>
      <c r="P83" t="b">
        <v>0</v>
      </c>
      <c r="Q83" t="b">
        <v>0</v>
      </c>
      <c r="R83" t="s">
        <v>23</v>
      </c>
      <c r="S83" t="str">
        <f>LEFT(R83, FIND("/", R83)-1)</f>
        <v>music</v>
      </c>
      <c r="T83" s="7" t="str">
        <f>MID(R83, FIND("/", R83)+1,LEN(R83))</f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ROUND(((E84/D84)*100),0)</f>
        <v>1497</v>
      </c>
      <c r="G84" t="s">
        <v>20</v>
      </c>
      <c r="H84">
        <v>180</v>
      </c>
      <c r="I84" s="5">
        <f>AVERAGE(IFERROR(E84/H84,0))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22">
        <f>DATE(1970,1,1) + (L84 / 86400)</f>
        <v>43482.25</v>
      </c>
      <c r="O84" s="21">
        <f>DATE(1970,1,1) + (M84 / 86400)</f>
        <v>43489.25</v>
      </c>
      <c r="P84" t="b">
        <v>0</v>
      </c>
      <c r="Q84" t="b">
        <v>1</v>
      </c>
      <c r="R84" t="s">
        <v>89</v>
      </c>
      <c r="S84" t="str">
        <f>LEFT(R84, FIND("/", R84)-1)</f>
        <v>games</v>
      </c>
      <c r="T84" s="7" t="str">
        <f>MID(R84, FIND("/", R84)+1,LEN(R84))</f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ROUND(((E85/D85)*100),0)</f>
        <v>38</v>
      </c>
      <c r="G85" t="s">
        <v>14</v>
      </c>
      <c r="H85">
        <v>1000</v>
      </c>
      <c r="I85" s="5">
        <f>AVERAGE(IFERROR(E85/H85,0))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22">
        <f>DATE(1970,1,1) + (L85 / 86400)</f>
        <v>42579.208333333328</v>
      </c>
      <c r="O85" s="21">
        <f>DATE(1970,1,1) + (M85 / 86400)</f>
        <v>42601.208333333328</v>
      </c>
      <c r="P85" t="b">
        <v>0</v>
      </c>
      <c r="Q85" t="b">
        <v>0</v>
      </c>
      <c r="R85" t="s">
        <v>50</v>
      </c>
      <c r="S85" t="str">
        <f>LEFT(R85, FIND("/", R85)-1)</f>
        <v>music</v>
      </c>
      <c r="T85" s="7" t="str">
        <f>MID(R85, FIND("/", R85)+1,LEN(R85))</f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ROUND(((E86/D86)*100),0)</f>
        <v>132</v>
      </c>
      <c r="G86" t="s">
        <v>20</v>
      </c>
      <c r="H86">
        <v>374</v>
      </c>
      <c r="I86" s="5">
        <f>AVERAGE(IFERROR(E86/H86,0))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22">
        <f>DATE(1970,1,1) + (L86 / 86400)</f>
        <v>41118.208333333336</v>
      </c>
      <c r="O86" s="21">
        <f>DATE(1970,1,1) + (M86 / 86400)</f>
        <v>41128.208333333336</v>
      </c>
      <c r="P86" t="b">
        <v>0</v>
      </c>
      <c r="Q86" t="b">
        <v>0</v>
      </c>
      <c r="R86" t="s">
        <v>65</v>
      </c>
      <c r="S86" t="str">
        <f>LEFT(R86, FIND("/", R86)-1)</f>
        <v>technology</v>
      </c>
      <c r="T86" s="7" t="str">
        <f>MID(R86, FIND("/", R86)+1,LEN(R86))</f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ROUND(((E87/D87)*100),0)</f>
        <v>131</v>
      </c>
      <c r="G87" t="s">
        <v>20</v>
      </c>
      <c r="H87">
        <v>71</v>
      </c>
      <c r="I87" s="5">
        <f>AVERAGE(IFERROR(E87/H87,0))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22">
        <f>DATE(1970,1,1) + (L87 / 86400)</f>
        <v>40797.208333333336</v>
      </c>
      <c r="O87" s="21">
        <f>DATE(1970,1,1) + (M87 / 86400)</f>
        <v>40805.208333333336</v>
      </c>
      <c r="P87" t="b">
        <v>0</v>
      </c>
      <c r="Q87" t="b">
        <v>0</v>
      </c>
      <c r="R87" t="s">
        <v>60</v>
      </c>
      <c r="S87" t="str">
        <f>LEFT(R87, FIND("/", R87)-1)</f>
        <v>music</v>
      </c>
      <c r="T87" s="7" t="str">
        <f>MID(R87, FIND("/", R87)+1,LEN(R87))</f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ROUND(((E88/D88)*100),0)</f>
        <v>168</v>
      </c>
      <c r="G88" t="s">
        <v>20</v>
      </c>
      <c r="H88">
        <v>203</v>
      </c>
      <c r="I88" s="5">
        <f>AVERAGE(IFERROR(E88/H88,0))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22">
        <f>DATE(1970,1,1) + (L88 / 86400)</f>
        <v>42128.208333333328</v>
      </c>
      <c r="O88" s="21">
        <f>DATE(1970,1,1) + (M88 / 86400)</f>
        <v>42141.208333333328</v>
      </c>
      <c r="P88" t="b">
        <v>1</v>
      </c>
      <c r="Q88" t="b">
        <v>0</v>
      </c>
      <c r="R88" t="s">
        <v>33</v>
      </c>
      <c r="S88" t="str">
        <f>LEFT(R88, FIND("/", R88)-1)</f>
        <v>theater</v>
      </c>
      <c r="T88" s="7" t="str">
        <f>MID(R88, FIND("/", R88)+1,LEN(R88))</f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ROUND(((E89/D89)*100),0)</f>
        <v>62</v>
      </c>
      <c r="G89" t="s">
        <v>14</v>
      </c>
      <c r="H89">
        <v>1482</v>
      </c>
      <c r="I89" s="5">
        <f>AVERAGE(IFERROR(E89/H89,0))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22">
        <f>DATE(1970,1,1) + (L89 / 86400)</f>
        <v>40610.25</v>
      </c>
      <c r="O89" s="21">
        <f>DATE(1970,1,1) + (M89 / 86400)</f>
        <v>40621.208333333336</v>
      </c>
      <c r="P89" t="b">
        <v>0</v>
      </c>
      <c r="Q89" t="b">
        <v>1</v>
      </c>
      <c r="R89" t="s">
        <v>23</v>
      </c>
      <c r="S89" t="str">
        <f>LEFT(R89, FIND("/", R89)-1)</f>
        <v>music</v>
      </c>
      <c r="T89" s="7" t="str">
        <f>MID(R89, FIND("/", R89)+1,LEN(R89))</f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ROUND(((E90/D90)*100),0)</f>
        <v>261</v>
      </c>
      <c r="G90" t="s">
        <v>20</v>
      </c>
      <c r="H90">
        <v>113</v>
      </c>
      <c r="I90" s="5">
        <f>AVERAGE(IFERROR(E90/H90,0))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22">
        <f>DATE(1970,1,1) + (L90 / 86400)</f>
        <v>42110.208333333328</v>
      </c>
      <c r="O90" s="21">
        <f>DATE(1970,1,1) + (M90 / 86400)</f>
        <v>42132.208333333328</v>
      </c>
      <c r="P90" t="b">
        <v>0</v>
      </c>
      <c r="Q90" t="b">
        <v>0</v>
      </c>
      <c r="R90" t="s">
        <v>206</v>
      </c>
      <c r="S90" t="str">
        <f>LEFT(R90, FIND("/", R90)-1)</f>
        <v>publishing</v>
      </c>
      <c r="T90" s="7" t="str">
        <f>MID(R90, FIND("/", R90)+1,LEN(R90))</f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ROUND(((E91/D91)*100),0)</f>
        <v>253</v>
      </c>
      <c r="G91" t="s">
        <v>20</v>
      </c>
      <c r="H91">
        <v>96</v>
      </c>
      <c r="I91" s="5">
        <f>AVERAGE(IFERROR(E91/H91,0))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22">
        <f>DATE(1970,1,1) + (L91 / 86400)</f>
        <v>40283.208333333336</v>
      </c>
      <c r="O91" s="21">
        <f>DATE(1970,1,1) + (M91 / 86400)</f>
        <v>40285.208333333336</v>
      </c>
      <c r="P91" t="b">
        <v>0</v>
      </c>
      <c r="Q91" t="b">
        <v>0</v>
      </c>
      <c r="R91" t="s">
        <v>33</v>
      </c>
      <c r="S91" t="str">
        <f>LEFT(R91, FIND("/", R91)-1)</f>
        <v>theater</v>
      </c>
      <c r="T91" s="7" t="str">
        <f>MID(R91, FIND("/", R91)+1,LEN(R91))</f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ROUND(((E92/D92)*100),0)</f>
        <v>79</v>
      </c>
      <c r="G92" t="s">
        <v>14</v>
      </c>
      <c r="H92">
        <v>106</v>
      </c>
      <c r="I92" s="5">
        <f>AVERAGE(IFERROR(E92/H92,0))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22">
        <f>DATE(1970,1,1) + (L92 / 86400)</f>
        <v>42425.25</v>
      </c>
      <c r="O92" s="21">
        <f>DATE(1970,1,1) + (M92 / 86400)</f>
        <v>42425.25</v>
      </c>
      <c r="P92" t="b">
        <v>0</v>
      </c>
      <c r="Q92" t="b">
        <v>1</v>
      </c>
      <c r="R92" t="s">
        <v>33</v>
      </c>
      <c r="S92" t="str">
        <f>LEFT(R92, FIND("/", R92)-1)</f>
        <v>theater</v>
      </c>
      <c r="T92" s="7" t="str">
        <f>MID(R92, FIND("/", R92)+1,LEN(R92))</f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ROUND(((E93/D93)*100),0)</f>
        <v>48</v>
      </c>
      <c r="G93" t="s">
        <v>14</v>
      </c>
      <c r="H93">
        <v>679</v>
      </c>
      <c r="I93" s="5">
        <f>AVERAGE(IFERROR(E93/H93,0))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22">
        <f>DATE(1970,1,1) + (L93 / 86400)</f>
        <v>42588.208333333328</v>
      </c>
      <c r="O93" s="21">
        <f>DATE(1970,1,1) + (M93 / 86400)</f>
        <v>42616.208333333328</v>
      </c>
      <c r="P93" t="b">
        <v>0</v>
      </c>
      <c r="Q93" t="b">
        <v>0</v>
      </c>
      <c r="R93" t="s">
        <v>206</v>
      </c>
      <c r="S93" t="str">
        <f>LEFT(R93, FIND("/", R93)-1)</f>
        <v>publishing</v>
      </c>
      <c r="T93" s="7" t="str">
        <f>MID(R93, FIND("/", R93)+1,LEN(R93))</f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ROUND(((E94/D94)*100),0)</f>
        <v>259</v>
      </c>
      <c r="G94" t="s">
        <v>20</v>
      </c>
      <c r="H94">
        <v>498</v>
      </c>
      <c r="I94" s="5">
        <f>AVERAGE(IFERROR(E94/H94,0))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22">
        <f>DATE(1970,1,1) + (L94 / 86400)</f>
        <v>40352.208333333336</v>
      </c>
      <c r="O94" s="21">
        <f>DATE(1970,1,1) + (M94 / 86400)</f>
        <v>40353.208333333336</v>
      </c>
      <c r="P94" t="b">
        <v>0</v>
      </c>
      <c r="Q94" t="b">
        <v>1</v>
      </c>
      <c r="R94" t="s">
        <v>89</v>
      </c>
      <c r="S94" t="str">
        <f>LEFT(R94, FIND("/", R94)-1)</f>
        <v>games</v>
      </c>
      <c r="T94" s="7" t="str">
        <f>MID(R94, FIND("/", R94)+1,LEN(R94))</f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ROUND(((E95/D95)*100),0)</f>
        <v>61</v>
      </c>
      <c r="G95" t="s">
        <v>74</v>
      </c>
      <c r="H95">
        <v>610</v>
      </c>
      <c r="I95" s="5">
        <f>AVERAGE(IFERROR(E95/H95,0))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22">
        <f>DATE(1970,1,1) + (L95 / 86400)</f>
        <v>41202.208333333336</v>
      </c>
      <c r="O95" s="21">
        <f>DATE(1970,1,1) + (M95 / 86400)</f>
        <v>41206.208333333336</v>
      </c>
      <c r="P95" t="b">
        <v>0</v>
      </c>
      <c r="Q95" t="b">
        <v>1</v>
      </c>
      <c r="R95" t="s">
        <v>33</v>
      </c>
      <c r="S95" t="str">
        <f>LEFT(R95, FIND("/", R95)-1)</f>
        <v>theater</v>
      </c>
      <c r="T95" s="7" t="str">
        <f>MID(R95, FIND("/", R95)+1,LEN(R95))</f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ROUND(((E96/D96)*100),0)</f>
        <v>304</v>
      </c>
      <c r="G96" t="s">
        <v>20</v>
      </c>
      <c r="H96">
        <v>180</v>
      </c>
      <c r="I96" s="5">
        <f>AVERAGE(IFERROR(E96/H96,0))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22">
        <f>DATE(1970,1,1) + (L96 / 86400)</f>
        <v>43562.208333333328</v>
      </c>
      <c r="O96" s="21">
        <f>DATE(1970,1,1) + (M96 / 86400)</f>
        <v>43573.208333333328</v>
      </c>
      <c r="P96" t="b">
        <v>0</v>
      </c>
      <c r="Q96" t="b">
        <v>0</v>
      </c>
      <c r="R96" t="s">
        <v>28</v>
      </c>
      <c r="S96" t="str">
        <f>LEFT(R96, FIND("/", R96)-1)</f>
        <v>technology</v>
      </c>
      <c r="T96" s="7" t="str">
        <f>MID(R96, FIND("/", R96)+1,LEN(R96))</f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ROUND(((E97/D97)*100),0)</f>
        <v>113</v>
      </c>
      <c r="G97" t="s">
        <v>20</v>
      </c>
      <c r="H97">
        <v>27</v>
      </c>
      <c r="I97" s="5">
        <f>AVERAGE(IFERROR(E97/H97,0))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22">
        <f>DATE(1970,1,1) + (L97 / 86400)</f>
        <v>43752.208333333328</v>
      </c>
      <c r="O97" s="21">
        <f>DATE(1970,1,1) + (M97 / 86400)</f>
        <v>43759.208333333328</v>
      </c>
      <c r="P97" t="b">
        <v>0</v>
      </c>
      <c r="Q97" t="b">
        <v>0</v>
      </c>
      <c r="R97" t="s">
        <v>42</v>
      </c>
      <c r="S97" t="str">
        <f>LEFT(R97, FIND("/", R97)-1)</f>
        <v>film &amp; video</v>
      </c>
      <c r="T97" s="7" t="str">
        <f>MID(R97, FIND("/", R97)+1,LEN(R97))</f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ROUND(((E98/D98)*100),0)</f>
        <v>217</v>
      </c>
      <c r="G98" t="s">
        <v>20</v>
      </c>
      <c r="H98">
        <v>2331</v>
      </c>
      <c r="I98" s="5">
        <f>AVERAGE(IFERROR(E98/H98,0))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22">
        <f>DATE(1970,1,1) + (L98 / 86400)</f>
        <v>40612.25</v>
      </c>
      <c r="O98" s="21">
        <f>DATE(1970,1,1) + (M98 / 86400)</f>
        <v>40625.208333333336</v>
      </c>
      <c r="P98" t="b">
        <v>0</v>
      </c>
      <c r="Q98" t="b">
        <v>0</v>
      </c>
      <c r="R98" t="s">
        <v>33</v>
      </c>
      <c r="S98" t="str">
        <f>LEFT(R98, FIND("/", R98)-1)</f>
        <v>theater</v>
      </c>
      <c r="T98" s="7" t="str">
        <f>MID(R98, FIND("/", R98)+1,LEN(R98))</f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ROUND(((E99/D99)*100),0)</f>
        <v>927</v>
      </c>
      <c r="G99" t="s">
        <v>20</v>
      </c>
      <c r="H99">
        <v>113</v>
      </c>
      <c r="I99" s="5">
        <f>AVERAGE(IFERROR(E99/H99,0))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22">
        <f>DATE(1970,1,1) + (L99 / 86400)</f>
        <v>42180.208333333328</v>
      </c>
      <c r="O99" s="21">
        <f>DATE(1970,1,1) + (M99 / 86400)</f>
        <v>42234.208333333328</v>
      </c>
      <c r="P99" t="b">
        <v>0</v>
      </c>
      <c r="Q99" t="b">
        <v>0</v>
      </c>
      <c r="R99" t="s">
        <v>17</v>
      </c>
      <c r="S99" t="str">
        <f>LEFT(R99, FIND("/", R99)-1)</f>
        <v>food</v>
      </c>
      <c r="T99" s="7" t="str">
        <f>MID(R99, FIND("/", R99)+1,LEN(R99))</f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ROUND(((E100/D100)*100),0)</f>
        <v>34</v>
      </c>
      <c r="G100" t="s">
        <v>14</v>
      </c>
      <c r="H100">
        <v>1220</v>
      </c>
      <c r="I100" s="5">
        <f>AVERAGE(IFERROR(E100/H100,0))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22">
        <f>DATE(1970,1,1) + (L100 / 86400)</f>
        <v>42212.208333333328</v>
      </c>
      <c r="O100" s="21">
        <f>DATE(1970,1,1) + (M100 / 86400)</f>
        <v>42216.208333333328</v>
      </c>
      <c r="P100" t="b">
        <v>0</v>
      </c>
      <c r="Q100" t="b">
        <v>0</v>
      </c>
      <c r="R100" t="s">
        <v>89</v>
      </c>
      <c r="S100" t="str">
        <f>LEFT(R100, FIND("/", R100)-1)</f>
        <v>games</v>
      </c>
      <c r="T100" s="7" t="str">
        <f>MID(R100, FIND("/", R100)+1,LEN(R100))</f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ROUND(((E101/D101)*100),0)</f>
        <v>197</v>
      </c>
      <c r="G101" t="s">
        <v>20</v>
      </c>
      <c r="H101">
        <v>164</v>
      </c>
      <c r="I101" s="5">
        <f>AVERAGE(IFERROR(E101/H101,0))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22">
        <f>DATE(1970,1,1) + (L101 / 86400)</f>
        <v>41968.25</v>
      </c>
      <c r="O101" s="21">
        <f>DATE(1970,1,1) + (M101 / 86400)</f>
        <v>41997.25</v>
      </c>
      <c r="P101" t="b">
        <v>0</v>
      </c>
      <c r="Q101" t="b">
        <v>0</v>
      </c>
      <c r="R101" t="s">
        <v>33</v>
      </c>
      <c r="S101" t="str">
        <f>LEFT(R101, FIND("/", R101)-1)</f>
        <v>theater</v>
      </c>
      <c r="T101" s="7" t="str">
        <f>MID(R101, FIND("/", R101)+1,LEN(R101))</f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ROUND(((E102/D102)*100),0)</f>
        <v>1</v>
      </c>
      <c r="G102" t="s">
        <v>14</v>
      </c>
      <c r="H102">
        <v>1</v>
      </c>
      <c r="I102" s="5">
        <f>AVERAGE(IFERROR(E102/H102,0))</f>
        <v>1</v>
      </c>
      <c r="J102" t="s">
        <v>21</v>
      </c>
      <c r="K102" t="s">
        <v>22</v>
      </c>
      <c r="L102">
        <v>1319000400</v>
      </c>
      <c r="M102">
        <v>1320555600</v>
      </c>
      <c r="N102" s="22">
        <f>DATE(1970,1,1) + (L102 / 86400)</f>
        <v>40835.208333333336</v>
      </c>
      <c r="O102" s="21">
        <f>DATE(1970,1,1) + (M102 / 86400)</f>
        <v>40853.208333333336</v>
      </c>
      <c r="P102" t="b">
        <v>0</v>
      </c>
      <c r="Q102" t="b">
        <v>0</v>
      </c>
      <c r="R102" t="s">
        <v>33</v>
      </c>
      <c r="S102" t="str">
        <f>LEFT(R102, FIND("/", R102)-1)</f>
        <v>theater</v>
      </c>
      <c r="T102" s="7" t="str">
        <f>MID(R102, FIND("/", R102)+1,LEN(R102))</f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ROUND(((E103/D103)*100),0)</f>
        <v>1021</v>
      </c>
      <c r="G103" t="s">
        <v>20</v>
      </c>
      <c r="H103">
        <v>164</v>
      </c>
      <c r="I103" s="5">
        <f>AVERAGE(IFERROR(E103/H103,0))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22">
        <f>DATE(1970,1,1) + (L103 / 86400)</f>
        <v>42056.25</v>
      </c>
      <c r="O103" s="21">
        <f>DATE(1970,1,1) + (M103 / 86400)</f>
        <v>42063.25</v>
      </c>
      <c r="P103" t="b">
        <v>0</v>
      </c>
      <c r="Q103" t="b">
        <v>1</v>
      </c>
      <c r="R103" t="s">
        <v>50</v>
      </c>
      <c r="S103" t="str">
        <f>LEFT(R103, FIND("/", R103)-1)</f>
        <v>music</v>
      </c>
      <c r="T103" s="7" t="str">
        <f>MID(R103, FIND("/", R103)+1,LEN(R103))</f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ROUND(((E104/D104)*100),0)</f>
        <v>282</v>
      </c>
      <c r="G104" t="s">
        <v>20</v>
      </c>
      <c r="H104">
        <v>336</v>
      </c>
      <c r="I104" s="5">
        <f>AVERAGE(IFERROR(E104/H104,0))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22">
        <f>DATE(1970,1,1) + (L104 / 86400)</f>
        <v>43234.208333333328</v>
      </c>
      <c r="O104" s="21">
        <f>DATE(1970,1,1) + (M104 / 86400)</f>
        <v>43241.208333333328</v>
      </c>
      <c r="P104" t="b">
        <v>0</v>
      </c>
      <c r="Q104" t="b">
        <v>1</v>
      </c>
      <c r="R104" t="s">
        <v>65</v>
      </c>
      <c r="S104" t="str">
        <f>LEFT(R104, FIND("/", R104)-1)</f>
        <v>technology</v>
      </c>
      <c r="T104" s="7" t="str">
        <f>MID(R104, FIND("/", R104)+1,LEN(R104))</f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ROUND(((E105/D105)*100),0)</f>
        <v>25</v>
      </c>
      <c r="G105" t="s">
        <v>14</v>
      </c>
      <c r="H105">
        <v>37</v>
      </c>
      <c r="I105" s="5">
        <f>AVERAGE(IFERROR(E105/H105,0))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22">
        <f>DATE(1970,1,1) + (L105 / 86400)</f>
        <v>40475.208333333336</v>
      </c>
      <c r="O105" s="21">
        <f>DATE(1970,1,1) + (M105 / 86400)</f>
        <v>40484.208333333336</v>
      </c>
      <c r="P105" t="b">
        <v>0</v>
      </c>
      <c r="Q105" t="b">
        <v>0</v>
      </c>
      <c r="R105" t="s">
        <v>50</v>
      </c>
      <c r="S105" t="str">
        <f>LEFT(R105, FIND("/", R105)-1)</f>
        <v>music</v>
      </c>
      <c r="T105" s="7" t="str">
        <f>MID(R105, FIND("/", R105)+1,LEN(R105))</f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ROUND(((E106/D106)*100),0)</f>
        <v>143</v>
      </c>
      <c r="G106" t="s">
        <v>20</v>
      </c>
      <c r="H106">
        <v>1917</v>
      </c>
      <c r="I106" s="5">
        <f>AVERAGE(IFERROR(E106/H106,0))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22">
        <f>DATE(1970,1,1) + (L106 / 86400)</f>
        <v>42878.208333333328</v>
      </c>
      <c r="O106" s="21">
        <f>DATE(1970,1,1) + (M106 / 86400)</f>
        <v>42879.208333333328</v>
      </c>
      <c r="P106" t="b">
        <v>0</v>
      </c>
      <c r="Q106" t="b">
        <v>0</v>
      </c>
      <c r="R106" t="s">
        <v>60</v>
      </c>
      <c r="S106" t="str">
        <f>LEFT(R106, FIND("/", R106)-1)</f>
        <v>music</v>
      </c>
      <c r="T106" s="7" t="str">
        <f>MID(R106, FIND("/", R106)+1,LEN(R106))</f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ROUND(((E107/D107)*100),0)</f>
        <v>145</v>
      </c>
      <c r="G107" t="s">
        <v>20</v>
      </c>
      <c r="H107">
        <v>95</v>
      </c>
      <c r="I107" s="5">
        <f>AVERAGE(IFERROR(E107/H107,0))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22">
        <f>DATE(1970,1,1) + (L107 / 86400)</f>
        <v>41366.208333333336</v>
      </c>
      <c r="O107" s="21">
        <f>DATE(1970,1,1) + (M107 / 86400)</f>
        <v>41384.208333333336</v>
      </c>
      <c r="P107" t="b">
        <v>0</v>
      </c>
      <c r="Q107" t="b">
        <v>0</v>
      </c>
      <c r="R107" t="s">
        <v>28</v>
      </c>
      <c r="S107" t="str">
        <f>LEFT(R107, FIND("/", R107)-1)</f>
        <v>technology</v>
      </c>
      <c r="T107" s="7" t="str">
        <f>MID(R107, FIND("/", R107)+1,LEN(R107))</f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ROUND(((E108/D108)*100),0)</f>
        <v>359</v>
      </c>
      <c r="G108" t="s">
        <v>20</v>
      </c>
      <c r="H108">
        <v>147</v>
      </c>
      <c r="I108" s="5">
        <f>AVERAGE(IFERROR(E108/H108,0))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22">
        <f>DATE(1970,1,1) + (L108 / 86400)</f>
        <v>43716.208333333328</v>
      </c>
      <c r="O108" s="21">
        <f>DATE(1970,1,1) + (M108 / 86400)</f>
        <v>43721.208333333328</v>
      </c>
      <c r="P108" t="b">
        <v>0</v>
      </c>
      <c r="Q108" t="b">
        <v>0</v>
      </c>
      <c r="R108" t="s">
        <v>33</v>
      </c>
      <c r="S108" t="str">
        <f>LEFT(R108, FIND("/", R108)-1)</f>
        <v>theater</v>
      </c>
      <c r="T108" s="7" t="str">
        <f>MID(R108, FIND("/", R108)+1,LEN(R108))</f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ROUND(((E109/D109)*100),0)</f>
        <v>186</v>
      </c>
      <c r="G109" t="s">
        <v>20</v>
      </c>
      <c r="H109">
        <v>86</v>
      </c>
      <c r="I109" s="5">
        <f>AVERAGE(IFERROR(E109/H109,0))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22">
        <f>DATE(1970,1,1) + (L109 / 86400)</f>
        <v>43213.208333333328</v>
      </c>
      <c r="O109" s="21">
        <f>DATE(1970,1,1) + (M109 / 86400)</f>
        <v>43230.208333333328</v>
      </c>
      <c r="P109" t="b">
        <v>0</v>
      </c>
      <c r="Q109" t="b">
        <v>1</v>
      </c>
      <c r="R109" t="s">
        <v>33</v>
      </c>
      <c r="S109" t="str">
        <f>LEFT(R109, FIND("/", R109)-1)</f>
        <v>theater</v>
      </c>
      <c r="T109" s="7" t="str">
        <f>MID(R109, FIND("/", R109)+1,LEN(R109))</f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ROUND(((E110/D110)*100),0)</f>
        <v>595</v>
      </c>
      <c r="G110" t="s">
        <v>20</v>
      </c>
      <c r="H110">
        <v>83</v>
      </c>
      <c r="I110" s="5">
        <f>AVERAGE(IFERROR(E110/H110,0))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22">
        <f>DATE(1970,1,1) + (L110 / 86400)</f>
        <v>41005.208333333336</v>
      </c>
      <c r="O110" s="21">
        <f>DATE(1970,1,1) + (M110 / 86400)</f>
        <v>41042.208333333336</v>
      </c>
      <c r="P110" t="b">
        <v>0</v>
      </c>
      <c r="Q110" t="b">
        <v>0</v>
      </c>
      <c r="R110" t="s">
        <v>42</v>
      </c>
      <c r="S110" t="str">
        <f>LEFT(R110, FIND("/", R110)-1)</f>
        <v>film &amp; video</v>
      </c>
      <c r="T110" s="7" t="str">
        <f>MID(R110, FIND("/", R110)+1,LEN(R110))</f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ROUND(((E111/D111)*100),0)</f>
        <v>59</v>
      </c>
      <c r="G111" t="s">
        <v>14</v>
      </c>
      <c r="H111">
        <v>60</v>
      </c>
      <c r="I111" s="5">
        <f>AVERAGE(IFERROR(E111/H111,0))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22">
        <f>DATE(1970,1,1) + (L111 / 86400)</f>
        <v>41651.25</v>
      </c>
      <c r="O111" s="21">
        <f>DATE(1970,1,1) + (M111 / 86400)</f>
        <v>41653.25</v>
      </c>
      <c r="P111" t="b">
        <v>0</v>
      </c>
      <c r="Q111" t="b">
        <v>0</v>
      </c>
      <c r="R111" t="s">
        <v>269</v>
      </c>
      <c r="S111" t="str">
        <f>LEFT(R111, FIND("/", R111)-1)</f>
        <v>film &amp; video</v>
      </c>
      <c r="T111" s="7" t="str">
        <f>MID(R111, FIND("/", R111)+1,LEN(R111))</f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ROUND(((E112/D112)*100),0)</f>
        <v>15</v>
      </c>
      <c r="G112" t="s">
        <v>14</v>
      </c>
      <c r="H112">
        <v>296</v>
      </c>
      <c r="I112" s="5">
        <f>AVERAGE(IFERROR(E112/H112,0))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22">
        <f>DATE(1970,1,1) + (L112 / 86400)</f>
        <v>43354.208333333328</v>
      </c>
      <c r="O112" s="21">
        <f>DATE(1970,1,1) + (M112 / 86400)</f>
        <v>43373.208333333328</v>
      </c>
      <c r="P112" t="b">
        <v>0</v>
      </c>
      <c r="Q112" t="b">
        <v>0</v>
      </c>
      <c r="R112" t="s">
        <v>17</v>
      </c>
      <c r="S112" t="str">
        <f>LEFT(R112, FIND("/", R112)-1)</f>
        <v>food</v>
      </c>
      <c r="T112" s="7" t="str">
        <f>MID(R112, FIND("/", R112)+1,LEN(R112))</f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ROUND(((E113/D113)*100),0)</f>
        <v>120</v>
      </c>
      <c r="G113" t="s">
        <v>20</v>
      </c>
      <c r="H113">
        <v>676</v>
      </c>
      <c r="I113" s="5">
        <f>AVERAGE(IFERROR(E113/H113,0))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22">
        <f>DATE(1970,1,1) + (L113 / 86400)</f>
        <v>41174.208333333336</v>
      </c>
      <c r="O113" s="21">
        <f>DATE(1970,1,1) + (M113 / 86400)</f>
        <v>41180.208333333336</v>
      </c>
      <c r="P113" t="b">
        <v>0</v>
      </c>
      <c r="Q113" t="b">
        <v>0</v>
      </c>
      <c r="R113" t="s">
        <v>133</v>
      </c>
      <c r="S113" t="str">
        <f>LEFT(R113, FIND("/", R113)-1)</f>
        <v>publishing</v>
      </c>
      <c r="T113" s="7" t="str">
        <f>MID(R113, FIND("/", R113)+1,LEN(R113))</f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ROUND(((E114/D114)*100),0)</f>
        <v>269</v>
      </c>
      <c r="G114" t="s">
        <v>20</v>
      </c>
      <c r="H114">
        <v>361</v>
      </c>
      <c r="I114" s="5">
        <f>AVERAGE(IFERROR(E114/H114,0))</f>
        <v>35</v>
      </c>
      <c r="J114" t="s">
        <v>26</v>
      </c>
      <c r="K114" t="s">
        <v>27</v>
      </c>
      <c r="L114">
        <v>1408856400</v>
      </c>
      <c r="M114">
        <v>1410152400</v>
      </c>
      <c r="N114" s="22">
        <f>DATE(1970,1,1) + (L114 / 86400)</f>
        <v>41875.208333333336</v>
      </c>
      <c r="O114" s="21">
        <f>DATE(1970,1,1) + (M114 / 86400)</f>
        <v>41890.208333333336</v>
      </c>
      <c r="P114" t="b">
        <v>0</v>
      </c>
      <c r="Q114" t="b">
        <v>0</v>
      </c>
      <c r="R114" t="s">
        <v>28</v>
      </c>
      <c r="S114" t="str">
        <f>LEFT(R114, FIND("/", R114)-1)</f>
        <v>technology</v>
      </c>
      <c r="T114" s="7" t="str">
        <f>MID(R114, FIND("/", R114)+1,LEN(R114))</f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ROUND(((E115/D115)*100),0)</f>
        <v>377</v>
      </c>
      <c r="G115" t="s">
        <v>20</v>
      </c>
      <c r="H115">
        <v>131</v>
      </c>
      <c r="I115" s="5">
        <f>AVERAGE(IFERROR(E115/H115,0))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22">
        <f>DATE(1970,1,1) + (L115 / 86400)</f>
        <v>42990.208333333328</v>
      </c>
      <c r="O115" s="21">
        <f>DATE(1970,1,1) + (M115 / 86400)</f>
        <v>42997.208333333328</v>
      </c>
      <c r="P115" t="b">
        <v>0</v>
      </c>
      <c r="Q115" t="b">
        <v>0</v>
      </c>
      <c r="R115" t="s">
        <v>17</v>
      </c>
      <c r="S115" t="str">
        <f>LEFT(R115, FIND("/", R115)-1)</f>
        <v>food</v>
      </c>
      <c r="T115" s="7" t="str">
        <f>MID(R115, FIND("/", R115)+1,LEN(R115))</f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ROUND(((E116/D116)*100),0)</f>
        <v>727</v>
      </c>
      <c r="G116" t="s">
        <v>20</v>
      </c>
      <c r="H116">
        <v>126</v>
      </c>
      <c r="I116" s="5">
        <f>AVERAGE(IFERROR(E116/H116,0))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22">
        <f>DATE(1970,1,1) + (L116 / 86400)</f>
        <v>43564.208333333328</v>
      </c>
      <c r="O116" s="21">
        <f>DATE(1970,1,1) + (M116 / 86400)</f>
        <v>43565.208333333328</v>
      </c>
      <c r="P116" t="b">
        <v>0</v>
      </c>
      <c r="Q116" t="b">
        <v>1</v>
      </c>
      <c r="R116" t="s">
        <v>65</v>
      </c>
      <c r="S116" t="str">
        <f>LEFT(R116, FIND("/", R116)-1)</f>
        <v>technology</v>
      </c>
      <c r="T116" s="7" t="str">
        <f>MID(R116, FIND("/", R116)+1,LEN(R116))</f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ROUND(((E117/D117)*100),0)</f>
        <v>87</v>
      </c>
      <c r="G117" t="s">
        <v>14</v>
      </c>
      <c r="H117">
        <v>3304</v>
      </c>
      <c r="I117" s="5">
        <f>AVERAGE(IFERROR(E117/H117,0))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22">
        <f>DATE(1970,1,1) + (L117 / 86400)</f>
        <v>43056.25</v>
      </c>
      <c r="O117" s="21">
        <f>DATE(1970,1,1) + (M117 / 86400)</f>
        <v>43091.25</v>
      </c>
      <c r="P117" t="b">
        <v>0</v>
      </c>
      <c r="Q117" t="b">
        <v>0</v>
      </c>
      <c r="R117" t="s">
        <v>119</v>
      </c>
      <c r="S117" t="str">
        <f>LEFT(R117, FIND("/", R117)-1)</f>
        <v>publishing</v>
      </c>
      <c r="T117" s="7" t="str">
        <f>MID(R117, FIND("/", R117)+1,LEN(R117))</f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ROUND(((E118/D118)*100),0)</f>
        <v>88</v>
      </c>
      <c r="G118" t="s">
        <v>14</v>
      </c>
      <c r="H118">
        <v>73</v>
      </c>
      <c r="I118" s="5">
        <f>AVERAGE(IFERROR(E118/H118,0))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22">
        <f>DATE(1970,1,1) + (L118 / 86400)</f>
        <v>42265.208333333328</v>
      </c>
      <c r="O118" s="21">
        <f>DATE(1970,1,1) + (M118 / 86400)</f>
        <v>42266.208333333328</v>
      </c>
      <c r="P118" t="b">
        <v>0</v>
      </c>
      <c r="Q118" t="b">
        <v>0</v>
      </c>
      <c r="R118" t="s">
        <v>33</v>
      </c>
      <c r="S118" t="str">
        <f>LEFT(R118, FIND("/", R118)-1)</f>
        <v>theater</v>
      </c>
      <c r="T118" s="7" t="str">
        <f>MID(R118, FIND("/", R118)+1,LEN(R118))</f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ROUND(((E119/D119)*100),0)</f>
        <v>174</v>
      </c>
      <c r="G119" t="s">
        <v>20</v>
      </c>
      <c r="H119">
        <v>275</v>
      </c>
      <c r="I119" s="5">
        <f>AVERAGE(IFERROR(E119/H119,0))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22">
        <f>DATE(1970,1,1) + (L119 / 86400)</f>
        <v>40808.208333333336</v>
      </c>
      <c r="O119" s="21">
        <f>DATE(1970,1,1) + (M119 / 86400)</f>
        <v>40814.208333333336</v>
      </c>
      <c r="P119" t="b">
        <v>0</v>
      </c>
      <c r="Q119" t="b">
        <v>0</v>
      </c>
      <c r="R119" t="s">
        <v>269</v>
      </c>
      <c r="S119" t="str">
        <f>LEFT(R119, FIND("/", R119)-1)</f>
        <v>film &amp; video</v>
      </c>
      <c r="T119" s="7" t="str">
        <f>MID(R119, FIND("/", R119)+1,LEN(R119))</f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ROUND(((E120/D120)*100),0)</f>
        <v>118</v>
      </c>
      <c r="G120" t="s">
        <v>20</v>
      </c>
      <c r="H120">
        <v>67</v>
      </c>
      <c r="I120" s="5">
        <f>AVERAGE(IFERROR(E120/H120,0))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22">
        <f>DATE(1970,1,1) + (L120 / 86400)</f>
        <v>41665.25</v>
      </c>
      <c r="O120" s="21">
        <f>DATE(1970,1,1) + (M120 / 86400)</f>
        <v>41671.25</v>
      </c>
      <c r="P120" t="b">
        <v>0</v>
      </c>
      <c r="Q120" t="b">
        <v>0</v>
      </c>
      <c r="R120" t="s">
        <v>122</v>
      </c>
      <c r="S120" t="str">
        <f>LEFT(R120, FIND("/", R120)-1)</f>
        <v>photography</v>
      </c>
      <c r="T120" s="7" t="str">
        <f>MID(R120, FIND("/", R120)+1,LEN(R120))</f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ROUND(((E121/D121)*100),0)</f>
        <v>215</v>
      </c>
      <c r="G121" t="s">
        <v>20</v>
      </c>
      <c r="H121">
        <v>154</v>
      </c>
      <c r="I121" s="5">
        <f>AVERAGE(IFERROR(E121/H121,0))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22">
        <f>DATE(1970,1,1) + (L121 / 86400)</f>
        <v>41806.208333333336</v>
      </c>
      <c r="O121" s="21">
        <f>DATE(1970,1,1) + (M121 / 86400)</f>
        <v>41823.208333333336</v>
      </c>
      <c r="P121" t="b">
        <v>0</v>
      </c>
      <c r="Q121" t="b">
        <v>1</v>
      </c>
      <c r="R121" t="s">
        <v>42</v>
      </c>
      <c r="S121" t="str">
        <f>LEFT(R121, FIND("/", R121)-1)</f>
        <v>film &amp; video</v>
      </c>
      <c r="T121" s="7" t="str">
        <f>MID(R121, FIND("/", R121)+1,LEN(R121))</f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ROUND(((E122/D122)*100),0)</f>
        <v>149</v>
      </c>
      <c r="G122" t="s">
        <v>20</v>
      </c>
      <c r="H122">
        <v>1782</v>
      </c>
      <c r="I122" s="5">
        <f>AVERAGE(IFERROR(E122/H122,0))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22">
        <f>DATE(1970,1,1) + (L122 / 86400)</f>
        <v>42111.208333333328</v>
      </c>
      <c r="O122" s="21">
        <f>DATE(1970,1,1) + (M122 / 86400)</f>
        <v>42115.208333333328</v>
      </c>
      <c r="P122" t="b">
        <v>0</v>
      </c>
      <c r="Q122" t="b">
        <v>1</v>
      </c>
      <c r="R122" t="s">
        <v>292</v>
      </c>
      <c r="S122" t="str">
        <f>LEFT(R122, FIND("/", R122)-1)</f>
        <v>games</v>
      </c>
      <c r="T122" s="7" t="str">
        <f>MID(R122, FIND("/", R122)+1,LEN(R122))</f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ROUND(((E123/D123)*100),0)</f>
        <v>219</v>
      </c>
      <c r="G123" t="s">
        <v>20</v>
      </c>
      <c r="H123">
        <v>903</v>
      </c>
      <c r="I123" s="5">
        <f>AVERAGE(IFERROR(E123/H123,0))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22">
        <f>DATE(1970,1,1) + (L123 / 86400)</f>
        <v>41917.208333333336</v>
      </c>
      <c r="O123" s="21">
        <f>DATE(1970,1,1) + (M123 / 86400)</f>
        <v>41930.208333333336</v>
      </c>
      <c r="P123" t="b">
        <v>0</v>
      </c>
      <c r="Q123" t="b">
        <v>0</v>
      </c>
      <c r="R123" t="s">
        <v>89</v>
      </c>
      <c r="S123" t="str">
        <f>LEFT(R123, FIND("/", R123)-1)</f>
        <v>games</v>
      </c>
      <c r="T123" s="7" t="str">
        <f>MID(R123, FIND("/", R123)+1,LEN(R123))</f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ROUND(((E124/D124)*100),0)</f>
        <v>64</v>
      </c>
      <c r="G124" t="s">
        <v>14</v>
      </c>
      <c r="H124">
        <v>3387</v>
      </c>
      <c r="I124" s="5">
        <f>AVERAGE(IFERROR(E124/H124,0))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22">
        <f>DATE(1970,1,1) + (L124 / 86400)</f>
        <v>41970.25</v>
      </c>
      <c r="O124" s="21">
        <f>DATE(1970,1,1) + (M124 / 86400)</f>
        <v>41997.25</v>
      </c>
      <c r="P124" t="b">
        <v>0</v>
      </c>
      <c r="Q124" t="b">
        <v>0</v>
      </c>
      <c r="R124" t="s">
        <v>119</v>
      </c>
      <c r="S124" t="str">
        <f>LEFT(R124, FIND("/", R124)-1)</f>
        <v>publishing</v>
      </c>
      <c r="T124" s="7" t="str">
        <f>MID(R124, FIND("/", R124)+1,LEN(R124))</f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ROUND(((E125/D125)*100),0)</f>
        <v>19</v>
      </c>
      <c r="G125" t="s">
        <v>14</v>
      </c>
      <c r="H125">
        <v>662</v>
      </c>
      <c r="I125" s="5">
        <f>AVERAGE(IFERROR(E125/H125,0))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22">
        <f>DATE(1970,1,1) + (L125 / 86400)</f>
        <v>42332.25</v>
      </c>
      <c r="O125" s="21">
        <f>DATE(1970,1,1) + (M125 / 86400)</f>
        <v>42335.25</v>
      </c>
      <c r="P125" t="b">
        <v>1</v>
      </c>
      <c r="Q125" t="b">
        <v>0</v>
      </c>
      <c r="R125" t="s">
        <v>33</v>
      </c>
      <c r="S125" t="str">
        <f>LEFT(R125, FIND("/", R125)-1)</f>
        <v>theater</v>
      </c>
      <c r="T125" s="7" t="str">
        <f>MID(R125, FIND("/", R125)+1,LEN(R125))</f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ROUND(((E126/D126)*100),0)</f>
        <v>368</v>
      </c>
      <c r="G126" t="s">
        <v>20</v>
      </c>
      <c r="H126">
        <v>94</v>
      </c>
      <c r="I126" s="5">
        <f>AVERAGE(IFERROR(E126/H126,0))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22">
        <f>DATE(1970,1,1) + (L126 / 86400)</f>
        <v>43598.208333333328</v>
      </c>
      <c r="O126" s="21">
        <f>DATE(1970,1,1) + (M126 / 86400)</f>
        <v>43651.208333333328</v>
      </c>
      <c r="P126" t="b">
        <v>0</v>
      </c>
      <c r="Q126" t="b">
        <v>0</v>
      </c>
      <c r="R126" t="s">
        <v>122</v>
      </c>
      <c r="S126" t="str">
        <f>LEFT(R126, FIND("/", R126)-1)</f>
        <v>photography</v>
      </c>
      <c r="T126" s="7" t="str">
        <f>MID(R126, FIND("/", R126)+1,LEN(R126))</f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ROUND(((E127/D127)*100),0)</f>
        <v>160</v>
      </c>
      <c r="G127" t="s">
        <v>20</v>
      </c>
      <c r="H127">
        <v>180</v>
      </c>
      <c r="I127" s="5">
        <f>AVERAGE(IFERROR(E127/H127,0))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22">
        <f>DATE(1970,1,1) + (L127 / 86400)</f>
        <v>43362.208333333328</v>
      </c>
      <c r="O127" s="21">
        <f>DATE(1970,1,1) + (M127 / 86400)</f>
        <v>43366.208333333328</v>
      </c>
      <c r="P127" t="b">
        <v>0</v>
      </c>
      <c r="Q127" t="b">
        <v>0</v>
      </c>
      <c r="R127" t="s">
        <v>33</v>
      </c>
      <c r="S127" t="str">
        <f>LEFT(R127, FIND("/", R127)-1)</f>
        <v>theater</v>
      </c>
      <c r="T127" s="7" t="str">
        <f>MID(R127, FIND("/", R127)+1,LEN(R127))</f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ROUND(((E128/D128)*100),0)</f>
        <v>39</v>
      </c>
      <c r="G128" t="s">
        <v>14</v>
      </c>
      <c r="H128">
        <v>774</v>
      </c>
      <c r="I128" s="5">
        <f>AVERAGE(IFERROR(E128/H128,0))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22">
        <f>DATE(1970,1,1) + (L128 / 86400)</f>
        <v>42596.208333333328</v>
      </c>
      <c r="O128" s="21">
        <f>DATE(1970,1,1) + (M128 / 86400)</f>
        <v>42624.208333333328</v>
      </c>
      <c r="P128" t="b">
        <v>0</v>
      </c>
      <c r="Q128" t="b">
        <v>1</v>
      </c>
      <c r="R128" t="s">
        <v>33</v>
      </c>
      <c r="S128" t="str">
        <f>LEFT(R128, FIND("/", R128)-1)</f>
        <v>theater</v>
      </c>
      <c r="T128" s="7" t="str">
        <f>MID(R128, FIND("/", R128)+1,LEN(R128))</f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ROUND(((E129/D129)*100),0)</f>
        <v>51</v>
      </c>
      <c r="G129" t="s">
        <v>14</v>
      </c>
      <c r="H129">
        <v>672</v>
      </c>
      <c r="I129" s="5">
        <f>AVERAGE(IFERROR(E129/H129,0))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22">
        <f>DATE(1970,1,1) + (L129 / 86400)</f>
        <v>40310.208333333336</v>
      </c>
      <c r="O129" s="21">
        <f>DATE(1970,1,1) + (M129 / 86400)</f>
        <v>40313.208333333336</v>
      </c>
      <c r="P129" t="b">
        <v>0</v>
      </c>
      <c r="Q129" t="b">
        <v>0</v>
      </c>
      <c r="R129" t="s">
        <v>33</v>
      </c>
      <c r="S129" t="str">
        <f>LEFT(R129, FIND("/", R129)-1)</f>
        <v>theater</v>
      </c>
      <c r="T129" s="7" t="str">
        <f>MID(R129, FIND("/", R129)+1,LEN(R129))</f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ROUND(((E130/D130)*100),0)</f>
        <v>60</v>
      </c>
      <c r="G130" t="s">
        <v>74</v>
      </c>
      <c r="H130">
        <v>532</v>
      </c>
      <c r="I130" s="5">
        <f>AVERAGE(IFERROR(E130/H130,0))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22">
        <f>DATE(1970,1,1) + (L130 / 86400)</f>
        <v>40417.208333333336</v>
      </c>
      <c r="O130" s="21">
        <f>DATE(1970,1,1) + (M130 / 86400)</f>
        <v>40430.208333333336</v>
      </c>
      <c r="P130" t="b">
        <v>0</v>
      </c>
      <c r="Q130" t="b">
        <v>0</v>
      </c>
      <c r="R130" t="s">
        <v>23</v>
      </c>
      <c r="S130" t="str">
        <f>LEFT(R130, FIND("/", R130)-1)</f>
        <v>music</v>
      </c>
      <c r="T130" s="7" t="str">
        <f>MID(R130, FIND("/", R130)+1,LEN(R130))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ROUND(((E131/D131)*100),0)</f>
        <v>3</v>
      </c>
      <c r="G131" t="s">
        <v>74</v>
      </c>
      <c r="H131">
        <v>55</v>
      </c>
      <c r="I131" s="5">
        <f>AVERAGE(IFERROR(E131/H131,0))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22">
        <f>DATE(1970,1,1) + (L131 / 86400)</f>
        <v>42038.25</v>
      </c>
      <c r="O131" s="21">
        <f>DATE(1970,1,1) + (M131 / 86400)</f>
        <v>42063.25</v>
      </c>
      <c r="P131" t="b">
        <v>0</v>
      </c>
      <c r="Q131" t="b">
        <v>0</v>
      </c>
      <c r="R131" t="s">
        <v>17</v>
      </c>
      <c r="S131" t="str">
        <f>LEFT(R131, FIND("/", R131)-1)</f>
        <v>food</v>
      </c>
      <c r="T131" s="7" t="str">
        <f>MID(R131, FIND("/", R131)+1,LEN(R131))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ROUND(((E132/D132)*100),0)</f>
        <v>155</v>
      </c>
      <c r="G132" t="s">
        <v>20</v>
      </c>
      <c r="H132">
        <v>533</v>
      </c>
      <c r="I132" s="5">
        <f>AVERAGE(IFERROR(E132/H132,0))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22">
        <f>DATE(1970,1,1) + (L132 / 86400)</f>
        <v>40842.208333333336</v>
      </c>
      <c r="O132" s="21">
        <f>DATE(1970,1,1) + (M132 / 86400)</f>
        <v>40858.25</v>
      </c>
      <c r="P132" t="b">
        <v>0</v>
      </c>
      <c r="Q132" t="b">
        <v>0</v>
      </c>
      <c r="R132" t="s">
        <v>53</v>
      </c>
      <c r="S132" t="str">
        <f>LEFT(R132, FIND("/", R132)-1)</f>
        <v>film &amp; video</v>
      </c>
      <c r="T132" s="7" t="str">
        <f>MID(R132, FIND("/", R132)+1,LEN(R132))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ROUND(((E133/D133)*100),0)</f>
        <v>101</v>
      </c>
      <c r="G133" t="s">
        <v>20</v>
      </c>
      <c r="H133">
        <v>2443</v>
      </c>
      <c r="I133" s="5">
        <f>AVERAGE(IFERROR(E133/H133,0))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22">
        <f>DATE(1970,1,1) + (L133 / 86400)</f>
        <v>41607.25</v>
      </c>
      <c r="O133" s="21">
        <f>DATE(1970,1,1) + (M133 / 86400)</f>
        <v>41620.25</v>
      </c>
      <c r="P133" t="b">
        <v>0</v>
      </c>
      <c r="Q133" t="b">
        <v>0</v>
      </c>
      <c r="R133" t="s">
        <v>28</v>
      </c>
      <c r="S133" t="str">
        <f>LEFT(R133, FIND("/", R133)-1)</f>
        <v>technology</v>
      </c>
      <c r="T133" s="7" t="str">
        <f>MID(R133, FIND("/", R133)+1,LEN(R133))</f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ROUND(((E134/D134)*100),0)</f>
        <v>116</v>
      </c>
      <c r="G134" t="s">
        <v>20</v>
      </c>
      <c r="H134">
        <v>89</v>
      </c>
      <c r="I134" s="5">
        <f>AVERAGE(IFERROR(E134/H134,0))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22">
        <f>DATE(1970,1,1) + (L134 / 86400)</f>
        <v>43112.25</v>
      </c>
      <c r="O134" s="21">
        <f>DATE(1970,1,1) + (M134 / 86400)</f>
        <v>43128.25</v>
      </c>
      <c r="P134" t="b">
        <v>0</v>
      </c>
      <c r="Q134" t="b">
        <v>1</v>
      </c>
      <c r="R134" t="s">
        <v>33</v>
      </c>
      <c r="S134" t="str">
        <f>LEFT(R134, FIND("/", R134)-1)</f>
        <v>theater</v>
      </c>
      <c r="T134" s="7" t="str">
        <f>MID(R134, FIND("/", R134)+1,LEN(R134))</f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ROUND(((E135/D135)*100),0)</f>
        <v>311</v>
      </c>
      <c r="G135" t="s">
        <v>20</v>
      </c>
      <c r="H135">
        <v>159</v>
      </c>
      <c r="I135" s="5">
        <f>AVERAGE(IFERROR(E135/H135,0))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22">
        <f>DATE(1970,1,1) + (L135 / 86400)</f>
        <v>40767.208333333336</v>
      </c>
      <c r="O135" s="21">
        <f>DATE(1970,1,1) + (M135 / 86400)</f>
        <v>40789.208333333336</v>
      </c>
      <c r="P135" t="b">
        <v>0</v>
      </c>
      <c r="Q135" t="b">
        <v>0</v>
      </c>
      <c r="R135" t="s">
        <v>319</v>
      </c>
      <c r="S135" t="str">
        <f>LEFT(R135, FIND("/", R135)-1)</f>
        <v>music</v>
      </c>
      <c r="T135" s="7" t="str">
        <f>MID(R135, FIND("/", R135)+1,LEN(R135))</f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ROUND(((E136/D136)*100),0)</f>
        <v>90</v>
      </c>
      <c r="G136" t="s">
        <v>14</v>
      </c>
      <c r="H136">
        <v>940</v>
      </c>
      <c r="I136" s="5">
        <f>AVERAGE(IFERROR(E136/H136,0))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22">
        <f>DATE(1970,1,1) + (L136 / 86400)</f>
        <v>40713.208333333336</v>
      </c>
      <c r="O136" s="21">
        <f>DATE(1970,1,1) + (M136 / 86400)</f>
        <v>40762.208333333336</v>
      </c>
      <c r="P136" t="b">
        <v>0</v>
      </c>
      <c r="Q136" t="b">
        <v>1</v>
      </c>
      <c r="R136" t="s">
        <v>42</v>
      </c>
      <c r="S136" t="str">
        <f>LEFT(R136, FIND("/", R136)-1)</f>
        <v>film &amp; video</v>
      </c>
      <c r="T136" s="7" t="str">
        <f>MID(R136, FIND("/", R136)+1,LEN(R136))</f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ROUND(((E137/D137)*100),0)</f>
        <v>71</v>
      </c>
      <c r="G137" t="s">
        <v>14</v>
      </c>
      <c r="H137">
        <v>117</v>
      </c>
      <c r="I137" s="5">
        <f>AVERAGE(IFERROR(E137/H137,0))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22">
        <f>DATE(1970,1,1) + (L137 / 86400)</f>
        <v>41340.25</v>
      </c>
      <c r="O137" s="21">
        <f>DATE(1970,1,1) + (M137 / 86400)</f>
        <v>41345.208333333336</v>
      </c>
      <c r="P137" t="b">
        <v>0</v>
      </c>
      <c r="Q137" t="b">
        <v>1</v>
      </c>
      <c r="R137" t="s">
        <v>33</v>
      </c>
      <c r="S137" t="str">
        <f>LEFT(R137, FIND("/", R137)-1)</f>
        <v>theater</v>
      </c>
      <c r="T137" s="7" t="str">
        <f>MID(R137, FIND("/", R137)+1,LEN(R137))</f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ROUND(((E138/D138)*100),0)</f>
        <v>3</v>
      </c>
      <c r="G138" t="s">
        <v>74</v>
      </c>
      <c r="H138">
        <v>58</v>
      </c>
      <c r="I138" s="5">
        <f>AVERAGE(IFERROR(E138/H138,0))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22">
        <f>DATE(1970,1,1) + (L138 / 86400)</f>
        <v>41797.208333333336</v>
      </c>
      <c r="O138" s="21">
        <f>DATE(1970,1,1) + (M138 / 86400)</f>
        <v>41809.208333333336</v>
      </c>
      <c r="P138" t="b">
        <v>0</v>
      </c>
      <c r="Q138" t="b">
        <v>1</v>
      </c>
      <c r="R138" t="s">
        <v>53</v>
      </c>
      <c r="S138" t="str">
        <f>LEFT(R138, FIND("/", R138)-1)</f>
        <v>film &amp; video</v>
      </c>
      <c r="T138" s="7" t="str">
        <f>MID(R138, FIND("/", R138)+1,LEN(R138))</f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ROUND(((E139/D139)*100),0)</f>
        <v>262</v>
      </c>
      <c r="G139" t="s">
        <v>20</v>
      </c>
      <c r="H139">
        <v>50</v>
      </c>
      <c r="I139" s="5">
        <f>AVERAGE(IFERROR(E139/H139,0))</f>
        <v>94.24</v>
      </c>
      <c r="J139" t="s">
        <v>21</v>
      </c>
      <c r="K139" t="s">
        <v>22</v>
      </c>
      <c r="L139">
        <v>1286341200</v>
      </c>
      <c r="M139">
        <v>1286859600</v>
      </c>
      <c r="N139" s="22">
        <f>DATE(1970,1,1) + (L139 / 86400)</f>
        <v>40457.208333333336</v>
      </c>
      <c r="O139" s="21">
        <f>DATE(1970,1,1) + (M139 / 86400)</f>
        <v>40463.208333333336</v>
      </c>
      <c r="P139" t="b">
        <v>0</v>
      </c>
      <c r="Q139" t="b">
        <v>0</v>
      </c>
      <c r="R139" t="s">
        <v>68</v>
      </c>
      <c r="S139" t="str">
        <f>LEFT(R139, FIND("/", R139)-1)</f>
        <v>publishing</v>
      </c>
      <c r="T139" s="7" t="str">
        <f>MID(R139, FIND("/", R139)+1,LEN(R139))</f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ROUND(((E140/D140)*100),0)</f>
        <v>96</v>
      </c>
      <c r="G140" t="s">
        <v>14</v>
      </c>
      <c r="H140">
        <v>115</v>
      </c>
      <c r="I140" s="5">
        <f>AVERAGE(IFERROR(E140/H140,0))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22">
        <f>DATE(1970,1,1) + (L140 / 86400)</f>
        <v>41180.208333333336</v>
      </c>
      <c r="O140" s="21">
        <f>DATE(1970,1,1) + (M140 / 86400)</f>
        <v>41186.208333333336</v>
      </c>
      <c r="P140" t="b">
        <v>0</v>
      </c>
      <c r="Q140" t="b">
        <v>0</v>
      </c>
      <c r="R140" t="s">
        <v>292</v>
      </c>
      <c r="S140" t="str">
        <f>LEFT(R140, FIND("/", R140)-1)</f>
        <v>games</v>
      </c>
      <c r="T140" s="7" t="str">
        <f>MID(R140, FIND("/", R140)+1,LEN(R140))</f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ROUND(((E141/D141)*100),0)</f>
        <v>21</v>
      </c>
      <c r="G141" t="s">
        <v>14</v>
      </c>
      <c r="H141">
        <v>326</v>
      </c>
      <c r="I141" s="5">
        <f>AVERAGE(IFERROR(E141/H141,0))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22">
        <f>DATE(1970,1,1) + (L141 / 86400)</f>
        <v>42115.208333333328</v>
      </c>
      <c r="O141" s="21">
        <f>DATE(1970,1,1) + (M141 / 86400)</f>
        <v>42131.208333333328</v>
      </c>
      <c r="P141" t="b">
        <v>0</v>
      </c>
      <c r="Q141" t="b">
        <v>1</v>
      </c>
      <c r="R141" t="s">
        <v>65</v>
      </c>
      <c r="S141" t="str">
        <f>LEFT(R141, FIND("/", R141)-1)</f>
        <v>technology</v>
      </c>
      <c r="T141" s="7" t="str">
        <f>MID(R141, FIND("/", R141)+1,LEN(R141))</f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ROUND(((E142/D142)*100),0)</f>
        <v>223</v>
      </c>
      <c r="G142" t="s">
        <v>20</v>
      </c>
      <c r="H142">
        <v>186</v>
      </c>
      <c r="I142" s="5">
        <f>AVERAGE(IFERROR(E142/H142,0))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22">
        <f>DATE(1970,1,1) + (L142 / 86400)</f>
        <v>43156.25</v>
      </c>
      <c r="O142" s="21">
        <f>DATE(1970,1,1) + (M142 / 86400)</f>
        <v>43161.25</v>
      </c>
      <c r="P142" t="b">
        <v>0</v>
      </c>
      <c r="Q142" t="b">
        <v>0</v>
      </c>
      <c r="R142" t="s">
        <v>42</v>
      </c>
      <c r="S142" t="str">
        <f>LEFT(R142, FIND("/", R142)-1)</f>
        <v>film &amp; video</v>
      </c>
      <c r="T142" s="7" t="str">
        <f>MID(R142, FIND("/", R142)+1,LEN(R142))</f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ROUND(((E143/D143)*100),0)</f>
        <v>102</v>
      </c>
      <c r="G143" t="s">
        <v>20</v>
      </c>
      <c r="H143">
        <v>1071</v>
      </c>
      <c r="I143" s="5">
        <f>AVERAGE(IFERROR(E143/H143,0))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22">
        <f>DATE(1970,1,1) + (L143 / 86400)</f>
        <v>42167.208333333328</v>
      </c>
      <c r="O143" s="21">
        <f>DATE(1970,1,1) + (M143 / 86400)</f>
        <v>42173.208333333328</v>
      </c>
      <c r="P143" t="b">
        <v>0</v>
      </c>
      <c r="Q143" t="b">
        <v>0</v>
      </c>
      <c r="R143" t="s">
        <v>28</v>
      </c>
      <c r="S143" t="str">
        <f>LEFT(R143, FIND("/", R143)-1)</f>
        <v>technology</v>
      </c>
      <c r="T143" s="7" t="str">
        <f>MID(R143, FIND("/", R143)+1,LEN(R143))</f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ROUND(((E144/D144)*100),0)</f>
        <v>230</v>
      </c>
      <c r="G144" t="s">
        <v>20</v>
      </c>
      <c r="H144">
        <v>117</v>
      </c>
      <c r="I144" s="5">
        <f>AVERAGE(IFERROR(E144/H144,0))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22">
        <f>DATE(1970,1,1) + (L144 / 86400)</f>
        <v>41005.208333333336</v>
      </c>
      <c r="O144" s="21">
        <f>DATE(1970,1,1) + (M144 / 86400)</f>
        <v>41046.208333333336</v>
      </c>
      <c r="P144" t="b">
        <v>0</v>
      </c>
      <c r="Q144" t="b">
        <v>0</v>
      </c>
      <c r="R144" t="s">
        <v>28</v>
      </c>
      <c r="S144" t="str">
        <f>LEFT(R144, FIND("/", R144)-1)</f>
        <v>technology</v>
      </c>
      <c r="T144" s="7" t="str">
        <f>MID(R144, FIND("/", R144)+1,LEN(R144))</f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ROUND(((E145/D145)*100),0)</f>
        <v>136</v>
      </c>
      <c r="G145" t="s">
        <v>20</v>
      </c>
      <c r="H145">
        <v>70</v>
      </c>
      <c r="I145" s="5">
        <f>AVERAGE(IFERROR(E145/H145,0))</f>
        <v>104.6</v>
      </c>
      <c r="J145" t="s">
        <v>21</v>
      </c>
      <c r="K145" t="s">
        <v>22</v>
      </c>
      <c r="L145">
        <v>1277701200</v>
      </c>
      <c r="M145">
        <v>1279429200</v>
      </c>
      <c r="N145" s="22">
        <f>DATE(1970,1,1) + (L145 / 86400)</f>
        <v>40357.208333333336</v>
      </c>
      <c r="O145" s="21">
        <f>DATE(1970,1,1) + (M145 / 86400)</f>
        <v>40377.208333333336</v>
      </c>
      <c r="P145" t="b">
        <v>0</v>
      </c>
      <c r="Q145" t="b">
        <v>0</v>
      </c>
      <c r="R145" t="s">
        <v>60</v>
      </c>
      <c r="S145" t="str">
        <f>LEFT(R145, FIND("/", R145)-1)</f>
        <v>music</v>
      </c>
      <c r="T145" s="7" t="str">
        <f>MID(R145, FIND("/", R145)+1,LEN(R145))</f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ROUND(((E146/D146)*100),0)</f>
        <v>129</v>
      </c>
      <c r="G146" t="s">
        <v>20</v>
      </c>
      <c r="H146">
        <v>135</v>
      </c>
      <c r="I146" s="5">
        <f>AVERAGE(IFERROR(E146/H146,0))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22">
        <f>DATE(1970,1,1) + (L146 / 86400)</f>
        <v>43633.208333333328</v>
      </c>
      <c r="O146" s="21">
        <f>DATE(1970,1,1) + (M146 / 86400)</f>
        <v>43641.208333333328</v>
      </c>
      <c r="P146" t="b">
        <v>0</v>
      </c>
      <c r="Q146" t="b">
        <v>0</v>
      </c>
      <c r="R146" t="s">
        <v>33</v>
      </c>
      <c r="S146" t="str">
        <f>LEFT(R146, FIND("/", R146)-1)</f>
        <v>theater</v>
      </c>
      <c r="T146" s="7" t="str">
        <f>MID(R146, FIND("/", R146)+1,LEN(R146))</f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ROUND(((E147/D147)*100),0)</f>
        <v>237</v>
      </c>
      <c r="G147" t="s">
        <v>20</v>
      </c>
      <c r="H147">
        <v>768</v>
      </c>
      <c r="I147" s="5">
        <f>AVERAGE(IFERROR(E147/H147,0))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22">
        <f>DATE(1970,1,1) + (L147 / 86400)</f>
        <v>41889.208333333336</v>
      </c>
      <c r="O147" s="21">
        <f>DATE(1970,1,1) + (M147 / 86400)</f>
        <v>41894.208333333336</v>
      </c>
      <c r="P147" t="b">
        <v>0</v>
      </c>
      <c r="Q147" t="b">
        <v>0</v>
      </c>
      <c r="R147" t="s">
        <v>65</v>
      </c>
      <c r="S147" t="str">
        <f>LEFT(R147, FIND("/", R147)-1)</f>
        <v>technology</v>
      </c>
      <c r="T147" s="7" t="str">
        <f>MID(R147, FIND("/", R147)+1,LEN(R147))</f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ROUND(((E148/D148)*100),0)</f>
        <v>17</v>
      </c>
      <c r="G148" t="s">
        <v>74</v>
      </c>
      <c r="H148">
        <v>51</v>
      </c>
      <c r="I148" s="5">
        <f>AVERAGE(IFERROR(E148/H148,0))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22">
        <f>DATE(1970,1,1) + (L148 / 86400)</f>
        <v>40855.25</v>
      </c>
      <c r="O148" s="21">
        <f>DATE(1970,1,1) + (M148 / 86400)</f>
        <v>40875.25</v>
      </c>
      <c r="P148" t="b">
        <v>0</v>
      </c>
      <c r="Q148" t="b">
        <v>0</v>
      </c>
      <c r="R148" t="s">
        <v>33</v>
      </c>
      <c r="S148" t="str">
        <f>LEFT(R148, FIND("/", R148)-1)</f>
        <v>theater</v>
      </c>
      <c r="T148" s="7" t="str">
        <f>MID(R148, FIND("/", R148)+1,LEN(R148))</f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ROUND(((E149/D149)*100),0)</f>
        <v>112</v>
      </c>
      <c r="G149" t="s">
        <v>20</v>
      </c>
      <c r="H149">
        <v>199</v>
      </c>
      <c r="I149" s="5">
        <f>AVERAGE(IFERROR(E149/H149,0))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22">
        <f>DATE(1970,1,1) + (L149 / 86400)</f>
        <v>42534.208333333328</v>
      </c>
      <c r="O149" s="21">
        <f>DATE(1970,1,1) + (M149 / 86400)</f>
        <v>42540.208333333328</v>
      </c>
      <c r="P149" t="b">
        <v>0</v>
      </c>
      <c r="Q149" t="b">
        <v>1</v>
      </c>
      <c r="R149" t="s">
        <v>33</v>
      </c>
      <c r="S149" t="str">
        <f>LEFT(R149, FIND("/", R149)-1)</f>
        <v>theater</v>
      </c>
      <c r="T149" s="7" t="str">
        <f>MID(R149, FIND("/", R149)+1,LEN(R149))</f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ROUND(((E150/D150)*100),0)</f>
        <v>121</v>
      </c>
      <c r="G150" t="s">
        <v>20</v>
      </c>
      <c r="H150">
        <v>107</v>
      </c>
      <c r="I150" s="5">
        <f>AVERAGE(IFERROR(E150/H150,0))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22">
        <f>DATE(1970,1,1) + (L150 / 86400)</f>
        <v>42941.208333333328</v>
      </c>
      <c r="O150" s="21">
        <f>DATE(1970,1,1) + (M150 / 86400)</f>
        <v>42950.208333333328</v>
      </c>
      <c r="P150" t="b">
        <v>0</v>
      </c>
      <c r="Q150" t="b">
        <v>0</v>
      </c>
      <c r="R150" t="s">
        <v>65</v>
      </c>
      <c r="S150" t="str">
        <f>LEFT(R150, FIND("/", R150)-1)</f>
        <v>technology</v>
      </c>
      <c r="T150" s="7" t="str">
        <f>MID(R150, FIND("/", R150)+1,LEN(R150))</f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ROUND(((E151/D151)*100),0)</f>
        <v>220</v>
      </c>
      <c r="G151" t="s">
        <v>20</v>
      </c>
      <c r="H151">
        <v>195</v>
      </c>
      <c r="I151" s="5">
        <f>AVERAGE(IFERROR(E151/H151,0))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22">
        <f>DATE(1970,1,1) + (L151 / 86400)</f>
        <v>41275.25</v>
      </c>
      <c r="O151" s="21">
        <f>DATE(1970,1,1) + (M151 / 86400)</f>
        <v>41327.25</v>
      </c>
      <c r="P151" t="b">
        <v>0</v>
      </c>
      <c r="Q151" t="b">
        <v>0</v>
      </c>
      <c r="R151" t="s">
        <v>60</v>
      </c>
      <c r="S151" t="str">
        <f>LEFT(R151, FIND("/", R151)-1)</f>
        <v>music</v>
      </c>
      <c r="T151" s="7" t="str">
        <f>MID(R151, FIND("/", R151)+1,LEN(R151))</f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ROUND(((E152/D152)*100),0)</f>
        <v>1</v>
      </c>
      <c r="G152" t="s">
        <v>14</v>
      </c>
      <c r="H152">
        <v>1</v>
      </c>
      <c r="I152" s="5">
        <f>AVERAGE(IFERROR(E152/H152,0))</f>
        <v>1</v>
      </c>
      <c r="J152" t="s">
        <v>21</v>
      </c>
      <c r="K152" t="s">
        <v>22</v>
      </c>
      <c r="L152">
        <v>1544940000</v>
      </c>
      <c r="M152">
        <v>1545026400</v>
      </c>
      <c r="N152" s="22">
        <f>DATE(1970,1,1) + (L152 / 86400)</f>
        <v>43450.25</v>
      </c>
      <c r="O152" s="21">
        <f>DATE(1970,1,1) + (M152 / 86400)</f>
        <v>43451.25</v>
      </c>
      <c r="P152" t="b">
        <v>0</v>
      </c>
      <c r="Q152" t="b">
        <v>0</v>
      </c>
      <c r="R152" t="s">
        <v>23</v>
      </c>
      <c r="S152" t="str">
        <f>LEFT(R152, FIND("/", R152)-1)</f>
        <v>music</v>
      </c>
      <c r="T152" s="7" t="str">
        <f>MID(R152, FIND("/", R152)+1,LEN(R152))</f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ROUND(((E153/D153)*100),0)</f>
        <v>64</v>
      </c>
      <c r="G153" t="s">
        <v>14</v>
      </c>
      <c r="H153">
        <v>1467</v>
      </c>
      <c r="I153" s="5">
        <f>AVERAGE(IFERROR(E153/H153,0))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22">
        <f>DATE(1970,1,1) + (L153 / 86400)</f>
        <v>41799.208333333336</v>
      </c>
      <c r="O153" s="21">
        <f>DATE(1970,1,1) + (M153 / 86400)</f>
        <v>41850.208333333336</v>
      </c>
      <c r="P153" t="b">
        <v>0</v>
      </c>
      <c r="Q153" t="b">
        <v>0</v>
      </c>
      <c r="R153" t="s">
        <v>50</v>
      </c>
      <c r="S153" t="str">
        <f>LEFT(R153, FIND("/", R153)-1)</f>
        <v>music</v>
      </c>
      <c r="T153" s="7" t="str">
        <f>MID(R153, FIND("/", R153)+1,LEN(R153))</f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ROUND(((E154/D154)*100),0)</f>
        <v>423</v>
      </c>
      <c r="G154" t="s">
        <v>20</v>
      </c>
      <c r="H154">
        <v>3376</v>
      </c>
      <c r="I154" s="5">
        <f>AVERAGE(IFERROR(E154/H154,0))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22">
        <f>DATE(1970,1,1) + (L154 / 86400)</f>
        <v>42783.25</v>
      </c>
      <c r="O154" s="21">
        <f>DATE(1970,1,1) + (M154 / 86400)</f>
        <v>42790.25</v>
      </c>
      <c r="P154" t="b">
        <v>0</v>
      </c>
      <c r="Q154" t="b">
        <v>0</v>
      </c>
      <c r="R154" t="s">
        <v>60</v>
      </c>
      <c r="S154" t="str">
        <f>LEFT(R154, FIND("/", R154)-1)</f>
        <v>music</v>
      </c>
      <c r="T154" s="7" t="str">
        <f>MID(R154, FIND("/", R154)+1,LEN(R154))</f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ROUND(((E155/D155)*100),0)</f>
        <v>93</v>
      </c>
      <c r="G155" t="s">
        <v>14</v>
      </c>
      <c r="H155">
        <v>5681</v>
      </c>
      <c r="I155" s="5">
        <f>AVERAGE(IFERROR(E155/H155,0))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22">
        <f>DATE(1970,1,1) + (L155 / 86400)</f>
        <v>41201.208333333336</v>
      </c>
      <c r="O155" s="21">
        <f>DATE(1970,1,1) + (M155 / 86400)</f>
        <v>41207.208333333336</v>
      </c>
      <c r="P155" t="b">
        <v>0</v>
      </c>
      <c r="Q155" t="b">
        <v>0</v>
      </c>
      <c r="R155" t="s">
        <v>33</v>
      </c>
      <c r="S155" t="str">
        <f>LEFT(R155, FIND("/", R155)-1)</f>
        <v>theater</v>
      </c>
      <c r="T155" s="7" t="str">
        <f>MID(R155, FIND("/", R155)+1,LEN(R155))</f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ROUND(((E156/D156)*100),0)</f>
        <v>59</v>
      </c>
      <c r="G156" t="s">
        <v>14</v>
      </c>
      <c r="H156">
        <v>1059</v>
      </c>
      <c r="I156" s="5">
        <f>AVERAGE(IFERROR(E156/H156,0))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22">
        <f>DATE(1970,1,1) + (L156 / 86400)</f>
        <v>42502.208333333328</v>
      </c>
      <c r="O156" s="21">
        <f>DATE(1970,1,1) + (M156 / 86400)</f>
        <v>42525.208333333328</v>
      </c>
      <c r="P156" t="b">
        <v>0</v>
      </c>
      <c r="Q156" t="b">
        <v>1</v>
      </c>
      <c r="R156" t="s">
        <v>60</v>
      </c>
      <c r="S156" t="str">
        <f>LEFT(R156, FIND("/", R156)-1)</f>
        <v>music</v>
      </c>
      <c r="T156" s="7" t="str">
        <f>MID(R156, FIND("/", R156)+1,LEN(R156))</f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ROUND(((E157/D157)*100),0)</f>
        <v>65</v>
      </c>
      <c r="G157" t="s">
        <v>14</v>
      </c>
      <c r="H157">
        <v>1194</v>
      </c>
      <c r="I157" s="5">
        <f>AVERAGE(IFERROR(E157/H157,0))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22">
        <f>DATE(1970,1,1) + (L157 / 86400)</f>
        <v>40262.208333333336</v>
      </c>
      <c r="O157" s="21">
        <f>DATE(1970,1,1) + (M157 / 86400)</f>
        <v>40277.208333333336</v>
      </c>
      <c r="P157" t="b">
        <v>0</v>
      </c>
      <c r="Q157" t="b">
        <v>0</v>
      </c>
      <c r="R157" t="s">
        <v>33</v>
      </c>
      <c r="S157" t="str">
        <f>LEFT(R157, FIND("/", R157)-1)</f>
        <v>theater</v>
      </c>
      <c r="T157" s="7" t="str">
        <f>MID(R157, FIND("/", R157)+1,LEN(R157))</f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ROUND(((E158/D158)*100),0)</f>
        <v>74</v>
      </c>
      <c r="G158" t="s">
        <v>74</v>
      </c>
      <c r="H158">
        <v>379</v>
      </c>
      <c r="I158" s="5">
        <f>AVERAGE(IFERROR(E158/H158,0))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22">
        <f>DATE(1970,1,1) + (L158 / 86400)</f>
        <v>43743.208333333328</v>
      </c>
      <c r="O158" s="21">
        <f>DATE(1970,1,1) + (M158 / 86400)</f>
        <v>43767.208333333328</v>
      </c>
      <c r="P158" t="b">
        <v>0</v>
      </c>
      <c r="Q158" t="b">
        <v>0</v>
      </c>
      <c r="R158" t="s">
        <v>23</v>
      </c>
      <c r="S158" t="str">
        <f>LEFT(R158, FIND("/", R158)-1)</f>
        <v>music</v>
      </c>
      <c r="T158" s="7" t="str">
        <f>MID(R158, FIND("/", R158)+1,LEN(R158))</f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ROUND(((E159/D159)*100),0)</f>
        <v>53</v>
      </c>
      <c r="G159" t="s">
        <v>14</v>
      </c>
      <c r="H159">
        <v>30</v>
      </c>
      <c r="I159" s="5">
        <f>AVERAGE(IFERROR(E159/H159,0))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22">
        <f>DATE(1970,1,1) + (L159 / 86400)</f>
        <v>41638.25</v>
      </c>
      <c r="O159" s="21">
        <f>DATE(1970,1,1) + (M159 / 86400)</f>
        <v>41650.25</v>
      </c>
      <c r="P159" t="b">
        <v>0</v>
      </c>
      <c r="Q159" t="b">
        <v>0</v>
      </c>
      <c r="R159" t="s">
        <v>122</v>
      </c>
      <c r="S159" t="str">
        <f>LEFT(R159, FIND("/", R159)-1)</f>
        <v>photography</v>
      </c>
      <c r="T159" s="7" t="str">
        <f>MID(R159, FIND("/", R159)+1,LEN(R159))</f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ROUND(((E160/D160)*100),0)</f>
        <v>221</v>
      </c>
      <c r="G160" t="s">
        <v>20</v>
      </c>
      <c r="H160">
        <v>41</v>
      </c>
      <c r="I160" s="5">
        <f>AVERAGE(IFERROR(E160/H160,0))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22">
        <f>DATE(1970,1,1) + (L160 / 86400)</f>
        <v>42346.25</v>
      </c>
      <c r="O160" s="21">
        <f>DATE(1970,1,1) + (M160 / 86400)</f>
        <v>42347.25</v>
      </c>
      <c r="P160" t="b">
        <v>0</v>
      </c>
      <c r="Q160" t="b">
        <v>0</v>
      </c>
      <c r="R160" t="s">
        <v>23</v>
      </c>
      <c r="S160" t="str">
        <f>LEFT(R160, FIND("/", R160)-1)</f>
        <v>music</v>
      </c>
      <c r="T160" s="7" t="str">
        <f>MID(R160, FIND("/", R160)+1,LEN(R160))</f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ROUND(((E161/D161)*100),0)</f>
        <v>100</v>
      </c>
      <c r="G161" t="s">
        <v>20</v>
      </c>
      <c r="H161">
        <v>1821</v>
      </c>
      <c r="I161" s="5">
        <f>AVERAGE(IFERROR(E161/H161,0))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22">
        <f>DATE(1970,1,1) + (L161 / 86400)</f>
        <v>43551.208333333328</v>
      </c>
      <c r="O161" s="21">
        <f>DATE(1970,1,1) + (M161 / 86400)</f>
        <v>43569.208333333328</v>
      </c>
      <c r="P161" t="b">
        <v>0</v>
      </c>
      <c r="Q161" t="b">
        <v>1</v>
      </c>
      <c r="R161" t="s">
        <v>33</v>
      </c>
      <c r="S161" t="str">
        <f>LEFT(R161, FIND("/", R161)-1)</f>
        <v>theater</v>
      </c>
      <c r="T161" s="7" t="str">
        <f>MID(R161, FIND("/", R161)+1,LEN(R161))</f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ROUND(((E162/D162)*100),0)</f>
        <v>162</v>
      </c>
      <c r="G162" t="s">
        <v>20</v>
      </c>
      <c r="H162">
        <v>164</v>
      </c>
      <c r="I162" s="5">
        <f>AVERAGE(IFERROR(E162/H162,0))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22">
        <f>DATE(1970,1,1) + (L162 / 86400)</f>
        <v>43582.208333333328</v>
      </c>
      <c r="O162" s="21">
        <f>DATE(1970,1,1) + (M162 / 86400)</f>
        <v>43598.208333333328</v>
      </c>
      <c r="P162" t="b">
        <v>0</v>
      </c>
      <c r="Q162" t="b">
        <v>0</v>
      </c>
      <c r="R162" t="s">
        <v>65</v>
      </c>
      <c r="S162" t="str">
        <f>LEFT(R162, FIND("/", R162)-1)</f>
        <v>technology</v>
      </c>
      <c r="T162" s="7" t="str">
        <f>MID(R162, FIND("/", R162)+1,LEN(R162))</f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ROUND(((E163/D163)*100),0)</f>
        <v>78</v>
      </c>
      <c r="G163" t="s">
        <v>14</v>
      </c>
      <c r="H163">
        <v>75</v>
      </c>
      <c r="I163" s="5">
        <f>AVERAGE(IFERROR(E163/H163,0))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22">
        <f>DATE(1970,1,1) + (L163 / 86400)</f>
        <v>42270.208333333328</v>
      </c>
      <c r="O163" s="21">
        <f>DATE(1970,1,1) + (M163 / 86400)</f>
        <v>42276.208333333328</v>
      </c>
      <c r="P163" t="b">
        <v>0</v>
      </c>
      <c r="Q163" t="b">
        <v>1</v>
      </c>
      <c r="R163" t="s">
        <v>28</v>
      </c>
      <c r="S163" t="str">
        <f>LEFT(R163, FIND("/", R163)-1)</f>
        <v>technology</v>
      </c>
      <c r="T163" s="7" t="str">
        <f>MID(R163, FIND("/", R163)+1,LEN(R163))</f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ROUND(((E164/D164)*100),0)</f>
        <v>150</v>
      </c>
      <c r="G164" t="s">
        <v>20</v>
      </c>
      <c r="H164">
        <v>157</v>
      </c>
      <c r="I164" s="5">
        <f>AVERAGE(IFERROR(E164/H164,0))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22">
        <f>DATE(1970,1,1) + (L164 / 86400)</f>
        <v>43442.25</v>
      </c>
      <c r="O164" s="21">
        <f>DATE(1970,1,1) + (M164 / 86400)</f>
        <v>43472.25</v>
      </c>
      <c r="P164" t="b">
        <v>0</v>
      </c>
      <c r="Q164" t="b">
        <v>0</v>
      </c>
      <c r="R164" t="s">
        <v>23</v>
      </c>
      <c r="S164" t="str">
        <f>LEFT(R164, FIND("/", R164)-1)</f>
        <v>music</v>
      </c>
      <c r="T164" s="7" t="str">
        <f>MID(R164, FIND("/", R164)+1,LEN(R164))</f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ROUND(((E165/D165)*100),0)</f>
        <v>253</v>
      </c>
      <c r="G165" t="s">
        <v>20</v>
      </c>
      <c r="H165">
        <v>246</v>
      </c>
      <c r="I165" s="5">
        <f>AVERAGE(IFERROR(E165/H165,0))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22">
        <f>DATE(1970,1,1) + (L165 / 86400)</f>
        <v>43028.208333333328</v>
      </c>
      <c r="O165" s="21">
        <f>DATE(1970,1,1) + (M165 / 86400)</f>
        <v>43077.25</v>
      </c>
      <c r="P165" t="b">
        <v>0</v>
      </c>
      <c r="Q165" t="b">
        <v>1</v>
      </c>
      <c r="R165" t="s">
        <v>122</v>
      </c>
      <c r="S165" t="str">
        <f>LEFT(R165, FIND("/", R165)-1)</f>
        <v>photography</v>
      </c>
      <c r="T165" s="7" t="str">
        <f>MID(R165, FIND("/", R165)+1,LEN(R165))</f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ROUND(((E166/D166)*100),0)</f>
        <v>100</v>
      </c>
      <c r="G166" t="s">
        <v>20</v>
      </c>
      <c r="H166">
        <v>1396</v>
      </c>
      <c r="I166" s="5">
        <f>AVERAGE(IFERROR(E166/H166,0))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22">
        <f>DATE(1970,1,1) + (L166 / 86400)</f>
        <v>43016.208333333328</v>
      </c>
      <c r="O166" s="21">
        <f>DATE(1970,1,1) + (M166 / 86400)</f>
        <v>43017.208333333328</v>
      </c>
      <c r="P166" t="b">
        <v>0</v>
      </c>
      <c r="Q166" t="b">
        <v>0</v>
      </c>
      <c r="R166" t="s">
        <v>33</v>
      </c>
      <c r="S166" t="str">
        <f>LEFT(R166, FIND("/", R166)-1)</f>
        <v>theater</v>
      </c>
      <c r="T166" s="7" t="str">
        <f>MID(R166, FIND("/", R166)+1,LEN(R166))</f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ROUND(((E167/D167)*100),0)</f>
        <v>122</v>
      </c>
      <c r="G167" t="s">
        <v>20</v>
      </c>
      <c r="H167">
        <v>2506</v>
      </c>
      <c r="I167" s="5">
        <f>AVERAGE(IFERROR(E167/H167,0))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22">
        <f>DATE(1970,1,1) + (L167 / 86400)</f>
        <v>42948.208333333328</v>
      </c>
      <c r="O167" s="21">
        <f>DATE(1970,1,1) + (M167 / 86400)</f>
        <v>42980.208333333328</v>
      </c>
      <c r="P167" t="b">
        <v>0</v>
      </c>
      <c r="Q167" t="b">
        <v>0</v>
      </c>
      <c r="R167" t="s">
        <v>28</v>
      </c>
      <c r="S167" t="str">
        <f>LEFT(R167, FIND("/", R167)-1)</f>
        <v>technology</v>
      </c>
      <c r="T167" s="7" t="str">
        <f>MID(R167, FIND("/", R167)+1,LEN(R167))</f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ROUND(((E168/D168)*100),0)</f>
        <v>137</v>
      </c>
      <c r="G168" t="s">
        <v>20</v>
      </c>
      <c r="H168">
        <v>244</v>
      </c>
      <c r="I168" s="5">
        <f>AVERAGE(IFERROR(E168/H168,0))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22">
        <f>DATE(1970,1,1) + (L168 / 86400)</f>
        <v>40534.25</v>
      </c>
      <c r="O168" s="21">
        <f>DATE(1970,1,1) + (M168 / 86400)</f>
        <v>40538.25</v>
      </c>
      <c r="P168" t="b">
        <v>0</v>
      </c>
      <c r="Q168" t="b">
        <v>0</v>
      </c>
      <c r="R168" t="s">
        <v>122</v>
      </c>
      <c r="S168" t="str">
        <f>LEFT(R168, FIND("/", R168)-1)</f>
        <v>photography</v>
      </c>
      <c r="T168" s="7" t="str">
        <f>MID(R168, FIND("/", R168)+1,LEN(R168))</f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ROUND(((E169/D169)*100),0)</f>
        <v>416</v>
      </c>
      <c r="G169" t="s">
        <v>20</v>
      </c>
      <c r="H169">
        <v>146</v>
      </c>
      <c r="I169" s="5">
        <f>AVERAGE(IFERROR(E169/H169,0))</f>
        <v>74</v>
      </c>
      <c r="J169" t="s">
        <v>26</v>
      </c>
      <c r="K169" t="s">
        <v>27</v>
      </c>
      <c r="L169">
        <v>1370840400</v>
      </c>
      <c r="M169">
        <v>1371704400</v>
      </c>
      <c r="N169" s="22">
        <f>DATE(1970,1,1) + (L169 / 86400)</f>
        <v>41435.208333333336</v>
      </c>
      <c r="O169" s="21">
        <f>DATE(1970,1,1) + (M169 / 86400)</f>
        <v>41445.208333333336</v>
      </c>
      <c r="P169" t="b">
        <v>0</v>
      </c>
      <c r="Q169" t="b">
        <v>0</v>
      </c>
      <c r="R169" t="s">
        <v>33</v>
      </c>
      <c r="S169" t="str">
        <f>LEFT(R169, FIND("/", R169)-1)</f>
        <v>theater</v>
      </c>
      <c r="T169" s="7" t="str">
        <f>MID(R169, FIND("/", R169)+1,LEN(R169))</f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ROUND(((E170/D170)*100),0)</f>
        <v>31</v>
      </c>
      <c r="G170" t="s">
        <v>14</v>
      </c>
      <c r="H170">
        <v>955</v>
      </c>
      <c r="I170" s="5">
        <f>AVERAGE(IFERROR(E170/H170,0))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22">
        <f>DATE(1970,1,1) + (L170 / 86400)</f>
        <v>43518.25</v>
      </c>
      <c r="O170" s="21">
        <f>DATE(1970,1,1) + (M170 / 86400)</f>
        <v>43541.208333333328</v>
      </c>
      <c r="P170" t="b">
        <v>0</v>
      </c>
      <c r="Q170" t="b">
        <v>1</v>
      </c>
      <c r="R170" t="s">
        <v>60</v>
      </c>
      <c r="S170" t="str">
        <f>LEFT(R170, FIND("/", R170)-1)</f>
        <v>music</v>
      </c>
      <c r="T170" s="7" t="str">
        <f>MID(R170, FIND("/", R170)+1,LEN(R170))</f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ROUND(((E171/D171)*100),0)</f>
        <v>424</v>
      </c>
      <c r="G171" t="s">
        <v>20</v>
      </c>
      <c r="H171">
        <v>1267</v>
      </c>
      <c r="I171" s="5">
        <f>AVERAGE(IFERROR(E171/H171,0))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22">
        <f>DATE(1970,1,1) + (L171 / 86400)</f>
        <v>41077.208333333336</v>
      </c>
      <c r="O171" s="21">
        <f>DATE(1970,1,1) + (M171 / 86400)</f>
        <v>41105.208333333336</v>
      </c>
      <c r="P171" t="b">
        <v>0</v>
      </c>
      <c r="Q171" t="b">
        <v>1</v>
      </c>
      <c r="R171" t="s">
        <v>100</v>
      </c>
      <c r="S171" t="str">
        <f>LEFT(R171, FIND("/", R171)-1)</f>
        <v>film &amp; video</v>
      </c>
      <c r="T171" s="7" t="str">
        <f>MID(R171, FIND("/", R171)+1,LEN(R171))</f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ROUND(((E172/D172)*100),0)</f>
        <v>3</v>
      </c>
      <c r="G172" t="s">
        <v>14</v>
      </c>
      <c r="H172">
        <v>67</v>
      </c>
      <c r="I172" s="5">
        <f>AVERAGE(IFERROR(E172/H172,0))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22">
        <f>DATE(1970,1,1) + (L172 / 86400)</f>
        <v>42950.208333333328</v>
      </c>
      <c r="O172" s="21">
        <f>DATE(1970,1,1) + (M172 / 86400)</f>
        <v>42957.208333333328</v>
      </c>
      <c r="P172" t="b">
        <v>0</v>
      </c>
      <c r="Q172" t="b">
        <v>0</v>
      </c>
      <c r="R172" t="s">
        <v>60</v>
      </c>
      <c r="S172" t="str">
        <f>LEFT(R172, FIND("/", R172)-1)</f>
        <v>music</v>
      </c>
      <c r="T172" s="7" t="str">
        <f>MID(R172, FIND("/", R172)+1,LEN(R172))</f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ROUND(((E173/D173)*100),0)</f>
        <v>11</v>
      </c>
      <c r="G173" t="s">
        <v>14</v>
      </c>
      <c r="H173">
        <v>5</v>
      </c>
      <c r="I173" s="5">
        <f>AVERAGE(IFERROR(E173/H173,0))</f>
        <v>104.2</v>
      </c>
      <c r="J173" t="s">
        <v>21</v>
      </c>
      <c r="K173" t="s">
        <v>22</v>
      </c>
      <c r="L173">
        <v>1395291600</v>
      </c>
      <c r="M173">
        <v>1397192400</v>
      </c>
      <c r="N173" s="22">
        <f>DATE(1970,1,1) + (L173 / 86400)</f>
        <v>41718.208333333336</v>
      </c>
      <c r="O173" s="21">
        <f>DATE(1970,1,1) + (M173 / 86400)</f>
        <v>41740.208333333336</v>
      </c>
      <c r="P173" t="b">
        <v>0</v>
      </c>
      <c r="Q173" t="b">
        <v>0</v>
      </c>
      <c r="R173" t="s">
        <v>206</v>
      </c>
      <c r="S173" t="str">
        <f>LEFT(R173, FIND("/", R173)-1)</f>
        <v>publishing</v>
      </c>
      <c r="T173" s="7" t="str">
        <f>MID(R173, FIND("/", R173)+1,LEN(R173))</f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ROUND(((E174/D174)*100),0)</f>
        <v>83</v>
      </c>
      <c r="G174" t="s">
        <v>14</v>
      </c>
      <c r="H174">
        <v>26</v>
      </c>
      <c r="I174" s="5">
        <f>AVERAGE(IFERROR(E174/H174,0))</f>
        <v>25.5</v>
      </c>
      <c r="J174" t="s">
        <v>21</v>
      </c>
      <c r="K174" t="s">
        <v>22</v>
      </c>
      <c r="L174">
        <v>1405746000</v>
      </c>
      <c r="M174">
        <v>1407042000</v>
      </c>
      <c r="N174" s="22">
        <f>DATE(1970,1,1) + (L174 / 86400)</f>
        <v>41839.208333333336</v>
      </c>
      <c r="O174" s="21">
        <f>DATE(1970,1,1) + (M174 / 86400)</f>
        <v>41854.208333333336</v>
      </c>
      <c r="P174" t="b">
        <v>0</v>
      </c>
      <c r="Q174" t="b">
        <v>1</v>
      </c>
      <c r="R174" t="s">
        <v>42</v>
      </c>
      <c r="S174" t="str">
        <f>LEFT(R174, FIND("/", R174)-1)</f>
        <v>film &amp; video</v>
      </c>
      <c r="T174" s="7" t="str">
        <f>MID(R174, FIND("/", R174)+1,LEN(R174))</f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ROUND(((E175/D175)*100),0)</f>
        <v>163</v>
      </c>
      <c r="G175" t="s">
        <v>20</v>
      </c>
      <c r="H175">
        <v>1561</v>
      </c>
      <c r="I175" s="5">
        <f>AVERAGE(IFERROR(E175/H175,0))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22">
        <f>DATE(1970,1,1) + (L175 / 86400)</f>
        <v>41412.208333333336</v>
      </c>
      <c r="O175" s="21">
        <f>DATE(1970,1,1) + (M175 / 86400)</f>
        <v>41418.208333333336</v>
      </c>
      <c r="P175" t="b">
        <v>0</v>
      </c>
      <c r="Q175" t="b">
        <v>0</v>
      </c>
      <c r="R175" t="s">
        <v>33</v>
      </c>
      <c r="S175" t="str">
        <f>LEFT(R175, FIND("/", R175)-1)</f>
        <v>theater</v>
      </c>
      <c r="T175" s="7" t="str">
        <f>MID(R175, FIND("/", R175)+1,LEN(R175))</f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ROUND(((E176/D176)*100),0)</f>
        <v>895</v>
      </c>
      <c r="G176" t="s">
        <v>20</v>
      </c>
      <c r="H176">
        <v>48</v>
      </c>
      <c r="I176" s="5">
        <f>AVERAGE(IFERROR(E176/H176,0))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22">
        <f>DATE(1970,1,1) + (L176 / 86400)</f>
        <v>42282.208333333328</v>
      </c>
      <c r="O176" s="21">
        <f>DATE(1970,1,1) + (M176 / 86400)</f>
        <v>42283.208333333328</v>
      </c>
      <c r="P176" t="b">
        <v>0</v>
      </c>
      <c r="Q176" t="b">
        <v>1</v>
      </c>
      <c r="R176" t="s">
        <v>65</v>
      </c>
      <c r="S176" t="str">
        <f>LEFT(R176, FIND("/", R176)-1)</f>
        <v>technology</v>
      </c>
      <c r="T176" s="7" t="str">
        <f>MID(R176, FIND("/", R176)+1,LEN(R176))</f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ROUND(((E177/D177)*100),0)</f>
        <v>26</v>
      </c>
      <c r="G177" t="s">
        <v>14</v>
      </c>
      <c r="H177">
        <v>1130</v>
      </c>
      <c r="I177" s="5">
        <f>AVERAGE(IFERROR(E177/H177,0))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22">
        <f>DATE(1970,1,1) + (L177 / 86400)</f>
        <v>42613.208333333328</v>
      </c>
      <c r="O177" s="21">
        <f>DATE(1970,1,1) + (M177 / 86400)</f>
        <v>42632.208333333328</v>
      </c>
      <c r="P177" t="b">
        <v>0</v>
      </c>
      <c r="Q177" t="b">
        <v>0</v>
      </c>
      <c r="R177" t="s">
        <v>33</v>
      </c>
      <c r="S177" t="str">
        <f>LEFT(R177, FIND("/", R177)-1)</f>
        <v>theater</v>
      </c>
      <c r="T177" s="7" t="str">
        <f>MID(R177, FIND("/", R177)+1,LEN(R177))</f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ROUND(((E178/D178)*100),0)</f>
        <v>75</v>
      </c>
      <c r="G178" t="s">
        <v>14</v>
      </c>
      <c r="H178">
        <v>782</v>
      </c>
      <c r="I178" s="5">
        <f>AVERAGE(IFERROR(E178/H178,0))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22">
        <f>DATE(1970,1,1) + (L178 / 86400)</f>
        <v>42616.208333333328</v>
      </c>
      <c r="O178" s="21">
        <f>DATE(1970,1,1) + (M178 / 86400)</f>
        <v>42625.208333333328</v>
      </c>
      <c r="P178" t="b">
        <v>0</v>
      </c>
      <c r="Q178" t="b">
        <v>0</v>
      </c>
      <c r="R178" t="s">
        <v>33</v>
      </c>
      <c r="S178" t="str">
        <f>LEFT(R178, FIND("/", R178)-1)</f>
        <v>theater</v>
      </c>
      <c r="T178" s="7" t="str">
        <f>MID(R178, FIND("/", R178)+1,LEN(R178))</f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ROUND(((E179/D179)*100),0)</f>
        <v>416</v>
      </c>
      <c r="G179" t="s">
        <v>20</v>
      </c>
      <c r="H179">
        <v>2739</v>
      </c>
      <c r="I179" s="5">
        <f>AVERAGE(IFERROR(E179/H179,0))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22">
        <f>DATE(1970,1,1) + (L179 / 86400)</f>
        <v>40497.25</v>
      </c>
      <c r="O179" s="21">
        <f>DATE(1970,1,1) + (M179 / 86400)</f>
        <v>40522.25</v>
      </c>
      <c r="P179" t="b">
        <v>0</v>
      </c>
      <c r="Q179" t="b">
        <v>0</v>
      </c>
      <c r="R179" t="s">
        <v>33</v>
      </c>
      <c r="S179" t="str">
        <f>LEFT(R179, FIND("/", R179)-1)</f>
        <v>theater</v>
      </c>
      <c r="T179" s="7" t="str">
        <f>MID(R179, FIND("/", R179)+1,LEN(R179))</f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ROUND(((E180/D180)*100),0)</f>
        <v>96</v>
      </c>
      <c r="G180" t="s">
        <v>14</v>
      </c>
      <c r="H180">
        <v>210</v>
      </c>
      <c r="I180" s="5">
        <f>AVERAGE(IFERROR(E180/H180,0))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22">
        <f>DATE(1970,1,1) + (L180 / 86400)</f>
        <v>42999.208333333328</v>
      </c>
      <c r="O180" s="21">
        <f>DATE(1970,1,1) + (M180 / 86400)</f>
        <v>43008.208333333328</v>
      </c>
      <c r="P180" t="b">
        <v>0</v>
      </c>
      <c r="Q180" t="b">
        <v>0</v>
      </c>
      <c r="R180" t="s">
        <v>17</v>
      </c>
      <c r="S180" t="str">
        <f>LEFT(R180, FIND("/", R180)-1)</f>
        <v>food</v>
      </c>
      <c r="T180" s="7" t="str">
        <f>MID(R180, FIND("/", R180)+1,LEN(R180))</f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ROUND(((E181/D181)*100),0)</f>
        <v>358</v>
      </c>
      <c r="G181" t="s">
        <v>20</v>
      </c>
      <c r="H181">
        <v>3537</v>
      </c>
      <c r="I181" s="5">
        <f>AVERAGE(IFERROR(E181/H181,0))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22">
        <f>DATE(1970,1,1) + (L181 / 86400)</f>
        <v>41350.208333333336</v>
      </c>
      <c r="O181" s="21">
        <f>DATE(1970,1,1) + (M181 / 86400)</f>
        <v>41351.208333333336</v>
      </c>
      <c r="P181" t="b">
        <v>0</v>
      </c>
      <c r="Q181" t="b">
        <v>1</v>
      </c>
      <c r="R181" t="s">
        <v>33</v>
      </c>
      <c r="S181" t="str">
        <f>LEFT(R181, FIND("/", R181)-1)</f>
        <v>theater</v>
      </c>
      <c r="T181" s="7" t="str">
        <f>MID(R181, FIND("/", R181)+1,LEN(R181))</f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ROUND(((E182/D182)*100),0)</f>
        <v>308</v>
      </c>
      <c r="G182" t="s">
        <v>20</v>
      </c>
      <c r="H182">
        <v>2107</v>
      </c>
      <c r="I182" s="5">
        <f>AVERAGE(IFERROR(E182/H182,0))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22">
        <f>DATE(1970,1,1) + (L182 / 86400)</f>
        <v>40259.208333333336</v>
      </c>
      <c r="O182" s="21">
        <f>DATE(1970,1,1) + (M182 / 86400)</f>
        <v>40264.208333333336</v>
      </c>
      <c r="P182" t="b">
        <v>0</v>
      </c>
      <c r="Q182" t="b">
        <v>0</v>
      </c>
      <c r="R182" t="s">
        <v>65</v>
      </c>
      <c r="S182" t="str">
        <f>LEFT(R182, FIND("/", R182)-1)</f>
        <v>technology</v>
      </c>
      <c r="T182" s="7" t="str">
        <f>MID(R182, FIND("/", R182)+1,LEN(R182))</f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ROUND(((E183/D183)*100),0)</f>
        <v>62</v>
      </c>
      <c r="G183" t="s">
        <v>14</v>
      </c>
      <c r="H183">
        <v>136</v>
      </c>
      <c r="I183" s="5">
        <f>AVERAGE(IFERROR(E183/H183,0))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22">
        <f>DATE(1970,1,1) + (L183 / 86400)</f>
        <v>43012.208333333328</v>
      </c>
      <c r="O183" s="21">
        <f>DATE(1970,1,1) + (M183 / 86400)</f>
        <v>43030.208333333328</v>
      </c>
      <c r="P183" t="b">
        <v>0</v>
      </c>
      <c r="Q183" t="b">
        <v>0</v>
      </c>
      <c r="R183" t="s">
        <v>28</v>
      </c>
      <c r="S183" t="str">
        <f>LEFT(R183, FIND("/", R183)-1)</f>
        <v>technology</v>
      </c>
      <c r="T183" s="7" t="str">
        <f>MID(R183, FIND("/", R183)+1,LEN(R183))</f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ROUND(((E184/D184)*100),0)</f>
        <v>722</v>
      </c>
      <c r="G184" t="s">
        <v>20</v>
      </c>
      <c r="H184">
        <v>3318</v>
      </c>
      <c r="I184" s="5">
        <f>AVERAGE(IFERROR(E184/H184,0))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22">
        <f>DATE(1970,1,1) + (L184 / 86400)</f>
        <v>43631.208333333328</v>
      </c>
      <c r="O184" s="21">
        <f>DATE(1970,1,1) + (M184 / 86400)</f>
        <v>43647.208333333328</v>
      </c>
      <c r="P184" t="b">
        <v>0</v>
      </c>
      <c r="Q184" t="b">
        <v>0</v>
      </c>
      <c r="R184" t="s">
        <v>33</v>
      </c>
      <c r="S184" t="str">
        <f>LEFT(R184, FIND("/", R184)-1)</f>
        <v>theater</v>
      </c>
      <c r="T184" s="7" t="str">
        <f>MID(R184, FIND("/", R184)+1,LEN(R184))</f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ROUND(((E185/D185)*100),0)</f>
        <v>69</v>
      </c>
      <c r="G185" t="s">
        <v>14</v>
      </c>
      <c r="H185">
        <v>86</v>
      </c>
      <c r="I185" s="5">
        <f>AVERAGE(IFERROR(E185/H185,0))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22">
        <f>DATE(1970,1,1) + (L185 / 86400)</f>
        <v>40430.208333333336</v>
      </c>
      <c r="O185" s="21">
        <f>DATE(1970,1,1) + (M185 / 86400)</f>
        <v>40443.208333333336</v>
      </c>
      <c r="P185" t="b">
        <v>0</v>
      </c>
      <c r="Q185" t="b">
        <v>0</v>
      </c>
      <c r="R185" t="s">
        <v>23</v>
      </c>
      <c r="S185" t="str">
        <f>LEFT(R185, FIND("/", R185)-1)</f>
        <v>music</v>
      </c>
      <c r="T185" s="7" t="str">
        <f>MID(R185, FIND("/", R185)+1,LEN(R185))</f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ROUND(((E186/D186)*100),0)</f>
        <v>293</v>
      </c>
      <c r="G186" t="s">
        <v>20</v>
      </c>
      <c r="H186">
        <v>340</v>
      </c>
      <c r="I186" s="5">
        <f>AVERAGE(IFERROR(E186/H186,0))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22">
        <f>DATE(1970,1,1) + (L186 / 86400)</f>
        <v>43588.208333333328</v>
      </c>
      <c r="O186" s="21">
        <f>DATE(1970,1,1) + (M186 / 86400)</f>
        <v>43589.208333333328</v>
      </c>
      <c r="P186" t="b">
        <v>0</v>
      </c>
      <c r="Q186" t="b">
        <v>0</v>
      </c>
      <c r="R186" t="s">
        <v>33</v>
      </c>
      <c r="S186" t="str">
        <f>LEFT(R186, FIND("/", R186)-1)</f>
        <v>theater</v>
      </c>
      <c r="T186" s="7" t="str">
        <f>MID(R186, FIND("/", R186)+1,LEN(R186))</f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ROUND(((E187/D187)*100),0)</f>
        <v>72</v>
      </c>
      <c r="G187" t="s">
        <v>14</v>
      </c>
      <c r="H187">
        <v>19</v>
      </c>
      <c r="I187" s="5">
        <f>AVERAGE(IFERROR(E187/H187,0))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22">
        <f>DATE(1970,1,1) + (L187 / 86400)</f>
        <v>43233.208333333328</v>
      </c>
      <c r="O187" s="21">
        <f>DATE(1970,1,1) + (M187 / 86400)</f>
        <v>43244.208333333328</v>
      </c>
      <c r="P187" t="b">
        <v>0</v>
      </c>
      <c r="Q187" t="b">
        <v>0</v>
      </c>
      <c r="R187" t="s">
        <v>269</v>
      </c>
      <c r="S187" t="str">
        <f>LEFT(R187, FIND("/", R187)-1)</f>
        <v>film &amp; video</v>
      </c>
      <c r="T187" s="7" t="str">
        <f>MID(R187, FIND("/", R187)+1,LEN(R187))</f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ROUND(((E188/D188)*100),0)</f>
        <v>32</v>
      </c>
      <c r="G188" t="s">
        <v>14</v>
      </c>
      <c r="H188">
        <v>886</v>
      </c>
      <c r="I188" s="5">
        <f>AVERAGE(IFERROR(E188/H188,0))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22">
        <f>DATE(1970,1,1) + (L188 / 86400)</f>
        <v>41782.208333333336</v>
      </c>
      <c r="O188" s="21">
        <f>DATE(1970,1,1) + (M188 / 86400)</f>
        <v>41797.208333333336</v>
      </c>
      <c r="P188" t="b">
        <v>0</v>
      </c>
      <c r="Q188" t="b">
        <v>0</v>
      </c>
      <c r="R188" t="s">
        <v>33</v>
      </c>
      <c r="S188" t="str">
        <f>LEFT(R188, FIND("/", R188)-1)</f>
        <v>theater</v>
      </c>
      <c r="T188" s="7" t="str">
        <f>MID(R188, FIND("/", R188)+1,LEN(R188))</f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ROUND(((E189/D189)*100),0)</f>
        <v>230</v>
      </c>
      <c r="G189" t="s">
        <v>20</v>
      </c>
      <c r="H189">
        <v>1442</v>
      </c>
      <c r="I189" s="5">
        <f>AVERAGE(IFERROR(E189/H189,0))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22">
        <f>DATE(1970,1,1) + (L189 / 86400)</f>
        <v>41328.25</v>
      </c>
      <c r="O189" s="21">
        <f>DATE(1970,1,1) + (M189 / 86400)</f>
        <v>41356.208333333336</v>
      </c>
      <c r="P189" t="b">
        <v>0</v>
      </c>
      <c r="Q189" t="b">
        <v>1</v>
      </c>
      <c r="R189" t="s">
        <v>100</v>
      </c>
      <c r="S189" t="str">
        <f>LEFT(R189, FIND("/", R189)-1)</f>
        <v>film &amp; video</v>
      </c>
      <c r="T189" s="7" t="str">
        <f>MID(R189, FIND("/", R189)+1,LEN(R189))</f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ROUND(((E190/D190)*100),0)</f>
        <v>32</v>
      </c>
      <c r="G190" t="s">
        <v>14</v>
      </c>
      <c r="H190">
        <v>35</v>
      </c>
      <c r="I190" s="5">
        <f>AVERAGE(IFERROR(E190/H190,0))</f>
        <v>75</v>
      </c>
      <c r="J190" t="s">
        <v>107</v>
      </c>
      <c r="K190" t="s">
        <v>108</v>
      </c>
      <c r="L190">
        <v>1417500000</v>
      </c>
      <c r="M190">
        <v>1417586400</v>
      </c>
      <c r="N190" s="22">
        <f>DATE(1970,1,1) + (L190 / 86400)</f>
        <v>41975.25</v>
      </c>
      <c r="O190" s="21">
        <f>DATE(1970,1,1) + (M190 / 86400)</f>
        <v>41976.25</v>
      </c>
      <c r="P190" t="b">
        <v>0</v>
      </c>
      <c r="Q190" t="b">
        <v>0</v>
      </c>
      <c r="R190" t="s">
        <v>33</v>
      </c>
      <c r="S190" t="str">
        <f>LEFT(R190, FIND("/", R190)-1)</f>
        <v>theater</v>
      </c>
      <c r="T190" s="7" t="str">
        <f>MID(R190, FIND("/", R190)+1,LEN(R190))</f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ROUND(((E191/D191)*100),0)</f>
        <v>24</v>
      </c>
      <c r="G191" t="s">
        <v>74</v>
      </c>
      <c r="H191">
        <v>441</v>
      </c>
      <c r="I191" s="5">
        <f>AVERAGE(IFERROR(E191/H191,0))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22">
        <f>DATE(1970,1,1) + (L191 / 86400)</f>
        <v>42433.25</v>
      </c>
      <c r="O191" s="21">
        <f>DATE(1970,1,1) + (M191 / 86400)</f>
        <v>42433.25</v>
      </c>
      <c r="P191" t="b">
        <v>0</v>
      </c>
      <c r="Q191" t="b">
        <v>0</v>
      </c>
      <c r="R191" t="s">
        <v>33</v>
      </c>
      <c r="S191" t="str">
        <f>LEFT(R191, FIND("/", R191)-1)</f>
        <v>theater</v>
      </c>
      <c r="T191" s="7" t="str">
        <f>MID(R191, FIND("/", R191)+1,LEN(R191))</f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ROUND(((E192/D192)*100),0)</f>
        <v>69</v>
      </c>
      <c r="G192" t="s">
        <v>14</v>
      </c>
      <c r="H192">
        <v>24</v>
      </c>
      <c r="I192" s="5">
        <f>AVERAGE(IFERROR(E192/H192,0))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22">
        <f>DATE(1970,1,1) + (L192 / 86400)</f>
        <v>41429.208333333336</v>
      </c>
      <c r="O192" s="21">
        <f>DATE(1970,1,1) + (M192 / 86400)</f>
        <v>41430.208333333336</v>
      </c>
      <c r="P192" t="b">
        <v>0</v>
      </c>
      <c r="Q192" t="b">
        <v>1</v>
      </c>
      <c r="R192" t="s">
        <v>33</v>
      </c>
      <c r="S192" t="str">
        <f>LEFT(R192, FIND("/", R192)-1)</f>
        <v>theater</v>
      </c>
      <c r="T192" s="7" t="str">
        <f>MID(R192, FIND("/", R192)+1,LEN(R192))</f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ROUND(((E193/D193)*100),0)</f>
        <v>38</v>
      </c>
      <c r="G193" t="s">
        <v>14</v>
      </c>
      <c r="H193">
        <v>86</v>
      </c>
      <c r="I193" s="5">
        <f>AVERAGE(IFERROR(E193/H193,0))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22">
        <f>DATE(1970,1,1) + (L193 / 86400)</f>
        <v>43536.208333333328</v>
      </c>
      <c r="O193" s="21">
        <f>DATE(1970,1,1) + (M193 / 86400)</f>
        <v>43539.208333333328</v>
      </c>
      <c r="P193" t="b">
        <v>0</v>
      </c>
      <c r="Q193" t="b">
        <v>0</v>
      </c>
      <c r="R193" t="s">
        <v>33</v>
      </c>
      <c r="S193" t="str">
        <f>LEFT(R193, FIND("/", R193)-1)</f>
        <v>theater</v>
      </c>
      <c r="T193" s="7" t="str">
        <f>MID(R193, FIND("/", R193)+1,LEN(R193))</f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ROUND(((E194/D194)*100),0)</f>
        <v>20</v>
      </c>
      <c r="G194" t="s">
        <v>14</v>
      </c>
      <c r="H194">
        <v>243</v>
      </c>
      <c r="I194" s="5">
        <f>AVERAGE(IFERROR(E194/H194,0))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22">
        <f>DATE(1970,1,1) + (L194 / 86400)</f>
        <v>41817.208333333336</v>
      </c>
      <c r="O194" s="21">
        <f>DATE(1970,1,1) + (M194 / 86400)</f>
        <v>41821.208333333336</v>
      </c>
      <c r="P194" t="b">
        <v>0</v>
      </c>
      <c r="Q194" t="b">
        <v>0</v>
      </c>
      <c r="R194" t="s">
        <v>23</v>
      </c>
      <c r="S194" t="str">
        <f>LEFT(R194, FIND("/", R194)-1)</f>
        <v>music</v>
      </c>
      <c r="T194" s="7" t="str">
        <f>MID(R194, FIND("/", R194)+1,LEN(R194))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ROUND(((E195/D195)*100),0)</f>
        <v>46</v>
      </c>
      <c r="G195" t="s">
        <v>14</v>
      </c>
      <c r="H195">
        <v>65</v>
      </c>
      <c r="I195" s="5">
        <f>AVERAGE(IFERROR(E195/H195,0))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22">
        <f>DATE(1970,1,1) + (L195 / 86400)</f>
        <v>43198.208333333328</v>
      </c>
      <c r="O195" s="21">
        <f>DATE(1970,1,1) + (M195 / 86400)</f>
        <v>43202.208333333328</v>
      </c>
      <c r="P195" t="b">
        <v>1</v>
      </c>
      <c r="Q195" t="b">
        <v>0</v>
      </c>
      <c r="R195" t="s">
        <v>60</v>
      </c>
      <c r="S195" t="str">
        <f>LEFT(R195, FIND("/", R195)-1)</f>
        <v>music</v>
      </c>
      <c r="T195" s="7" t="str">
        <f>MID(R195, FIND("/", R195)+1,LEN(R195))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ROUND(((E196/D196)*100),0)</f>
        <v>123</v>
      </c>
      <c r="G196" t="s">
        <v>20</v>
      </c>
      <c r="H196">
        <v>126</v>
      </c>
      <c r="I196" s="5">
        <f>AVERAGE(IFERROR(E196/H196,0))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22">
        <f>DATE(1970,1,1) + (L196 / 86400)</f>
        <v>42261.208333333328</v>
      </c>
      <c r="O196" s="21">
        <f>DATE(1970,1,1) + (M196 / 86400)</f>
        <v>42277.208333333328</v>
      </c>
      <c r="P196" t="b">
        <v>0</v>
      </c>
      <c r="Q196" t="b">
        <v>0</v>
      </c>
      <c r="R196" t="s">
        <v>148</v>
      </c>
      <c r="S196" t="str">
        <f>LEFT(R196, FIND("/", R196)-1)</f>
        <v>music</v>
      </c>
      <c r="T196" s="7" t="str">
        <f>MID(R196, FIND("/", R196)+1,LEN(R196))</f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ROUND(((E197/D197)*100),0)</f>
        <v>362</v>
      </c>
      <c r="G197" t="s">
        <v>20</v>
      </c>
      <c r="H197">
        <v>524</v>
      </c>
      <c r="I197" s="5">
        <f>AVERAGE(IFERROR(E197/H197,0))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22">
        <f>DATE(1970,1,1) + (L197 / 86400)</f>
        <v>43310.208333333328</v>
      </c>
      <c r="O197" s="21">
        <f>DATE(1970,1,1) + (M197 / 86400)</f>
        <v>43317.208333333328</v>
      </c>
      <c r="P197" t="b">
        <v>0</v>
      </c>
      <c r="Q197" t="b">
        <v>0</v>
      </c>
      <c r="R197" t="s">
        <v>50</v>
      </c>
      <c r="S197" t="str">
        <f>LEFT(R197, FIND("/", R197)-1)</f>
        <v>music</v>
      </c>
      <c r="T197" s="7" t="str">
        <f>MID(R197, FIND("/", R197)+1,LEN(R197))</f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ROUND(((E198/D198)*100),0)</f>
        <v>63</v>
      </c>
      <c r="G198" t="s">
        <v>14</v>
      </c>
      <c r="H198">
        <v>100</v>
      </c>
      <c r="I198" s="5">
        <f>AVERAGE(IFERROR(E198/H198,0))</f>
        <v>51.78</v>
      </c>
      <c r="J198" t="s">
        <v>36</v>
      </c>
      <c r="K198" t="s">
        <v>37</v>
      </c>
      <c r="L198">
        <v>1472878800</v>
      </c>
      <c r="M198">
        <v>1474520400</v>
      </c>
      <c r="N198" s="22">
        <f>DATE(1970,1,1) + (L198 / 86400)</f>
        <v>42616.208333333328</v>
      </c>
      <c r="O198" s="21">
        <f>DATE(1970,1,1) + (M198 / 86400)</f>
        <v>42635.208333333328</v>
      </c>
      <c r="P198" t="b">
        <v>0</v>
      </c>
      <c r="Q198" t="b">
        <v>0</v>
      </c>
      <c r="R198" t="s">
        <v>65</v>
      </c>
      <c r="S198" t="str">
        <f>LEFT(R198, FIND("/", R198)-1)</f>
        <v>technology</v>
      </c>
      <c r="T198" s="7" t="str">
        <f>MID(R198, FIND("/", R198)+1,LEN(R198))</f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ROUND(((E199/D199)*100),0)</f>
        <v>298</v>
      </c>
      <c r="G199" t="s">
        <v>20</v>
      </c>
      <c r="H199">
        <v>1989</v>
      </c>
      <c r="I199" s="5">
        <f>AVERAGE(IFERROR(E199/H199,0))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22">
        <f>DATE(1970,1,1) + (L199 / 86400)</f>
        <v>42909.208333333328</v>
      </c>
      <c r="O199" s="21">
        <f>DATE(1970,1,1) + (M199 / 86400)</f>
        <v>42923.208333333328</v>
      </c>
      <c r="P199" t="b">
        <v>0</v>
      </c>
      <c r="Q199" t="b">
        <v>0</v>
      </c>
      <c r="R199" t="s">
        <v>53</v>
      </c>
      <c r="S199" t="str">
        <f>LEFT(R199, FIND("/", R199)-1)</f>
        <v>film &amp; video</v>
      </c>
      <c r="T199" s="7" t="str">
        <f>MID(R199, FIND("/", R199)+1,LEN(R199))</f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ROUND(((E200/D200)*100),0)</f>
        <v>10</v>
      </c>
      <c r="G200" t="s">
        <v>14</v>
      </c>
      <c r="H200">
        <v>168</v>
      </c>
      <c r="I200" s="5">
        <f>AVERAGE(IFERROR(E200/H200,0))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22">
        <f>DATE(1970,1,1) + (L200 / 86400)</f>
        <v>40396.208333333336</v>
      </c>
      <c r="O200" s="21">
        <f>DATE(1970,1,1) + (M200 / 86400)</f>
        <v>40425.208333333336</v>
      </c>
      <c r="P200" t="b">
        <v>0</v>
      </c>
      <c r="Q200" t="b">
        <v>0</v>
      </c>
      <c r="R200" t="s">
        <v>50</v>
      </c>
      <c r="S200" t="str">
        <f>LEFT(R200, FIND("/", R200)-1)</f>
        <v>music</v>
      </c>
      <c r="T200" s="7" t="str">
        <f>MID(R200, FIND("/", R200)+1,LEN(R200))</f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ROUND(((E201/D201)*100),0)</f>
        <v>54</v>
      </c>
      <c r="G201" t="s">
        <v>14</v>
      </c>
      <c r="H201">
        <v>13</v>
      </c>
      <c r="I201" s="5">
        <f>AVERAGE(IFERROR(E201/H201,0))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22">
        <f>DATE(1970,1,1) + (L201 / 86400)</f>
        <v>42192.208333333328</v>
      </c>
      <c r="O201" s="21">
        <f>DATE(1970,1,1) + (M201 / 86400)</f>
        <v>42196.208333333328</v>
      </c>
      <c r="P201" t="b">
        <v>0</v>
      </c>
      <c r="Q201" t="b">
        <v>0</v>
      </c>
      <c r="R201" t="s">
        <v>23</v>
      </c>
      <c r="S201" t="str">
        <f>LEFT(R201, FIND("/", R201)-1)</f>
        <v>music</v>
      </c>
      <c r="T201" s="7" t="str">
        <f>MID(R201, FIND("/", R201)+1,LEN(R201))</f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ROUND(((E202/D202)*100),0)</f>
        <v>2</v>
      </c>
      <c r="G202" t="s">
        <v>14</v>
      </c>
      <c r="H202">
        <v>1</v>
      </c>
      <c r="I202" s="5">
        <f>AVERAGE(IFERROR(E202/H202,0))</f>
        <v>2</v>
      </c>
      <c r="J202" t="s">
        <v>15</v>
      </c>
      <c r="K202" t="s">
        <v>16</v>
      </c>
      <c r="L202">
        <v>1269493200</v>
      </c>
      <c r="M202">
        <v>1270443600</v>
      </c>
      <c r="N202" s="22">
        <f>DATE(1970,1,1) + (L202 / 86400)</f>
        <v>40262.208333333336</v>
      </c>
      <c r="O202" s="21">
        <f>DATE(1970,1,1) + (M202 / 86400)</f>
        <v>40273.208333333336</v>
      </c>
      <c r="P202" t="b">
        <v>0</v>
      </c>
      <c r="Q202" t="b">
        <v>0</v>
      </c>
      <c r="R202" t="s">
        <v>33</v>
      </c>
      <c r="S202" t="str">
        <f>LEFT(R202, FIND("/", R202)-1)</f>
        <v>theater</v>
      </c>
      <c r="T202" s="7" t="str">
        <f>MID(R202, FIND("/", R202)+1,LEN(R202))</f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ROUND(((E203/D203)*100),0)</f>
        <v>681</v>
      </c>
      <c r="G203" t="s">
        <v>20</v>
      </c>
      <c r="H203">
        <v>157</v>
      </c>
      <c r="I203" s="5">
        <f>AVERAGE(IFERROR(E203/H203,0))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22">
        <f>DATE(1970,1,1) + (L203 / 86400)</f>
        <v>41845.208333333336</v>
      </c>
      <c r="O203" s="21">
        <f>DATE(1970,1,1) + (M203 / 86400)</f>
        <v>41863.208333333336</v>
      </c>
      <c r="P203" t="b">
        <v>0</v>
      </c>
      <c r="Q203" t="b">
        <v>0</v>
      </c>
      <c r="R203" t="s">
        <v>28</v>
      </c>
      <c r="S203" t="str">
        <f>LEFT(R203, FIND("/", R203)-1)</f>
        <v>technology</v>
      </c>
      <c r="T203" s="7" t="str">
        <f>MID(R203, FIND("/", R203)+1,LEN(R203))</f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ROUND(((E204/D204)*100),0)</f>
        <v>79</v>
      </c>
      <c r="G204" t="s">
        <v>74</v>
      </c>
      <c r="H204">
        <v>82</v>
      </c>
      <c r="I204" s="5">
        <f>AVERAGE(IFERROR(E204/H204,0))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22">
        <f>DATE(1970,1,1) + (L204 / 86400)</f>
        <v>40818.208333333336</v>
      </c>
      <c r="O204" s="21">
        <f>DATE(1970,1,1) + (M204 / 86400)</f>
        <v>40822.208333333336</v>
      </c>
      <c r="P204" t="b">
        <v>0</v>
      </c>
      <c r="Q204" t="b">
        <v>0</v>
      </c>
      <c r="R204" t="s">
        <v>17</v>
      </c>
      <c r="S204" t="str">
        <f>LEFT(R204, FIND("/", R204)-1)</f>
        <v>food</v>
      </c>
      <c r="T204" s="7" t="str">
        <f>MID(R204, FIND("/", R204)+1,LEN(R204))</f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ROUND(((E205/D205)*100),0)</f>
        <v>134</v>
      </c>
      <c r="G205" t="s">
        <v>20</v>
      </c>
      <c r="H205">
        <v>4498</v>
      </c>
      <c r="I205" s="5">
        <f>AVERAGE(IFERROR(E205/H205,0))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22">
        <f>DATE(1970,1,1) + (L205 / 86400)</f>
        <v>42752.25</v>
      </c>
      <c r="O205" s="21">
        <f>DATE(1970,1,1) + (M205 / 86400)</f>
        <v>42754.25</v>
      </c>
      <c r="P205" t="b">
        <v>0</v>
      </c>
      <c r="Q205" t="b">
        <v>0</v>
      </c>
      <c r="R205" t="s">
        <v>33</v>
      </c>
      <c r="S205" t="str">
        <f>LEFT(R205, FIND("/", R205)-1)</f>
        <v>theater</v>
      </c>
      <c r="T205" s="7" t="str">
        <f>MID(R205, FIND("/", R205)+1,LEN(R205))</f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ROUND(((E206/D206)*100),0)</f>
        <v>3</v>
      </c>
      <c r="G206" t="s">
        <v>14</v>
      </c>
      <c r="H206">
        <v>40</v>
      </c>
      <c r="I206" s="5">
        <f>AVERAGE(IFERROR(E206/H206,0))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22">
        <f>DATE(1970,1,1) + (L206 / 86400)</f>
        <v>40636.208333333336</v>
      </c>
      <c r="O206" s="21">
        <f>DATE(1970,1,1) + (M206 / 86400)</f>
        <v>40646.208333333336</v>
      </c>
      <c r="P206" t="b">
        <v>0</v>
      </c>
      <c r="Q206" t="b">
        <v>0</v>
      </c>
      <c r="R206" t="s">
        <v>159</v>
      </c>
      <c r="S206" t="str">
        <f>LEFT(R206, FIND("/", R206)-1)</f>
        <v>music</v>
      </c>
      <c r="T206" s="7" t="str">
        <f>MID(R206, FIND("/", R206)+1,LEN(R206))</f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ROUND(((E207/D207)*100),0)</f>
        <v>432</v>
      </c>
      <c r="G207" t="s">
        <v>20</v>
      </c>
      <c r="H207">
        <v>80</v>
      </c>
      <c r="I207" s="5">
        <f>AVERAGE(IFERROR(E207/H207,0))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22">
        <f>DATE(1970,1,1) + (L207 / 86400)</f>
        <v>43390.208333333328</v>
      </c>
      <c r="O207" s="21">
        <f>DATE(1970,1,1) + (M207 / 86400)</f>
        <v>43402.208333333328</v>
      </c>
      <c r="P207" t="b">
        <v>1</v>
      </c>
      <c r="Q207" t="b">
        <v>0</v>
      </c>
      <c r="R207" t="s">
        <v>33</v>
      </c>
      <c r="S207" t="str">
        <f>LEFT(R207, FIND("/", R207)-1)</f>
        <v>theater</v>
      </c>
      <c r="T207" s="7" t="str">
        <f>MID(R207, FIND("/", R207)+1,LEN(R207))</f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ROUND(((E208/D208)*100),0)</f>
        <v>39</v>
      </c>
      <c r="G208" t="s">
        <v>74</v>
      </c>
      <c r="H208">
        <v>57</v>
      </c>
      <c r="I208" s="5">
        <f>AVERAGE(IFERROR(E208/H208,0))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22">
        <f>DATE(1970,1,1) + (L208 / 86400)</f>
        <v>40236.25</v>
      </c>
      <c r="O208" s="21">
        <f>DATE(1970,1,1) + (M208 / 86400)</f>
        <v>40245.25</v>
      </c>
      <c r="P208" t="b">
        <v>0</v>
      </c>
      <c r="Q208" t="b">
        <v>0</v>
      </c>
      <c r="R208" t="s">
        <v>119</v>
      </c>
      <c r="S208" t="str">
        <f>LEFT(R208, FIND("/", R208)-1)</f>
        <v>publishing</v>
      </c>
      <c r="T208" s="7" t="str">
        <f>MID(R208, FIND("/", R208)+1,LEN(R208))</f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ROUND(((E209/D209)*100),0)</f>
        <v>426</v>
      </c>
      <c r="G209" t="s">
        <v>20</v>
      </c>
      <c r="H209">
        <v>43</v>
      </c>
      <c r="I209" s="5">
        <f>AVERAGE(IFERROR(E209/H209,0))</f>
        <v>99</v>
      </c>
      <c r="J209" t="s">
        <v>21</v>
      </c>
      <c r="K209" t="s">
        <v>22</v>
      </c>
      <c r="L209">
        <v>1535432400</v>
      </c>
      <c r="M209">
        <v>1537160400</v>
      </c>
      <c r="N209" s="22">
        <f>DATE(1970,1,1) + (L209 / 86400)</f>
        <v>43340.208333333328</v>
      </c>
      <c r="O209" s="21">
        <f>DATE(1970,1,1) + (M209 / 86400)</f>
        <v>43360.208333333328</v>
      </c>
      <c r="P209" t="b">
        <v>0</v>
      </c>
      <c r="Q209" t="b">
        <v>1</v>
      </c>
      <c r="R209" t="s">
        <v>23</v>
      </c>
      <c r="S209" t="str">
        <f>LEFT(R209, FIND("/", R209)-1)</f>
        <v>music</v>
      </c>
      <c r="T209" s="7" t="str">
        <f>MID(R209, FIND("/", R209)+1,LEN(R209))</f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ROUND(((E210/D210)*100),0)</f>
        <v>101</v>
      </c>
      <c r="G210" t="s">
        <v>20</v>
      </c>
      <c r="H210">
        <v>2053</v>
      </c>
      <c r="I210" s="5">
        <f>AVERAGE(IFERROR(E210/H210,0))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22">
        <f>DATE(1970,1,1) + (L210 / 86400)</f>
        <v>43048.25</v>
      </c>
      <c r="O210" s="21">
        <f>DATE(1970,1,1) + (M210 / 86400)</f>
        <v>43072.25</v>
      </c>
      <c r="P210" t="b">
        <v>0</v>
      </c>
      <c r="Q210" t="b">
        <v>0</v>
      </c>
      <c r="R210" t="s">
        <v>42</v>
      </c>
      <c r="S210" t="str">
        <f>LEFT(R210, FIND("/", R210)-1)</f>
        <v>film &amp; video</v>
      </c>
      <c r="T210" s="7" t="str">
        <f>MID(R210, FIND("/", R210)+1,LEN(R210))</f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ROUND(((E211/D211)*100),0)</f>
        <v>21</v>
      </c>
      <c r="G211" t="s">
        <v>47</v>
      </c>
      <c r="H211">
        <v>808</v>
      </c>
      <c r="I211" s="5">
        <f>AVERAGE(IFERROR(E211/H211,0))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22">
        <f>DATE(1970,1,1) + (L211 / 86400)</f>
        <v>42496.208333333328</v>
      </c>
      <c r="O211" s="21">
        <f>DATE(1970,1,1) + (M211 / 86400)</f>
        <v>42503.208333333328</v>
      </c>
      <c r="P211" t="b">
        <v>0</v>
      </c>
      <c r="Q211" t="b">
        <v>0</v>
      </c>
      <c r="R211" t="s">
        <v>42</v>
      </c>
      <c r="S211" t="str">
        <f>LEFT(R211, FIND("/", R211)-1)</f>
        <v>film &amp; video</v>
      </c>
      <c r="T211" s="7" t="str">
        <f>MID(R211, FIND("/", R211)+1,LEN(R211))</f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ROUND(((E212/D212)*100),0)</f>
        <v>67</v>
      </c>
      <c r="G212" t="s">
        <v>14</v>
      </c>
      <c r="H212">
        <v>226</v>
      </c>
      <c r="I212" s="5">
        <f>AVERAGE(IFERROR(E212/H212,0))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22">
        <f>DATE(1970,1,1) + (L212 / 86400)</f>
        <v>42797.25</v>
      </c>
      <c r="O212" s="21">
        <f>DATE(1970,1,1) + (M212 / 86400)</f>
        <v>42824.208333333328</v>
      </c>
      <c r="P212" t="b">
        <v>0</v>
      </c>
      <c r="Q212" t="b">
        <v>0</v>
      </c>
      <c r="R212" t="s">
        <v>474</v>
      </c>
      <c r="S212" t="str">
        <f>LEFT(R212, FIND("/", R212)-1)</f>
        <v>film &amp; video</v>
      </c>
      <c r="T212" s="7" t="str">
        <f>MID(R212, FIND("/", R212)+1,LEN(R212))</f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ROUND(((E213/D213)*100),0)</f>
        <v>95</v>
      </c>
      <c r="G213" t="s">
        <v>14</v>
      </c>
      <c r="H213">
        <v>1625</v>
      </c>
      <c r="I213" s="5">
        <f>AVERAGE(IFERROR(E213/H213,0))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22">
        <f>DATE(1970,1,1) + (L213 / 86400)</f>
        <v>41513.208333333336</v>
      </c>
      <c r="O213" s="21">
        <f>DATE(1970,1,1) + (M213 / 86400)</f>
        <v>41537.208333333336</v>
      </c>
      <c r="P213" t="b">
        <v>0</v>
      </c>
      <c r="Q213" t="b">
        <v>0</v>
      </c>
      <c r="R213" t="s">
        <v>33</v>
      </c>
      <c r="S213" t="str">
        <f>LEFT(R213, FIND("/", R213)-1)</f>
        <v>theater</v>
      </c>
      <c r="T213" s="7" t="str">
        <f>MID(R213, FIND("/", R213)+1,LEN(R213))</f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ROUND(((E214/D214)*100),0)</f>
        <v>152</v>
      </c>
      <c r="G214" t="s">
        <v>20</v>
      </c>
      <c r="H214">
        <v>168</v>
      </c>
      <c r="I214" s="5">
        <f>AVERAGE(IFERROR(E214/H214,0))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22">
        <f>DATE(1970,1,1) + (L214 / 86400)</f>
        <v>43814.25</v>
      </c>
      <c r="O214" s="21">
        <f>DATE(1970,1,1) + (M214 / 86400)</f>
        <v>43860.25</v>
      </c>
      <c r="P214" t="b">
        <v>0</v>
      </c>
      <c r="Q214" t="b">
        <v>0</v>
      </c>
      <c r="R214" t="s">
        <v>33</v>
      </c>
      <c r="S214" t="str">
        <f>LEFT(R214, FIND("/", R214)-1)</f>
        <v>theater</v>
      </c>
      <c r="T214" s="7" t="str">
        <f>MID(R214, FIND("/", R214)+1,LEN(R214))</f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ROUND(((E215/D215)*100),0)</f>
        <v>195</v>
      </c>
      <c r="G215" t="s">
        <v>20</v>
      </c>
      <c r="H215">
        <v>4289</v>
      </c>
      <c r="I215" s="5">
        <f>AVERAGE(IFERROR(E215/H215,0))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22">
        <f>DATE(1970,1,1) + (L215 / 86400)</f>
        <v>40488.208333333336</v>
      </c>
      <c r="O215" s="21">
        <f>DATE(1970,1,1) + (M215 / 86400)</f>
        <v>40496.25</v>
      </c>
      <c r="P215" t="b">
        <v>0</v>
      </c>
      <c r="Q215" t="b">
        <v>1</v>
      </c>
      <c r="R215" t="s">
        <v>60</v>
      </c>
      <c r="S215" t="str">
        <f>LEFT(R215, FIND("/", R215)-1)</f>
        <v>music</v>
      </c>
      <c r="T215" s="7" t="str">
        <f>MID(R215, FIND("/", R215)+1,LEN(R215))</f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ROUND(((E216/D216)*100),0)</f>
        <v>1023</v>
      </c>
      <c r="G216" t="s">
        <v>20</v>
      </c>
      <c r="H216">
        <v>165</v>
      </c>
      <c r="I216" s="5">
        <f>AVERAGE(IFERROR(E216/H216,0))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22">
        <f>DATE(1970,1,1) + (L216 / 86400)</f>
        <v>40409.208333333336</v>
      </c>
      <c r="O216" s="21">
        <f>DATE(1970,1,1) + (M216 / 86400)</f>
        <v>40415.208333333336</v>
      </c>
      <c r="P216" t="b">
        <v>0</v>
      </c>
      <c r="Q216" t="b">
        <v>0</v>
      </c>
      <c r="R216" t="s">
        <v>23</v>
      </c>
      <c r="S216" t="str">
        <f>LEFT(R216, FIND("/", R216)-1)</f>
        <v>music</v>
      </c>
      <c r="T216" s="7" t="str">
        <f>MID(R216, FIND("/", R216)+1,LEN(R216))</f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ROUND(((E217/D217)*100),0)</f>
        <v>4</v>
      </c>
      <c r="G217" t="s">
        <v>14</v>
      </c>
      <c r="H217">
        <v>143</v>
      </c>
      <c r="I217" s="5">
        <f>AVERAGE(IFERROR(E217/H217,0))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22">
        <f>DATE(1970,1,1) + (L217 / 86400)</f>
        <v>43509.25</v>
      </c>
      <c r="O217" s="21">
        <f>DATE(1970,1,1) + (M217 / 86400)</f>
        <v>43511.25</v>
      </c>
      <c r="P217" t="b">
        <v>0</v>
      </c>
      <c r="Q217" t="b">
        <v>0</v>
      </c>
      <c r="R217" t="s">
        <v>33</v>
      </c>
      <c r="S217" t="str">
        <f>LEFT(R217, FIND("/", R217)-1)</f>
        <v>theater</v>
      </c>
      <c r="T217" s="7" t="str">
        <f>MID(R217, FIND("/", R217)+1,LEN(R217))</f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ROUND(((E218/D218)*100),0)</f>
        <v>155</v>
      </c>
      <c r="G218" t="s">
        <v>20</v>
      </c>
      <c r="H218">
        <v>1815</v>
      </c>
      <c r="I218" s="5">
        <f>AVERAGE(IFERROR(E218/H218,0))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22">
        <f>DATE(1970,1,1) + (L218 / 86400)</f>
        <v>40869.25</v>
      </c>
      <c r="O218" s="21">
        <f>DATE(1970,1,1) + (M218 / 86400)</f>
        <v>40871.25</v>
      </c>
      <c r="P218" t="b">
        <v>0</v>
      </c>
      <c r="Q218" t="b">
        <v>0</v>
      </c>
      <c r="R218" t="s">
        <v>33</v>
      </c>
      <c r="S218" t="str">
        <f>LEFT(R218, FIND("/", R218)-1)</f>
        <v>theater</v>
      </c>
      <c r="T218" s="7" t="str">
        <f>MID(R218, FIND("/", R218)+1,LEN(R218))</f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ROUND(((E219/D219)*100),0)</f>
        <v>45</v>
      </c>
      <c r="G219" t="s">
        <v>14</v>
      </c>
      <c r="H219">
        <v>934</v>
      </c>
      <c r="I219" s="5">
        <f>AVERAGE(IFERROR(E219/H219,0))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22">
        <f>DATE(1970,1,1) + (L219 / 86400)</f>
        <v>43583.208333333328</v>
      </c>
      <c r="O219" s="21">
        <f>DATE(1970,1,1) + (M219 / 86400)</f>
        <v>43592.208333333328</v>
      </c>
      <c r="P219" t="b">
        <v>0</v>
      </c>
      <c r="Q219" t="b">
        <v>0</v>
      </c>
      <c r="R219" t="s">
        <v>474</v>
      </c>
      <c r="S219" t="str">
        <f>LEFT(R219, FIND("/", R219)-1)</f>
        <v>film &amp; video</v>
      </c>
      <c r="T219" s="7" t="str">
        <f>MID(R219, FIND("/", R219)+1,LEN(R219))</f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ROUND(((E220/D220)*100),0)</f>
        <v>216</v>
      </c>
      <c r="G220" t="s">
        <v>20</v>
      </c>
      <c r="H220">
        <v>397</v>
      </c>
      <c r="I220" s="5">
        <f>AVERAGE(IFERROR(E220/H220,0))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22">
        <f>DATE(1970,1,1) + (L220 / 86400)</f>
        <v>40858.25</v>
      </c>
      <c r="O220" s="21">
        <f>DATE(1970,1,1) + (M220 / 86400)</f>
        <v>40892.25</v>
      </c>
      <c r="P220" t="b">
        <v>0</v>
      </c>
      <c r="Q220" t="b">
        <v>1</v>
      </c>
      <c r="R220" t="s">
        <v>100</v>
      </c>
      <c r="S220" t="str">
        <f>LEFT(R220, FIND("/", R220)-1)</f>
        <v>film &amp; video</v>
      </c>
      <c r="T220" s="7" t="str">
        <f>MID(R220, FIND("/", R220)+1,LEN(R220))</f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ROUND(((E221/D221)*100),0)</f>
        <v>332</v>
      </c>
      <c r="G221" t="s">
        <v>20</v>
      </c>
      <c r="H221">
        <v>1539</v>
      </c>
      <c r="I221" s="5">
        <f>AVERAGE(IFERROR(E221/H221,0))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22">
        <f>DATE(1970,1,1) + (L221 / 86400)</f>
        <v>41137.208333333336</v>
      </c>
      <c r="O221" s="21">
        <f>DATE(1970,1,1) + (M221 / 86400)</f>
        <v>41149.208333333336</v>
      </c>
      <c r="P221" t="b">
        <v>0</v>
      </c>
      <c r="Q221" t="b">
        <v>0</v>
      </c>
      <c r="R221" t="s">
        <v>71</v>
      </c>
      <c r="S221" t="str">
        <f>LEFT(R221, FIND("/", R221)-1)</f>
        <v>film &amp; video</v>
      </c>
      <c r="T221" s="7" t="str">
        <f>MID(R221, FIND("/", R221)+1,LEN(R221))</f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ROUND(((E222/D222)*100),0)</f>
        <v>8</v>
      </c>
      <c r="G222" t="s">
        <v>14</v>
      </c>
      <c r="H222">
        <v>17</v>
      </c>
      <c r="I222" s="5">
        <f>AVERAGE(IFERROR(E222/H222,0))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22">
        <f>DATE(1970,1,1) + (L222 / 86400)</f>
        <v>40725.208333333336</v>
      </c>
      <c r="O222" s="21">
        <f>DATE(1970,1,1) + (M222 / 86400)</f>
        <v>40743.208333333336</v>
      </c>
      <c r="P222" t="b">
        <v>1</v>
      </c>
      <c r="Q222" t="b">
        <v>0</v>
      </c>
      <c r="R222" t="s">
        <v>33</v>
      </c>
      <c r="S222" t="str">
        <f>LEFT(R222, FIND("/", R222)-1)</f>
        <v>theater</v>
      </c>
      <c r="T222" s="7" t="str">
        <f>MID(R222, FIND("/", R222)+1,LEN(R222))</f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ROUND(((E223/D223)*100),0)</f>
        <v>99</v>
      </c>
      <c r="G223" t="s">
        <v>14</v>
      </c>
      <c r="H223">
        <v>2179</v>
      </c>
      <c r="I223" s="5">
        <f>AVERAGE(IFERROR(E223/H223,0))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22">
        <f>DATE(1970,1,1) + (L223 / 86400)</f>
        <v>41081.208333333336</v>
      </c>
      <c r="O223" s="21">
        <f>DATE(1970,1,1) + (M223 / 86400)</f>
        <v>41083.208333333336</v>
      </c>
      <c r="P223" t="b">
        <v>1</v>
      </c>
      <c r="Q223" t="b">
        <v>0</v>
      </c>
      <c r="R223" t="s">
        <v>17</v>
      </c>
      <c r="S223" t="str">
        <f>LEFT(R223, FIND("/", R223)-1)</f>
        <v>food</v>
      </c>
      <c r="T223" s="7" t="str">
        <f>MID(R223, FIND("/", R223)+1,LEN(R223))</f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ROUND(((E224/D224)*100),0)</f>
        <v>138</v>
      </c>
      <c r="G224" t="s">
        <v>20</v>
      </c>
      <c r="H224">
        <v>138</v>
      </c>
      <c r="I224" s="5">
        <f>AVERAGE(IFERROR(E224/H224,0))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22">
        <f>DATE(1970,1,1) + (L224 / 86400)</f>
        <v>41914.208333333336</v>
      </c>
      <c r="O224" s="21">
        <f>DATE(1970,1,1) + (M224 / 86400)</f>
        <v>41915.208333333336</v>
      </c>
      <c r="P224" t="b">
        <v>0</v>
      </c>
      <c r="Q224" t="b">
        <v>0</v>
      </c>
      <c r="R224" t="s">
        <v>122</v>
      </c>
      <c r="S224" t="str">
        <f>LEFT(R224, FIND("/", R224)-1)</f>
        <v>photography</v>
      </c>
      <c r="T224" s="7" t="str">
        <f>MID(R224, FIND("/", R224)+1,LEN(R224))</f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ROUND(((E225/D225)*100),0)</f>
        <v>94</v>
      </c>
      <c r="G225" t="s">
        <v>14</v>
      </c>
      <c r="H225">
        <v>931</v>
      </c>
      <c r="I225" s="5">
        <f>AVERAGE(IFERROR(E225/H225,0))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22">
        <f>DATE(1970,1,1) + (L225 / 86400)</f>
        <v>42445.208333333328</v>
      </c>
      <c r="O225" s="21">
        <f>DATE(1970,1,1) + (M225 / 86400)</f>
        <v>42459.208333333328</v>
      </c>
      <c r="P225" t="b">
        <v>0</v>
      </c>
      <c r="Q225" t="b">
        <v>0</v>
      </c>
      <c r="R225" t="s">
        <v>33</v>
      </c>
      <c r="S225" t="str">
        <f>LEFT(R225, FIND("/", R225)-1)</f>
        <v>theater</v>
      </c>
      <c r="T225" s="7" t="str">
        <f>MID(R225, FIND("/", R225)+1,LEN(R225))</f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ROUND(((E226/D226)*100),0)</f>
        <v>404</v>
      </c>
      <c r="G226" t="s">
        <v>20</v>
      </c>
      <c r="H226">
        <v>3594</v>
      </c>
      <c r="I226" s="5">
        <f>AVERAGE(IFERROR(E226/H226,0))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22">
        <f>DATE(1970,1,1) + (L226 / 86400)</f>
        <v>41906.208333333336</v>
      </c>
      <c r="O226" s="21">
        <f>DATE(1970,1,1) + (M226 / 86400)</f>
        <v>41951.25</v>
      </c>
      <c r="P226" t="b">
        <v>0</v>
      </c>
      <c r="Q226" t="b">
        <v>0</v>
      </c>
      <c r="R226" t="s">
        <v>474</v>
      </c>
      <c r="S226" t="str">
        <f>LEFT(R226, FIND("/", R226)-1)</f>
        <v>film &amp; video</v>
      </c>
      <c r="T226" s="7" t="str">
        <f>MID(R226, FIND("/", R226)+1,LEN(R226))</f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ROUND(((E227/D227)*100),0)</f>
        <v>260</v>
      </c>
      <c r="G227" t="s">
        <v>20</v>
      </c>
      <c r="H227">
        <v>5880</v>
      </c>
      <c r="I227" s="5">
        <f>AVERAGE(IFERROR(E227/H227,0))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22">
        <f>DATE(1970,1,1) + (L227 / 86400)</f>
        <v>41762.208333333336</v>
      </c>
      <c r="O227" s="21">
        <f>DATE(1970,1,1) + (M227 / 86400)</f>
        <v>41762.208333333336</v>
      </c>
      <c r="P227" t="b">
        <v>1</v>
      </c>
      <c r="Q227" t="b">
        <v>0</v>
      </c>
      <c r="R227" t="s">
        <v>23</v>
      </c>
      <c r="S227" t="str">
        <f>LEFT(R227, FIND("/", R227)-1)</f>
        <v>music</v>
      </c>
      <c r="T227" s="7" t="str">
        <f>MID(R227, FIND("/", R227)+1,LEN(R227))</f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ROUND(((E228/D228)*100),0)</f>
        <v>367</v>
      </c>
      <c r="G228" t="s">
        <v>20</v>
      </c>
      <c r="H228">
        <v>112</v>
      </c>
      <c r="I228" s="5">
        <f>AVERAGE(IFERROR(E228/H228,0))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22">
        <f>DATE(1970,1,1) + (L228 / 86400)</f>
        <v>40276.208333333336</v>
      </c>
      <c r="O228" s="21">
        <f>DATE(1970,1,1) + (M228 / 86400)</f>
        <v>40313.208333333336</v>
      </c>
      <c r="P228" t="b">
        <v>0</v>
      </c>
      <c r="Q228" t="b">
        <v>0</v>
      </c>
      <c r="R228" t="s">
        <v>122</v>
      </c>
      <c r="S228" t="str">
        <f>LEFT(R228, FIND("/", R228)-1)</f>
        <v>photography</v>
      </c>
      <c r="T228" s="7" t="str">
        <f>MID(R228, FIND("/", R228)+1,LEN(R228))</f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ROUND(((E229/D229)*100),0)</f>
        <v>169</v>
      </c>
      <c r="G229" t="s">
        <v>20</v>
      </c>
      <c r="H229">
        <v>943</v>
      </c>
      <c r="I229" s="5">
        <f>AVERAGE(IFERROR(E229/H229,0))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22">
        <f>DATE(1970,1,1) + (L229 / 86400)</f>
        <v>42139.208333333328</v>
      </c>
      <c r="O229" s="21">
        <f>DATE(1970,1,1) + (M229 / 86400)</f>
        <v>42145.208333333328</v>
      </c>
      <c r="P229" t="b">
        <v>0</v>
      </c>
      <c r="Q229" t="b">
        <v>0</v>
      </c>
      <c r="R229" t="s">
        <v>292</v>
      </c>
      <c r="S229" t="str">
        <f>LEFT(R229, FIND("/", R229)-1)</f>
        <v>games</v>
      </c>
      <c r="T229" s="7" t="str">
        <f>MID(R229, FIND("/", R229)+1,LEN(R229))</f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ROUND(((E230/D230)*100),0)</f>
        <v>120</v>
      </c>
      <c r="G230" t="s">
        <v>20</v>
      </c>
      <c r="H230">
        <v>2468</v>
      </c>
      <c r="I230" s="5">
        <f>AVERAGE(IFERROR(E230/H230,0))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22">
        <f>DATE(1970,1,1) + (L230 / 86400)</f>
        <v>42613.208333333328</v>
      </c>
      <c r="O230" s="21">
        <f>DATE(1970,1,1) + (M230 / 86400)</f>
        <v>42638.208333333328</v>
      </c>
      <c r="P230" t="b">
        <v>0</v>
      </c>
      <c r="Q230" t="b">
        <v>0</v>
      </c>
      <c r="R230" t="s">
        <v>71</v>
      </c>
      <c r="S230" t="str">
        <f>LEFT(R230, FIND("/", R230)-1)</f>
        <v>film &amp; video</v>
      </c>
      <c r="T230" s="7" t="str">
        <f>MID(R230, FIND("/", R230)+1,LEN(R230))</f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ROUND(((E231/D231)*100),0)</f>
        <v>194</v>
      </c>
      <c r="G231" t="s">
        <v>20</v>
      </c>
      <c r="H231">
        <v>2551</v>
      </c>
      <c r="I231" s="5">
        <f>AVERAGE(IFERROR(E231/H231,0))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22">
        <f>DATE(1970,1,1) + (L231 / 86400)</f>
        <v>42887.208333333328</v>
      </c>
      <c r="O231" s="21">
        <f>DATE(1970,1,1) + (M231 / 86400)</f>
        <v>42935.208333333328</v>
      </c>
      <c r="P231" t="b">
        <v>0</v>
      </c>
      <c r="Q231" t="b">
        <v>1</v>
      </c>
      <c r="R231" t="s">
        <v>292</v>
      </c>
      <c r="S231" t="str">
        <f>LEFT(R231, FIND("/", R231)-1)</f>
        <v>games</v>
      </c>
      <c r="T231" s="7" t="str">
        <f>MID(R231, FIND("/", R231)+1,LEN(R231))</f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ROUND(((E232/D232)*100),0)</f>
        <v>420</v>
      </c>
      <c r="G232" t="s">
        <v>20</v>
      </c>
      <c r="H232">
        <v>101</v>
      </c>
      <c r="I232" s="5">
        <f>AVERAGE(IFERROR(E232/H232,0))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22">
        <f>DATE(1970,1,1) + (L232 / 86400)</f>
        <v>43805.25</v>
      </c>
      <c r="O232" s="21">
        <f>DATE(1970,1,1) + (M232 / 86400)</f>
        <v>43805.25</v>
      </c>
      <c r="P232" t="b">
        <v>0</v>
      </c>
      <c r="Q232" t="b">
        <v>0</v>
      </c>
      <c r="R232" t="s">
        <v>89</v>
      </c>
      <c r="S232" t="str">
        <f>LEFT(R232, FIND("/", R232)-1)</f>
        <v>games</v>
      </c>
      <c r="T232" s="7" t="str">
        <f>MID(R232, FIND("/", R232)+1,LEN(R232))</f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ROUND(((E233/D233)*100),0)</f>
        <v>77</v>
      </c>
      <c r="G233" t="s">
        <v>74</v>
      </c>
      <c r="H233">
        <v>67</v>
      </c>
      <c r="I233" s="5">
        <f>AVERAGE(IFERROR(E233/H233,0))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22">
        <f>DATE(1970,1,1) + (L233 / 86400)</f>
        <v>41415.208333333336</v>
      </c>
      <c r="O233" s="21">
        <f>DATE(1970,1,1) + (M233 / 86400)</f>
        <v>41473.208333333336</v>
      </c>
      <c r="P233" t="b">
        <v>0</v>
      </c>
      <c r="Q233" t="b">
        <v>0</v>
      </c>
      <c r="R233" t="s">
        <v>33</v>
      </c>
      <c r="S233" t="str">
        <f>LEFT(R233, FIND("/", R233)-1)</f>
        <v>theater</v>
      </c>
      <c r="T233" s="7" t="str">
        <f>MID(R233, FIND("/", R233)+1,LEN(R233))</f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ROUND(((E234/D234)*100),0)</f>
        <v>171</v>
      </c>
      <c r="G234" t="s">
        <v>20</v>
      </c>
      <c r="H234">
        <v>92</v>
      </c>
      <c r="I234" s="5">
        <f>AVERAGE(IFERROR(E234/H234,0))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22">
        <f>DATE(1970,1,1) + (L234 / 86400)</f>
        <v>42576.208333333328</v>
      </c>
      <c r="O234" s="21">
        <f>DATE(1970,1,1) + (M234 / 86400)</f>
        <v>42577.208333333328</v>
      </c>
      <c r="P234" t="b">
        <v>0</v>
      </c>
      <c r="Q234" t="b">
        <v>0</v>
      </c>
      <c r="R234" t="s">
        <v>33</v>
      </c>
      <c r="S234" t="str">
        <f>LEFT(R234, FIND("/", R234)-1)</f>
        <v>theater</v>
      </c>
      <c r="T234" s="7" t="str">
        <f>MID(R234, FIND("/", R234)+1,LEN(R234))</f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ROUND(((E235/D235)*100),0)</f>
        <v>158</v>
      </c>
      <c r="G235" t="s">
        <v>20</v>
      </c>
      <c r="H235">
        <v>62</v>
      </c>
      <c r="I235" s="5">
        <f>AVERAGE(IFERROR(E235/H235,0))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22">
        <f>DATE(1970,1,1) + (L235 / 86400)</f>
        <v>40706.208333333336</v>
      </c>
      <c r="O235" s="21">
        <f>DATE(1970,1,1) + (M235 / 86400)</f>
        <v>40722.208333333336</v>
      </c>
      <c r="P235" t="b">
        <v>0</v>
      </c>
      <c r="Q235" t="b">
        <v>0</v>
      </c>
      <c r="R235" t="s">
        <v>71</v>
      </c>
      <c r="S235" t="str">
        <f>LEFT(R235, FIND("/", R235)-1)</f>
        <v>film &amp; video</v>
      </c>
      <c r="T235" s="7" t="str">
        <f>MID(R235, FIND("/", R235)+1,LEN(R235))</f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ROUND(((E236/D236)*100),0)</f>
        <v>109</v>
      </c>
      <c r="G236" t="s">
        <v>20</v>
      </c>
      <c r="H236">
        <v>149</v>
      </c>
      <c r="I236" s="5">
        <f>AVERAGE(IFERROR(E236/H236,0))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22">
        <f>DATE(1970,1,1) + (L236 / 86400)</f>
        <v>42969.208333333328</v>
      </c>
      <c r="O236" s="21">
        <f>DATE(1970,1,1) + (M236 / 86400)</f>
        <v>42976.208333333328</v>
      </c>
      <c r="P236" t="b">
        <v>0</v>
      </c>
      <c r="Q236" t="b">
        <v>1</v>
      </c>
      <c r="R236" t="s">
        <v>89</v>
      </c>
      <c r="S236" t="str">
        <f>LEFT(R236, FIND("/", R236)-1)</f>
        <v>games</v>
      </c>
      <c r="T236" s="7" t="str">
        <f>MID(R236, FIND("/", R236)+1,LEN(R236))</f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ROUND(((E237/D237)*100),0)</f>
        <v>42</v>
      </c>
      <c r="G237" t="s">
        <v>14</v>
      </c>
      <c r="H237">
        <v>92</v>
      </c>
      <c r="I237" s="5">
        <f>AVERAGE(IFERROR(E237/H237,0))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22">
        <f>DATE(1970,1,1) + (L237 / 86400)</f>
        <v>42779.25</v>
      </c>
      <c r="O237" s="21">
        <f>DATE(1970,1,1) + (M237 / 86400)</f>
        <v>42784.25</v>
      </c>
      <c r="P237" t="b">
        <v>0</v>
      </c>
      <c r="Q237" t="b">
        <v>0</v>
      </c>
      <c r="R237" t="s">
        <v>71</v>
      </c>
      <c r="S237" t="str">
        <f>LEFT(R237, FIND("/", R237)-1)</f>
        <v>film &amp; video</v>
      </c>
      <c r="T237" s="7" t="str">
        <f>MID(R237, FIND("/", R237)+1,LEN(R237))</f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ROUND(((E238/D238)*100),0)</f>
        <v>11</v>
      </c>
      <c r="G238" t="s">
        <v>14</v>
      </c>
      <c r="H238">
        <v>57</v>
      </c>
      <c r="I238" s="5">
        <f>AVERAGE(IFERROR(E238/H238,0))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22">
        <f>DATE(1970,1,1) + (L238 / 86400)</f>
        <v>43641.208333333328</v>
      </c>
      <c r="O238" s="21">
        <f>DATE(1970,1,1) + (M238 / 86400)</f>
        <v>43648.208333333328</v>
      </c>
      <c r="P238" t="b">
        <v>0</v>
      </c>
      <c r="Q238" t="b">
        <v>1</v>
      </c>
      <c r="R238" t="s">
        <v>23</v>
      </c>
      <c r="S238" t="str">
        <f>LEFT(R238, FIND("/", R238)-1)</f>
        <v>music</v>
      </c>
      <c r="T238" s="7" t="str">
        <f>MID(R238, FIND("/", R238)+1,LEN(R238))</f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ROUND(((E239/D239)*100),0)</f>
        <v>159</v>
      </c>
      <c r="G239" t="s">
        <v>20</v>
      </c>
      <c r="H239">
        <v>329</v>
      </c>
      <c r="I239" s="5">
        <f>AVERAGE(IFERROR(E239/H239,0))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22">
        <f>DATE(1970,1,1) + (L239 / 86400)</f>
        <v>41754.208333333336</v>
      </c>
      <c r="O239" s="21">
        <f>DATE(1970,1,1) + (M239 / 86400)</f>
        <v>41756.208333333336</v>
      </c>
      <c r="P239" t="b">
        <v>0</v>
      </c>
      <c r="Q239" t="b">
        <v>0</v>
      </c>
      <c r="R239" t="s">
        <v>71</v>
      </c>
      <c r="S239" t="str">
        <f>LEFT(R239, FIND("/", R239)-1)</f>
        <v>film &amp; video</v>
      </c>
      <c r="T239" s="7" t="str">
        <f>MID(R239, FIND("/", R239)+1,LEN(R239))</f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ROUND(((E240/D240)*100),0)</f>
        <v>422</v>
      </c>
      <c r="G240" t="s">
        <v>20</v>
      </c>
      <c r="H240">
        <v>97</v>
      </c>
      <c r="I240" s="5">
        <f>AVERAGE(IFERROR(E240/H240,0))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22">
        <f>DATE(1970,1,1) + (L240 / 86400)</f>
        <v>43083.25</v>
      </c>
      <c r="O240" s="21">
        <f>DATE(1970,1,1) + (M240 / 86400)</f>
        <v>43108.25</v>
      </c>
      <c r="P240" t="b">
        <v>0</v>
      </c>
      <c r="Q240" t="b">
        <v>1</v>
      </c>
      <c r="R240" t="s">
        <v>33</v>
      </c>
      <c r="S240" t="str">
        <f>LEFT(R240, FIND("/", R240)-1)</f>
        <v>theater</v>
      </c>
      <c r="T240" s="7" t="str">
        <f>MID(R240, FIND("/", R240)+1,LEN(R240))</f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ROUND(((E241/D241)*100),0)</f>
        <v>98</v>
      </c>
      <c r="G241" t="s">
        <v>14</v>
      </c>
      <c r="H241">
        <v>41</v>
      </c>
      <c r="I241" s="5">
        <f>AVERAGE(IFERROR(E241/H241,0))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22">
        <f>DATE(1970,1,1) + (L241 / 86400)</f>
        <v>42245.208333333328</v>
      </c>
      <c r="O241" s="21">
        <f>DATE(1970,1,1) + (M241 / 86400)</f>
        <v>42249.208333333328</v>
      </c>
      <c r="P241" t="b">
        <v>0</v>
      </c>
      <c r="Q241" t="b">
        <v>0</v>
      </c>
      <c r="R241" t="s">
        <v>65</v>
      </c>
      <c r="S241" t="str">
        <f>LEFT(R241, FIND("/", R241)-1)</f>
        <v>technology</v>
      </c>
      <c r="T241" s="7" t="str">
        <f>MID(R241, FIND("/", R241)+1,LEN(R241))</f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ROUND(((E242/D242)*100),0)</f>
        <v>419</v>
      </c>
      <c r="G242" t="s">
        <v>20</v>
      </c>
      <c r="H242">
        <v>1784</v>
      </c>
      <c r="I242" s="5">
        <f>AVERAGE(IFERROR(E242/H242,0))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22">
        <f>DATE(1970,1,1) + (L242 / 86400)</f>
        <v>40396.208333333336</v>
      </c>
      <c r="O242" s="21">
        <f>DATE(1970,1,1) + (M242 / 86400)</f>
        <v>40397.208333333336</v>
      </c>
      <c r="P242" t="b">
        <v>0</v>
      </c>
      <c r="Q242" t="b">
        <v>0</v>
      </c>
      <c r="R242" t="s">
        <v>33</v>
      </c>
      <c r="S242" t="str">
        <f>LEFT(R242, FIND("/", R242)-1)</f>
        <v>theater</v>
      </c>
      <c r="T242" s="7" t="str">
        <f>MID(R242, FIND("/", R242)+1,LEN(R242))</f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ROUND(((E243/D243)*100),0)</f>
        <v>102</v>
      </c>
      <c r="G243" t="s">
        <v>20</v>
      </c>
      <c r="H243">
        <v>1684</v>
      </c>
      <c r="I243" s="5">
        <f>AVERAGE(IFERROR(E243/H243,0))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22">
        <f>DATE(1970,1,1) + (L243 / 86400)</f>
        <v>41742.208333333336</v>
      </c>
      <c r="O243" s="21">
        <f>DATE(1970,1,1) + (M243 / 86400)</f>
        <v>41752.208333333336</v>
      </c>
      <c r="P243" t="b">
        <v>0</v>
      </c>
      <c r="Q243" t="b">
        <v>1</v>
      </c>
      <c r="R243" t="s">
        <v>68</v>
      </c>
      <c r="S243" t="str">
        <f>LEFT(R243, FIND("/", R243)-1)</f>
        <v>publishing</v>
      </c>
      <c r="T243" s="7" t="str">
        <f>MID(R243, FIND("/", R243)+1,LEN(R243))</f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ROUND(((E244/D244)*100),0)</f>
        <v>128</v>
      </c>
      <c r="G244" t="s">
        <v>20</v>
      </c>
      <c r="H244">
        <v>250</v>
      </c>
      <c r="I244" s="5">
        <f>AVERAGE(IFERROR(E244/H244,0))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22">
        <f>DATE(1970,1,1) + (L244 / 86400)</f>
        <v>42865.208333333328</v>
      </c>
      <c r="O244" s="21">
        <f>DATE(1970,1,1) + (M244 / 86400)</f>
        <v>42875.208333333328</v>
      </c>
      <c r="P244" t="b">
        <v>0</v>
      </c>
      <c r="Q244" t="b">
        <v>1</v>
      </c>
      <c r="R244" t="s">
        <v>23</v>
      </c>
      <c r="S244" t="str">
        <f>LEFT(R244, FIND("/", R244)-1)</f>
        <v>music</v>
      </c>
      <c r="T244" s="7" t="str">
        <f>MID(R244, FIND("/", R244)+1,LEN(R244))</f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ROUND(((E245/D245)*100),0)</f>
        <v>445</v>
      </c>
      <c r="G245" t="s">
        <v>20</v>
      </c>
      <c r="H245">
        <v>238</v>
      </c>
      <c r="I245" s="5">
        <f>AVERAGE(IFERROR(E245/H245,0))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22">
        <f>DATE(1970,1,1) + (L245 / 86400)</f>
        <v>43163.25</v>
      </c>
      <c r="O245" s="21">
        <f>DATE(1970,1,1) + (M245 / 86400)</f>
        <v>43166.25</v>
      </c>
      <c r="P245" t="b">
        <v>0</v>
      </c>
      <c r="Q245" t="b">
        <v>0</v>
      </c>
      <c r="R245" t="s">
        <v>33</v>
      </c>
      <c r="S245" t="str">
        <f>LEFT(R245, FIND("/", R245)-1)</f>
        <v>theater</v>
      </c>
      <c r="T245" s="7" t="str">
        <f>MID(R245, FIND("/", R245)+1,LEN(R245))</f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ROUND(((E246/D246)*100),0)</f>
        <v>570</v>
      </c>
      <c r="G246" t="s">
        <v>20</v>
      </c>
      <c r="H246">
        <v>53</v>
      </c>
      <c r="I246" s="5">
        <f>AVERAGE(IFERROR(E246/H246,0))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22">
        <f>DATE(1970,1,1) + (L246 / 86400)</f>
        <v>41834.208333333336</v>
      </c>
      <c r="O246" s="21">
        <f>DATE(1970,1,1) + (M246 / 86400)</f>
        <v>41886.208333333336</v>
      </c>
      <c r="P246" t="b">
        <v>0</v>
      </c>
      <c r="Q246" t="b">
        <v>0</v>
      </c>
      <c r="R246" t="s">
        <v>33</v>
      </c>
      <c r="S246" t="str">
        <f>LEFT(R246, FIND("/", R246)-1)</f>
        <v>theater</v>
      </c>
      <c r="T246" s="7" t="str">
        <f>MID(R246, FIND("/", R246)+1,LEN(R246))</f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ROUND(((E247/D247)*100),0)</f>
        <v>509</v>
      </c>
      <c r="G247" t="s">
        <v>20</v>
      </c>
      <c r="H247">
        <v>214</v>
      </c>
      <c r="I247" s="5">
        <f>AVERAGE(IFERROR(E247/H247,0))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22">
        <f>DATE(1970,1,1) + (L247 / 86400)</f>
        <v>41736.208333333336</v>
      </c>
      <c r="O247" s="21">
        <f>DATE(1970,1,1) + (M247 / 86400)</f>
        <v>41737.208333333336</v>
      </c>
      <c r="P247" t="b">
        <v>0</v>
      </c>
      <c r="Q247" t="b">
        <v>0</v>
      </c>
      <c r="R247" t="s">
        <v>33</v>
      </c>
      <c r="S247" t="str">
        <f>LEFT(R247, FIND("/", R247)-1)</f>
        <v>theater</v>
      </c>
      <c r="T247" s="7" t="str">
        <f>MID(R247, FIND("/", R247)+1,LEN(R247))</f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ROUND(((E248/D248)*100),0)</f>
        <v>326</v>
      </c>
      <c r="G248" t="s">
        <v>20</v>
      </c>
      <c r="H248">
        <v>222</v>
      </c>
      <c r="I248" s="5">
        <f>AVERAGE(IFERROR(E248/H248,0))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22">
        <f>DATE(1970,1,1) + (L248 / 86400)</f>
        <v>41491.208333333336</v>
      </c>
      <c r="O248" s="21">
        <f>DATE(1970,1,1) + (M248 / 86400)</f>
        <v>41495.208333333336</v>
      </c>
      <c r="P248" t="b">
        <v>0</v>
      </c>
      <c r="Q248" t="b">
        <v>0</v>
      </c>
      <c r="R248" t="s">
        <v>28</v>
      </c>
      <c r="S248" t="str">
        <f>LEFT(R248, FIND("/", R248)-1)</f>
        <v>technology</v>
      </c>
      <c r="T248" s="7" t="str">
        <f>MID(R248, FIND("/", R248)+1,LEN(R248))</f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ROUND(((E249/D249)*100),0)</f>
        <v>933</v>
      </c>
      <c r="G249" t="s">
        <v>20</v>
      </c>
      <c r="H249">
        <v>1884</v>
      </c>
      <c r="I249" s="5">
        <f>AVERAGE(IFERROR(E249/H249,0))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22">
        <f>DATE(1970,1,1) + (L249 / 86400)</f>
        <v>42726.25</v>
      </c>
      <c r="O249" s="21">
        <f>DATE(1970,1,1) + (M249 / 86400)</f>
        <v>42741.25</v>
      </c>
      <c r="P249" t="b">
        <v>0</v>
      </c>
      <c r="Q249" t="b">
        <v>1</v>
      </c>
      <c r="R249" t="s">
        <v>119</v>
      </c>
      <c r="S249" t="str">
        <f>LEFT(R249, FIND("/", R249)-1)</f>
        <v>publishing</v>
      </c>
      <c r="T249" s="7" t="str">
        <f>MID(R249, FIND("/", R249)+1,LEN(R249))</f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ROUND(((E250/D250)*100),0)</f>
        <v>211</v>
      </c>
      <c r="G250" t="s">
        <v>20</v>
      </c>
      <c r="H250">
        <v>218</v>
      </c>
      <c r="I250" s="5">
        <f>AVERAGE(IFERROR(E250/H250,0))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22">
        <f>DATE(1970,1,1) + (L250 / 86400)</f>
        <v>42004.25</v>
      </c>
      <c r="O250" s="21">
        <f>DATE(1970,1,1) + (M250 / 86400)</f>
        <v>42009.25</v>
      </c>
      <c r="P250" t="b">
        <v>0</v>
      </c>
      <c r="Q250" t="b">
        <v>0</v>
      </c>
      <c r="R250" t="s">
        <v>292</v>
      </c>
      <c r="S250" t="str">
        <f>LEFT(R250, FIND("/", R250)-1)</f>
        <v>games</v>
      </c>
      <c r="T250" s="7" t="str">
        <f>MID(R250, FIND("/", R250)+1,LEN(R250))</f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ROUND(((E251/D251)*100),0)</f>
        <v>273</v>
      </c>
      <c r="G251" t="s">
        <v>20</v>
      </c>
      <c r="H251">
        <v>6465</v>
      </c>
      <c r="I251" s="5">
        <f>AVERAGE(IFERROR(E251/H251,0))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22">
        <f>DATE(1970,1,1) + (L251 / 86400)</f>
        <v>42006.25</v>
      </c>
      <c r="O251" s="21">
        <f>DATE(1970,1,1) + (M251 / 86400)</f>
        <v>42013.25</v>
      </c>
      <c r="P251" t="b">
        <v>0</v>
      </c>
      <c r="Q251" t="b">
        <v>0</v>
      </c>
      <c r="R251" t="s">
        <v>206</v>
      </c>
      <c r="S251" t="str">
        <f>LEFT(R251, FIND("/", R251)-1)</f>
        <v>publishing</v>
      </c>
      <c r="T251" s="7" t="str">
        <f>MID(R251, FIND("/", R251)+1,LEN(R251))</f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ROUND(((E252/D252)*100),0)</f>
        <v>3</v>
      </c>
      <c r="G252" t="s">
        <v>14</v>
      </c>
      <c r="H252">
        <v>1</v>
      </c>
      <c r="I252" s="5">
        <f>AVERAGE(IFERROR(E252/H252,0))</f>
        <v>3</v>
      </c>
      <c r="J252" t="s">
        <v>21</v>
      </c>
      <c r="K252" t="s">
        <v>22</v>
      </c>
      <c r="L252">
        <v>1264399200</v>
      </c>
      <c r="M252">
        <v>1267423200</v>
      </c>
      <c r="N252" s="22">
        <f>DATE(1970,1,1) + (L252 / 86400)</f>
        <v>40203.25</v>
      </c>
      <c r="O252" s="21">
        <f>DATE(1970,1,1) + (M252 / 86400)</f>
        <v>40238.25</v>
      </c>
      <c r="P252" t="b">
        <v>0</v>
      </c>
      <c r="Q252" t="b">
        <v>0</v>
      </c>
      <c r="R252" t="s">
        <v>23</v>
      </c>
      <c r="S252" t="str">
        <f>LEFT(R252, FIND("/", R252)-1)</f>
        <v>music</v>
      </c>
      <c r="T252" s="7" t="str">
        <f>MID(R252, FIND("/", R252)+1,LEN(R252))</f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ROUND(((E253/D253)*100),0)</f>
        <v>54</v>
      </c>
      <c r="G253" t="s">
        <v>14</v>
      </c>
      <c r="H253">
        <v>101</v>
      </c>
      <c r="I253" s="5">
        <f>AVERAGE(IFERROR(E253/H253,0))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22">
        <f>DATE(1970,1,1) + (L253 / 86400)</f>
        <v>41252.25</v>
      </c>
      <c r="O253" s="21">
        <f>DATE(1970,1,1) + (M253 / 86400)</f>
        <v>41254.25</v>
      </c>
      <c r="P253" t="b">
        <v>0</v>
      </c>
      <c r="Q253" t="b">
        <v>0</v>
      </c>
      <c r="R253" t="s">
        <v>33</v>
      </c>
      <c r="S253" t="str">
        <f>LEFT(R253, FIND("/", R253)-1)</f>
        <v>theater</v>
      </c>
      <c r="T253" s="7" t="str">
        <f>MID(R253, FIND("/", R253)+1,LEN(R253))</f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ROUND(((E254/D254)*100),0)</f>
        <v>626</v>
      </c>
      <c r="G254" t="s">
        <v>20</v>
      </c>
      <c r="H254">
        <v>59</v>
      </c>
      <c r="I254" s="5">
        <f>AVERAGE(IFERROR(E254/H254,0))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22">
        <f>DATE(1970,1,1) + (L254 / 86400)</f>
        <v>41572.208333333336</v>
      </c>
      <c r="O254" s="21">
        <f>DATE(1970,1,1) + (M254 / 86400)</f>
        <v>41577.208333333336</v>
      </c>
      <c r="P254" t="b">
        <v>0</v>
      </c>
      <c r="Q254" t="b">
        <v>0</v>
      </c>
      <c r="R254" t="s">
        <v>33</v>
      </c>
      <c r="S254" t="str">
        <f>LEFT(R254, FIND("/", R254)-1)</f>
        <v>theater</v>
      </c>
      <c r="T254" s="7" t="str">
        <f>MID(R254, FIND("/", R254)+1,LEN(R254))</f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ROUND(((E255/D255)*100),0)</f>
        <v>89</v>
      </c>
      <c r="G255" t="s">
        <v>14</v>
      </c>
      <c r="H255">
        <v>1335</v>
      </c>
      <c r="I255" s="5">
        <f>AVERAGE(IFERROR(E255/H255,0))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22">
        <f>DATE(1970,1,1) + (L255 / 86400)</f>
        <v>40641.208333333336</v>
      </c>
      <c r="O255" s="21">
        <f>DATE(1970,1,1) + (M255 / 86400)</f>
        <v>40653.208333333336</v>
      </c>
      <c r="P255" t="b">
        <v>0</v>
      </c>
      <c r="Q255" t="b">
        <v>0</v>
      </c>
      <c r="R255" t="s">
        <v>53</v>
      </c>
      <c r="S255" t="str">
        <f>LEFT(R255, FIND("/", R255)-1)</f>
        <v>film &amp; video</v>
      </c>
      <c r="T255" s="7" t="str">
        <f>MID(R255, FIND("/", R255)+1,LEN(R255))</f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ROUND(((E256/D256)*100),0)</f>
        <v>185</v>
      </c>
      <c r="G256" t="s">
        <v>20</v>
      </c>
      <c r="H256">
        <v>88</v>
      </c>
      <c r="I256" s="5">
        <f>AVERAGE(IFERROR(E256/H256,0))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22">
        <f>DATE(1970,1,1) + (L256 / 86400)</f>
        <v>42787.25</v>
      </c>
      <c r="O256" s="21">
        <f>DATE(1970,1,1) + (M256 / 86400)</f>
        <v>42789.25</v>
      </c>
      <c r="P256" t="b">
        <v>0</v>
      </c>
      <c r="Q256" t="b">
        <v>0</v>
      </c>
      <c r="R256" t="s">
        <v>68</v>
      </c>
      <c r="S256" t="str">
        <f>LEFT(R256, FIND("/", R256)-1)</f>
        <v>publishing</v>
      </c>
      <c r="T256" s="7" t="str">
        <f>MID(R256, FIND("/", R256)+1,LEN(R256))</f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ROUND(((E257/D257)*100),0)</f>
        <v>120</v>
      </c>
      <c r="G257" t="s">
        <v>20</v>
      </c>
      <c r="H257">
        <v>1697</v>
      </c>
      <c r="I257" s="5">
        <f>AVERAGE(IFERROR(E257/H257,0))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22">
        <f>DATE(1970,1,1) + (L257 / 86400)</f>
        <v>40590.25</v>
      </c>
      <c r="O257" s="21">
        <f>DATE(1970,1,1) + (M257 / 86400)</f>
        <v>40595.25</v>
      </c>
      <c r="P257" t="b">
        <v>0</v>
      </c>
      <c r="Q257" t="b">
        <v>1</v>
      </c>
      <c r="R257" t="s">
        <v>23</v>
      </c>
      <c r="S257" t="str">
        <f>LEFT(R257, FIND("/", R257)-1)</f>
        <v>music</v>
      </c>
      <c r="T257" s="7" t="str">
        <f>MID(R257, FIND("/", R257)+1,LEN(R257))</f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ROUND(((E258/D258)*100),0)</f>
        <v>23</v>
      </c>
      <c r="G258" t="s">
        <v>14</v>
      </c>
      <c r="H258">
        <v>15</v>
      </c>
      <c r="I258" s="5">
        <f>AVERAGE(IFERROR(E258/H258,0))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22">
        <f>DATE(1970,1,1) + (L258 / 86400)</f>
        <v>42393.25</v>
      </c>
      <c r="O258" s="21">
        <f>DATE(1970,1,1) + (M258 / 86400)</f>
        <v>42430.25</v>
      </c>
      <c r="P258" t="b">
        <v>0</v>
      </c>
      <c r="Q258" t="b">
        <v>0</v>
      </c>
      <c r="R258" t="s">
        <v>23</v>
      </c>
      <c r="S258" t="str">
        <f>LEFT(R258, FIND("/", R258)-1)</f>
        <v>music</v>
      </c>
      <c r="T258" s="7" t="str">
        <f>MID(R258, FIND("/", R258)+1,LEN(R258))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ROUND(((E259/D259)*100),0)</f>
        <v>146</v>
      </c>
      <c r="G259" t="s">
        <v>20</v>
      </c>
      <c r="H259">
        <v>92</v>
      </c>
      <c r="I259" s="5">
        <f>AVERAGE(IFERROR(E259/H259,0))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22">
        <f>DATE(1970,1,1) + (L259 / 86400)</f>
        <v>41338.25</v>
      </c>
      <c r="O259" s="21">
        <f>DATE(1970,1,1) + (M259 / 86400)</f>
        <v>41352.208333333336</v>
      </c>
      <c r="P259" t="b">
        <v>0</v>
      </c>
      <c r="Q259" t="b">
        <v>0</v>
      </c>
      <c r="R259" t="s">
        <v>33</v>
      </c>
      <c r="S259" t="str">
        <f>LEFT(R259, FIND("/", R259)-1)</f>
        <v>theater</v>
      </c>
      <c r="T259" s="7" t="str">
        <f>MID(R259, FIND("/", R259)+1,LEN(R259))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ROUND(((E260/D260)*100),0)</f>
        <v>268</v>
      </c>
      <c r="G260" t="s">
        <v>20</v>
      </c>
      <c r="H260">
        <v>186</v>
      </c>
      <c r="I260" s="5">
        <f>AVERAGE(IFERROR(E260/H260,0))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22">
        <f>DATE(1970,1,1) + (L260 / 86400)</f>
        <v>42712.25</v>
      </c>
      <c r="O260" s="21">
        <f>DATE(1970,1,1) + (M260 / 86400)</f>
        <v>42732.25</v>
      </c>
      <c r="P260" t="b">
        <v>0</v>
      </c>
      <c r="Q260" t="b">
        <v>1</v>
      </c>
      <c r="R260" t="s">
        <v>33</v>
      </c>
      <c r="S260" t="str">
        <f>LEFT(R260, FIND("/", R260)-1)</f>
        <v>theater</v>
      </c>
      <c r="T260" s="7" t="str">
        <f>MID(R260, FIND("/", R260)+1,LEN(R260))</f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ROUND(((E261/D261)*100),0)</f>
        <v>598</v>
      </c>
      <c r="G261" t="s">
        <v>20</v>
      </c>
      <c r="H261">
        <v>138</v>
      </c>
      <c r="I261" s="5">
        <f>AVERAGE(IFERROR(E261/H261,0))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22">
        <f>DATE(1970,1,1) + (L261 / 86400)</f>
        <v>41251.25</v>
      </c>
      <c r="O261" s="21">
        <f>DATE(1970,1,1) + (M261 / 86400)</f>
        <v>41270.25</v>
      </c>
      <c r="P261" t="b">
        <v>1</v>
      </c>
      <c r="Q261" t="b">
        <v>0</v>
      </c>
      <c r="R261" t="s">
        <v>122</v>
      </c>
      <c r="S261" t="str">
        <f>LEFT(R261, FIND("/", R261)-1)</f>
        <v>photography</v>
      </c>
      <c r="T261" s="7" t="str">
        <f>MID(R261, FIND("/", R261)+1,LEN(R261))</f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ROUND(((E262/D262)*100),0)</f>
        <v>158</v>
      </c>
      <c r="G262" t="s">
        <v>20</v>
      </c>
      <c r="H262">
        <v>261</v>
      </c>
      <c r="I262" s="5">
        <f>AVERAGE(IFERROR(E262/H262,0))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22">
        <f>DATE(1970,1,1) + (L262 / 86400)</f>
        <v>41180.208333333336</v>
      </c>
      <c r="O262" s="21">
        <f>DATE(1970,1,1) + (M262 / 86400)</f>
        <v>41192.208333333336</v>
      </c>
      <c r="P262" t="b">
        <v>0</v>
      </c>
      <c r="Q262" t="b">
        <v>0</v>
      </c>
      <c r="R262" t="s">
        <v>23</v>
      </c>
      <c r="S262" t="str">
        <f>LEFT(R262, FIND("/", R262)-1)</f>
        <v>music</v>
      </c>
      <c r="T262" s="7" t="str">
        <f>MID(R262, FIND("/", R262)+1,LEN(R262))</f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ROUND(((E263/D263)*100),0)</f>
        <v>31</v>
      </c>
      <c r="G263" t="s">
        <v>14</v>
      </c>
      <c r="H263">
        <v>454</v>
      </c>
      <c r="I263" s="5">
        <f>AVERAGE(IFERROR(E263/H263,0))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22">
        <f>DATE(1970,1,1) + (L263 / 86400)</f>
        <v>40415.208333333336</v>
      </c>
      <c r="O263" s="21">
        <f>DATE(1970,1,1) + (M263 / 86400)</f>
        <v>40419.208333333336</v>
      </c>
      <c r="P263" t="b">
        <v>0</v>
      </c>
      <c r="Q263" t="b">
        <v>1</v>
      </c>
      <c r="R263" t="s">
        <v>23</v>
      </c>
      <c r="S263" t="str">
        <f>LEFT(R263, FIND("/", R263)-1)</f>
        <v>music</v>
      </c>
      <c r="T263" s="7" t="str">
        <f>MID(R263, FIND("/", R263)+1,LEN(R263))</f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ROUND(((E264/D264)*100),0)</f>
        <v>313</v>
      </c>
      <c r="G264" t="s">
        <v>20</v>
      </c>
      <c r="H264">
        <v>107</v>
      </c>
      <c r="I264" s="5">
        <f>AVERAGE(IFERROR(E264/H264,0))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22">
        <f>DATE(1970,1,1) + (L264 / 86400)</f>
        <v>40638.208333333336</v>
      </c>
      <c r="O264" s="21">
        <f>DATE(1970,1,1) + (M264 / 86400)</f>
        <v>40664.208333333336</v>
      </c>
      <c r="P264" t="b">
        <v>0</v>
      </c>
      <c r="Q264" t="b">
        <v>1</v>
      </c>
      <c r="R264" t="s">
        <v>60</v>
      </c>
      <c r="S264" t="str">
        <f>LEFT(R264, FIND("/", R264)-1)</f>
        <v>music</v>
      </c>
      <c r="T264" s="7" t="str">
        <f>MID(R264, FIND("/", R264)+1,LEN(R264))</f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ROUND(((E265/D265)*100),0)</f>
        <v>371</v>
      </c>
      <c r="G265" t="s">
        <v>20</v>
      </c>
      <c r="H265">
        <v>199</v>
      </c>
      <c r="I265" s="5">
        <f>AVERAGE(IFERROR(E265/H265,0))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22">
        <f>DATE(1970,1,1) + (L265 / 86400)</f>
        <v>40187.25</v>
      </c>
      <c r="O265" s="21">
        <f>DATE(1970,1,1) + (M265 / 86400)</f>
        <v>40187.25</v>
      </c>
      <c r="P265" t="b">
        <v>0</v>
      </c>
      <c r="Q265" t="b">
        <v>0</v>
      </c>
      <c r="R265" t="s">
        <v>122</v>
      </c>
      <c r="S265" t="str">
        <f>LEFT(R265, FIND("/", R265)-1)</f>
        <v>photography</v>
      </c>
      <c r="T265" s="7" t="str">
        <f>MID(R265, FIND("/", R265)+1,LEN(R265))</f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ROUND(((E266/D266)*100),0)</f>
        <v>363</v>
      </c>
      <c r="G266" t="s">
        <v>20</v>
      </c>
      <c r="H266">
        <v>5512</v>
      </c>
      <c r="I266" s="5">
        <f>AVERAGE(IFERROR(E266/H266,0))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22">
        <f>DATE(1970,1,1) + (L266 / 86400)</f>
        <v>41317.25</v>
      </c>
      <c r="O266" s="21">
        <f>DATE(1970,1,1) + (M266 / 86400)</f>
        <v>41333.25</v>
      </c>
      <c r="P266" t="b">
        <v>0</v>
      </c>
      <c r="Q266" t="b">
        <v>0</v>
      </c>
      <c r="R266" t="s">
        <v>33</v>
      </c>
      <c r="S266" t="str">
        <f>LEFT(R266, FIND("/", R266)-1)</f>
        <v>theater</v>
      </c>
      <c r="T266" s="7" t="str">
        <f>MID(R266, FIND("/", R266)+1,LEN(R266))</f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ROUND(((E267/D267)*100),0)</f>
        <v>123</v>
      </c>
      <c r="G267" t="s">
        <v>20</v>
      </c>
      <c r="H267">
        <v>86</v>
      </c>
      <c r="I267" s="5">
        <f>AVERAGE(IFERROR(E267/H267,0))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22">
        <f>DATE(1970,1,1) + (L267 / 86400)</f>
        <v>42372.25</v>
      </c>
      <c r="O267" s="21">
        <f>DATE(1970,1,1) + (M267 / 86400)</f>
        <v>42416.25</v>
      </c>
      <c r="P267" t="b">
        <v>0</v>
      </c>
      <c r="Q267" t="b">
        <v>0</v>
      </c>
      <c r="R267" t="s">
        <v>33</v>
      </c>
      <c r="S267" t="str">
        <f>LEFT(R267, FIND("/", R267)-1)</f>
        <v>theater</v>
      </c>
      <c r="T267" s="7" t="str">
        <f>MID(R267, FIND("/", R267)+1,LEN(R267))</f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ROUND(((E268/D268)*100),0)</f>
        <v>77</v>
      </c>
      <c r="G268" t="s">
        <v>14</v>
      </c>
      <c r="H268">
        <v>3182</v>
      </c>
      <c r="I268" s="5">
        <f>AVERAGE(IFERROR(E268/H268,0))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22">
        <f>DATE(1970,1,1) + (L268 / 86400)</f>
        <v>41950.25</v>
      </c>
      <c r="O268" s="21">
        <f>DATE(1970,1,1) + (M268 / 86400)</f>
        <v>41983.25</v>
      </c>
      <c r="P268" t="b">
        <v>0</v>
      </c>
      <c r="Q268" t="b">
        <v>1</v>
      </c>
      <c r="R268" t="s">
        <v>159</v>
      </c>
      <c r="S268" t="str">
        <f>LEFT(R268, FIND("/", R268)-1)</f>
        <v>music</v>
      </c>
      <c r="T268" s="7" t="str">
        <f>MID(R268, FIND("/", R268)+1,LEN(R268))</f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ROUND(((E269/D269)*100),0)</f>
        <v>234</v>
      </c>
      <c r="G269" t="s">
        <v>20</v>
      </c>
      <c r="H269">
        <v>2768</v>
      </c>
      <c r="I269" s="5">
        <f>AVERAGE(IFERROR(E269/H269,0))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22">
        <f>DATE(1970,1,1) + (L269 / 86400)</f>
        <v>41206.208333333336</v>
      </c>
      <c r="O269" s="21">
        <f>DATE(1970,1,1) + (M269 / 86400)</f>
        <v>41222.25</v>
      </c>
      <c r="P269" t="b">
        <v>0</v>
      </c>
      <c r="Q269" t="b">
        <v>0</v>
      </c>
      <c r="R269" t="s">
        <v>33</v>
      </c>
      <c r="S269" t="str">
        <f>LEFT(R269, FIND("/", R269)-1)</f>
        <v>theater</v>
      </c>
      <c r="T269" s="7" t="str">
        <f>MID(R269, FIND("/", R269)+1,LEN(R269))</f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ROUND(((E270/D270)*100),0)</f>
        <v>181</v>
      </c>
      <c r="G270" t="s">
        <v>20</v>
      </c>
      <c r="H270">
        <v>48</v>
      </c>
      <c r="I270" s="5">
        <f>AVERAGE(IFERROR(E270/H270,0))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22">
        <f>DATE(1970,1,1) + (L270 / 86400)</f>
        <v>41186.208333333336</v>
      </c>
      <c r="O270" s="21">
        <f>DATE(1970,1,1) + (M270 / 86400)</f>
        <v>41232.25</v>
      </c>
      <c r="P270" t="b">
        <v>0</v>
      </c>
      <c r="Q270" t="b">
        <v>0</v>
      </c>
      <c r="R270" t="s">
        <v>42</v>
      </c>
      <c r="S270" t="str">
        <f>LEFT(R270, FIND("/", R270)-1)</f>
        <v>film &amp; video</v>
      </c>
      <c r="T270" s="7" t="str">
        <f>MID(R270, FIND("/", R270)+1,LEN(R270))</f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ROUND(((E271/D271)*100),0)</f>
        <v>253</v>
      </c>
      <c r="G271" t="s">
        <v>20</v>
      </c>
      <c r="H271">
        <v>87</v>
      </c>
      <c r="I271" s="5">
        <f>AVERAGE(IFERROR(E271/H271,0))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22">
        <f>DATE(1970,1,1) + (L271 / 86400)</f>
        <v>43496.25</v>
      </c>
      <c r="O271" s="21">
        <f>DATE(1970,1,1) + (M271 / 86400)</f>
        <v>43517.25</v>
      </c>
      <c r="P271" t="b">
        <v>0</v>
      </c>
      <c r="Q271" t="b">
        <v>0</v>
      </c>
      <c r="R271" t="s">
        <v>269</v>
      </c>
      <c r="S271" t="str">
        <f>LEFT(R271, FIND("/", R271)-1)</f>
        <v>film &amp; video</v>
      </c>
      <c r="T271" s="7" t="str">
        <f>MID(R271, FIND("/", R271)+1,LEN(R271))</f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ROUND(((E272/D272)*100),0)</f>
        <v>27</v>
      </c>
      <c r="G272" t="s">
        <v>74</v>
      </c>
      <c r="H272">
        <v>1890</v>
      </c>
      <c r="I272" s="5">
        <f>AVERAGE(IFERROR(E272/H272,0))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22">
        <f>DATE(1970,1,1) + (L272 / 86400)</f>
        <v>40514.25</v>
      </c>
      <c r="O272" s="21">
        <f>DATE(1970,1,1) + (M272 / 86400)</f>
        <v>40516.25</v>
      </c>
      <c r="P272" t="b">
        <v>0</v>
      </c>
      <c r="Q272" t="b">
        <v>0</v>
      </c>
      <c r="R272" t="s">
        <v>89</v>
      </c>
      <c r="S272" t="str">
        <f>LEFT(R272, FIND("/", R272)-1)</f>
        <v>games</v>
      </c>
      <c r="T272" s="7" t="str">
        <f>MID(R272, FIND("/", R272)+1,LEN(R272))</f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ROUND(((E273/D273)*100),0)</f>
        <v>1</v>
      </c>
      <c r="G273" t="s">
        <v>47</v>
      </c>
      <c r="H273">
        <v>61</v>
      </c>
      <c r="I273" s="5">
        <f>AVERAGE(IFERROR(E273/H273,0))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22">
        <f>DATE(1970,1,1) + (L273 / 86400)</f>
        <v>42345.25</v>
      </c>
      <c r="O273" s="21">
        <f>DATE(1970,1,1) + (M273 / 86400)</f>
        <v>42376.25</v>
      </c>
      <c r="P273" t="b">
        <v>0</v>
      </c>
      <c r="Q273" t="b">
        <v>0</v>
      </c>
      <c r="R273" t="s">
        <v>122</v>
      </c>
      <c r="S273" t="str">
        <f>LEFT(R273, FIND("/", R273)-1)</f>
        <v>photography</v>
      </c>
      <c r="T273" s="7" t="str">
        <f>MID(R273, FIND("/", R273)+1,LEN(R273))</f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ROUND(((E274/D274)*100),0)</f>
        <v>304</v>
      </c>
      <c r="G274" t="s">
        <v>20</v>
      </c>
      <c r="H274">
        <v>1894</v>
      </c>
      <c r="I274" s="5">
        <f>AVERAGE(IFERROR(E274/H274,0))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22">
        <f>DATE(1970,1,1) + (L274 / 86400)</f>
        <v>43656.208333333328</v>
      </c>
      <c r="O274" s="21">
        <f>DATE(1970,1,1) + (M274 / 86400)</f>
        <v>43681.208333333328</v>
      </c>
      <c r="P274" t="b">
        <v>0</v>
      </c>
      <c r="Q274" t="b">
        <v>1</v>
      </c>
      <c r="R274" t="s">
        <v>33</v>
      </c>
      <c r="S274" t="str">
        <f>LEFT(R274, FIND("/", R274)-1)</f>
        <v>theater</v>
      </c>
      <c r="T274" s="7" t="str">
        <f>MID(R274, FIND("/", R274)+1,LEN(R274))</f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ROUND(((E275/D275)*100),0)</f>
        <v>137</v>
      </c>
      <c r="G275" t="s">
        <v>20</v>
      </c>
      <c r="H275">
        <v>282</v>
      </c>
      <c r="I275" s="5">
        <f>AVERAGE(IFERROR(E275/H275,0))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22">
        <f>DATE(1970,1,1) + (L275 / 86400)</f>
        <v>42995.208333333328</v>
      </c>
      <c r="O275" s="21">
        <f>DATE(1970,1,1) + (M275 / 86400)</f>
        <v>42998.208333333328</v>
      </c>
      <c r="P275" t="b">
        <v>0</v>
      </c>
      <c r="Q275" t="b">
        <v>0</v>
      </c>
      <c r="R275" t="s">
        <v>33</v>
      </c>
      <c r="S275" t="str">
        <f>LEFT(R275, FIND("/", R275)-1)</f>
        <v>theater</v>
      </c>
      <c r="T275" s="7" t="str">
        <f>MID(R275, FIND("/", R275)+1,LEN(R275))</f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ROUND(((E276/D276)*100),0)</f>
        <v>32</v>
      </c>
      <c r="G276" t="s">
        <v>14</v>
      </c>
      <c r="H276">
        <v>15</v>
      </c>
      <c r="I276" s="5">
        <f>AVERAGE(IFERROR(E276/H276,0))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22">
        <f>DATE(1970,1,1) + (L276 / 86400)</f>
        <v>43045.25</v>
      </c>
      <c r="O276" s="21">
        <f>DATE(1970,1,1) + (M276 / 86400)</f>
        <v>43050.25</v>
      </c>
      <c r="P276" t="b">
        <v>0</v>
      </c>
      <c r="Q276" t="b">
        <v>0</v>
      </c>
      <c r="R276" t="s">
        <v>33</v>
      </c>
      <c r="S276" t="str">
        <f>LEFT(R276, FIND("/", R276)-1)</f>
        <v>theater</v>
      </c>
      <c r="T276" s="7" t="str">
        <f>MID(R276, FIND("/", R276)+1,LEN(R276))</f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ROUND(((E277/D277)*100),0)</f>
        <v>242</v>
      </c>
      <c r="G277" t="s">
        <v>20</v>
      </c>
      <c r="H277">
        <v>116</v>
      </c>
      <c r="I277" s="5">
        <f>AVERAGE(IFERROR(E277/H277,0))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22">
        <f>DATE(1970,1,1) + (L277 / 86400)</f>
        <v>43561.208333333328</v>
      </c>
      <c r="O277" s="21">
        <f>DATE(1970,1,1) + (M277 / 86400)</f>
        <v>43569.208333333328</v>
      </c>
      <c r="P277" t="b">
        <v>0</v>
      </c>
      <c r="Q277" t="b">
        <v>0</v>
      </c>
      <c r="R277" t="s">
        <v>206</v>
      </c>
      <c r="S277" t="str">
        <f>LEFT(R277, FIND("/", R277)-1)</f>
        <v>publishing</v>
      </c>
      <c r="T277" s="7" t="str">
        <f>MID(R277, FIND("/", R277)+1,LEN(R277))</f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ROUND(((E278/D278)*100),0)</f>
        <v>97</v>
      </c>
      <c r="G278" t="s">
        <v>14</v>
      </c>
      <c r="H278">
        <v>133</v>
      </c>
      <c r="I278" s="5">
        <f>AVERAGE(IFERROR(E278/H278,0))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22">
        <f>DATE(1970,1,1) + (L278 / 86400)</f>
        <v>41018.208333333336</v>
      </c>
      <c r="O278" s="21">
        <f>DATE(1970,1,1) + (M278 / 86400)</f>
        <v>41023.208333333336</v>
      </c>
      <c r="P278" t="b">
        <v>0</v>
      </c>
      <c r="Q278" t="b">
        <v>1</v>
      </c>
      <c r="R278" t="s">
        <v>89</v>
      </c>
      <c r="S278" t="str">
        <f>LEFT(R278, FIND("/", R278)-1)</f>
        <v>games</v>
      </c>
      <c r="T278" s="7" t="str">
        <f>MID(R278, FIND("/", R278)+1,LEN(R278))</f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ROUND(((E279/D279)*100),0)</f>
        <v>1066</v>
      </c>
      <c r="G279" t="s">
        <v>20</v>
      </c>
      <c r="H279">
        <v>83</v>
      </c>
      <c r="I279" s="5">
        <f>AVERAGE(IFERROR(E279/H279,0))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22">
        <f>DATE(1970,1,1) + (L279 / 86400)</f>
        <v>40378.208333333336</v>
      </c>
      <c r="O279" s="21">
        <f>DATE(1970,1,1) + (M279 / 86400)</f>
        <v>40380.208333333336</v>
      </c>
      <c r="P279" t="b">
        <v>0</v>
      </c>
      <c r="Q279" t="b">
        <v>0</v>
      </c>
      <c r="R279" t="s">
        <v>33</v>
      </c>
      <c r="S279" t="str">
        <f>LEFT(R279, FIND("/", R279)-1)</f>
        <v>theater</v>
      </c>
      <c r="T279" s="7" t="str">
        <f>MID(R279, FIND("/", R279)+1,LEN(R279))</f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ROUND(((E280/D280)*100),0)</f>
        <v>326</v>
      </c>
      <c r="G280" t="s">
        <v>20</v>
      </c>
      <c r="H280">
        <v>91</v>
      </c>
      <c r="I280" s="5">
        <f>AVERAGE(IFERROR(E280/H280,0))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22">
        <f>DATE(1970,1,1) + (L280 / 86400)</f>
        <v>41239.25</v>
      </c>
      <c r="O280" s="21">
        <f>DATE(1970,1,1) + (M280 / 86400)</f>
        <v>41264.25</v>
      </c>
      <c r="P280" t="b">
        <v>0</v>
      </c>
      <c r="Q280" t="b">
        <v>0</v>
      </c>
      <c r="R280" t="s">
        <v>28</v>
      </c>
      <c r="S280" t="str">
        <f>LEFT(R280, FIND("/", R280)-1)</f>
        <v>technology</v>
      </c>
      <c r="T280" s="7" t="str">
        <f>MID(R280, FIND("/", R280)+1,LEN(R280))</f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ROUND(((E281/D281)*100),0)</f>
        <v>171</v>
      </c>
      <c r="G281" t="s">
        <v>20</v>
      </c>
      <c r="H281">
        <v>546</v>
      </c>
      <c r="I281" s="5">
        <f>AVERAGE(IFERROR(E281/H281,0))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22">
        <f>DATE(1970,1,1) + (L281 / 86400)</f>
        <v>43346.208333333328</v>
      </c>
      <c r="O281" s="21">
        <f>DATE(1970,1,1) + (M281 / 86400)</f>
        <v>43349.208333333328</v>
      </c>
      <c r="P281" t="b">
        <v>0</v>
      </c>
      <c r="Q281" t="b">
        <v>0</v>
      </c>
      <c r="R281" t="s">
        <v>33</v>
      </c>
      <c r="S281" t="str">
        <f>LEFT(R281, FIND("/", R281)-1)</f>
        <v>theater</v>
      </c>
      <c r="T281" s="7" t="str">
        <f>MID(R281, FIND("/", R281)+1,LEN(R281))</f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ROUND(((E282/D282)*100),0)</f>
        <v>581</v>
      </c>
      <c r="G282" t="s">
        <v>20</v>
      </c>
      <c r="H282">
        <v>393</v>
      </c>
      <c r="I282" s="5">
        <f>AVERAGE(IFERROR(E282/H282,0))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22">
        <f>DATE(1970,1,1) + (L282 / 86400)</f>
        <v>43060.25</v>
      </c>
      <c r="O282" s="21">
        <f>DATE(1970,1,1) + (M282 / 86400)</f>
        <v>43066.25</v>
      </c>
      <c r="P282" t="b">
        <v>0</v>
      </c>
      <c r="Q282" t="b">
        <v>0</v>
      </c>
      <c r="R282" t="s">
        <v>71</v>
      </c>
      <c r="S282" t="str">
        <f>LEFT(R282, FIND("/", R282)-1)</f>
        <v>film &amp; video</v>
      </c>
      <c r="T282" s="7" t="str">
        <f>MID(R282, FIND("/", R282)+1,LEN(R282))</f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ROUND(((E283/D283)*100),0)</f>
        <v>92</v>
      </c>
      <c r="G283" t="s">
        <v>14</v>
      </c>
      <c r="H283">
        <v>2062</v>
      </c>
      <c r="I283" s="5">
        <f>AVERAGE(IFERROR(E283/H283,0))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22">
        <f>DATE(1970,1,1) + (L283 / 86400)</f>
        <v>40979.25</v>
      </c>
      <c r="O283" s="21">
        <f>DATE(1970,1,1) + (M283 / 86400)</f>
        <v>41000.208333333336</v>
      </c>
      <c r="P283" t="b">
        <v>0</v>
      </c>
      <c r="Q283" t="b">
        <v>1</v>
      </c>
      <c r="R283" t="s">
        <v>33</v>
      </c>
      <c r="S283" t="str">
        <f>LEFT(R283, FIND("/", R283)-1)</f>
        <v>theater</v>
      </c>
      <c r="T283" s="7" t="str">
        <f>MID(R283, FIND("/", R283)+1,LEN(R283))</f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ROUND(((E284/D284)*100),0)</f>
        <v>108</v>
      </c>
      <c r="G284" t="s">
        <v>20</v>
      </c>
      <c r="H284">
        <v>133</v>
      </c>
      <c r="I284" s="5">
        <f>AVERAGE(IFERROR(E284/H284,0))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22">
        <f>DATE(1970,1,1) + (L284 / 86400)</f>
        <v>42701.25</v>
      </c>
      <c r="O284" s="21">
        <f>DATE(1970,1,1) + (M284 / 86400)</f>
        <v>42707.25</v>
      </c>
      <c r="P284" t="b">
        <v>0</v>
      </c>
      <c r="Q284" t="b">
        <v>1</v>
      </c>
      <c r="R284" t="s">
        <v>269</v>
      </c>
      <c r="S284" t="str">
        <f>LEFT(R284, FIND("/", R284)-1)</f>
        <v>film &amp; video</v>
      </c>
      <c r="T284" s="7" t="str">
        <f>MID(R284, FIND("/", R284)+1,LEN(R284))</f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ROUND(((E285/D285)*100),0)</f>
        <v>19</v>
      </c>
      <c r="G285" t="s">
        <v>14</v>
      </c>
      <c r="H285">
        <v>29</v>
      </c>
      <c r="I285" s="5">
        <f>AVERAGE(IFERROR(E285/H285,0))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22">
        <f>DATE(1970,1,1) + (L285 / 86400)</f>
        <v>42520.208333333328</v>
      </c>
      <c r="O285" s="21">
        <f>DATE(1970,1,1) + (M285 / 86400)</f>
        <v>42525.208333333328</v>
      </c>
      <c r="P285" t="b">
        <v>0</v>
      </c>
      <c r="Q285" t="b">
        <v>0</v>
      </c>
      <c r="R285" t="s">
        <v>23</v>
      </c>
      <c r="S285" t="str">
        <f>LEFT(R285, FIND("/", R285)-1)</f>
        <v>music</v>
      </c>
      <c r="T285" s="7" t="str">
        <f>MID(R285, FIND("/", R285)+1,LEN(R285))</f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ROUND(((E286/D286)*100),0)</f>
        <v>83</v>
      </c>
      <c r="G286" t="s">
        <v>14</v>
      </c>
      <c r="H286">
        <v>132</v>
      </c>
      <c r="I286" s="5">
        <f>AVERAGE(IFERROR(E286/H286,0))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22">
        <f>DATE(1970,1,1) + (L286 / 86400)</f>
        <v>41030.208333333336</v>
      </c>
      <c r="O286" s="21">
        <f>DATE(1970,1,1) + (M286 / 86400)</f>
        <v>41035.208333333336</v>
      </c>
      <c r="P286" t="b">
        <v>0</v>
      </c>
      <c r="Q286" t="b">
        <v>0</v>
      </c>
      <c r="R286" t="s">
        <v>28</v>
      </c>
      <c r="S286" t="str">
        <f>LEFT(R286, FIND("/", R286)-1)</f>
        <v>technology</v>
      </c>
      <c r="T286" s="7" t="str">
        <f>MID(R286, FIND("/", R286)+1,LEN(R286))</f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ROUND(((E287/D287)*100),0)</f>
        <v>706</v>
      </c>
      <c r="G287" t="s">
        <v>20</v>
      </c>
      <c r="H287">
        <v>254</v>
      </c>
      <c r="I287" s="5">
        <f>AVERAGE(IFERROR(E287/H287,0))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22">
        <f>DATE(1970,1,1) + (L287 / 86400)</f>
        <v>42623.208333333328</v>
      </c>
      <c r="O287" s="21">
        <f>DATE(1970,1,1) + (M287 / 86400)</f>
        <v>42661.208333333328</v>
      </c>
      <c r="P287" t="b">
        <v>0</v>
      </c>
      <c r="Q287" t="b">
        <v>0</v>
      </c>
      <c r="R287" t="s">
        <v>33</v>
      </c>
      <c r="S287" t="str">
        <f>LEFT(R287, FIND("/", R287)-1)</f>
        <v>theater</v>
      </c>
      <c r="T287" s="7" t="str">
        <f>MID(R287, FIND("/", R287)+1,LEN(R287))</f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ROUND(((E288/D288)*100),0)</f>
        <v>17</v>
      </c>
      <c r="G288" t="s">
        <v>74</v>
      </c>
      <c r="H288">
        <v>184</v>
      </c>
      <c r="I288" s="5">
        <f>AVERAGE(IFERROR(E288/H288,0))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22">
        <f>DATE(1970,1,1) + (L288 / 86400)</f>
        <v>42697.25</v>
      </c>
      <c r="O288" s="21">
        <f>DATE(1970,1,1) + (M288 / 86400)</f>
        <v>42704.25</v>
      </c>
      <c r="P288" t="b">
        <v>0</v>
      </c>
      <c r="Q288" t="b">
        <v>0</v>
      </c>
      <c r="R288" t="s">
        <v>33</v>
      </c>
      <c r="S288" t="str">
        <f>LEFT(R288, FIND("/", R288)-1)</f>
        <v>theater</v>
      </c>
      <c r="T288" s="7" t="str">
        <f>MID(R288, FIND("/", R288)+1,LEN(R288))</f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ROUND(((E289/D289)*100),0)</f>
        <v>210</v>
      </c>
      <c r="G289" t="s">
        <v>20</v>
      </c>
      <c r="H289">
        <v>176</v>
      </c>
      <c r="I289" s="5">
        <f>AVERAGE(IFERROR(E289/H289,0))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22">
        <f>DATE(1970,1,1) + (L289 / 86400)</f>
        <v>42122.208333333328</v>
      </c>
      <c r="O289" s="21">
        <f>DATE(1970,1,1) + (M289 / 86400)</f>
        <v>42122.208333333328</v>
      </c>
      <c r="P289" t="b">
        <v>0</v>
      </c>
      <c r="Q289" t="b">
        <v>0</v>
      </c>
      <c r="R289" t="s">
        <v>50</v>
      </c>
      <c r="S289" t="str">
        <f>LEFT(R289, FIND("/", R289)-1)</f>
        <v>music</v>
      </c>
      <c r="T289" s="7" t="str">
        <f>MID(R289, FIND("/", R289)+1,LEN(R289))</f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ROUND(((E290/D290)*100),0)</f>
        <v>98</v>
      </c>
      <c r="G290" t="s">
        <v>14</v>
      </c>
      <c r="H290">
        <v>137</v>
      </c>
      <c r="I290" s="5">
        <f>AVERAGE(IFERROR(E290/H290,0))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22">
        <f>DATE(1970,1,1) + (L290 / 86400)</f>
        <v>40982.208333333336</v>
      </c>
      <c r="O290" s="21">
        <f>DATE(1970,1,1) + (M290 / 86400)</f>
        <v>40983.208333333336</v>
      </c>
      <c r="P290" t="b">
        <v>0</v>
      </c>
      <c r="Q290" t="b">
        <v>1</v>
      </c>
      <c r="R290" t="s">
        <v>148</v>
      </c>
      <c r="S290" t="str">
        <f>LEFT(R290, FIND("/", R290)-1)</f>
        <v>music</v>
      </c>
      <c r="T290" s="7" t="str">
        <f>MID(R290, FIND("/", R290)+1,LEN(R290))</f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ROUND(((E291/D291)*100),0)</f>
        <v>1684</v>
      </c>
      <c r="G291" t="s">
        <v>20</v>
      </c>
      <c r="H291">
        <v>337</v>
      </c>
      <c r="I291" s="5">
        <f>AVERAGE(IFERROR(E291/H291,0))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22">
        <f>DATE(1970,1,1) + (L291 / 86400)</f>
        <v>42219.208333333328</v>
      </c>
      <c r="O291" s="21">
        <f>DATE(1970,1,1) + (M291 / 86400)</f>
        <v>42222.208333333328</v>
      </c>
      <c r="P291" t="b">
        <v>0</v>
      </c>
      <c r="Q291" t="b">
        <v>0</v>
      </c>
      <c r="R291" t="s">
        <v>33</v>
      </c>
      <c r="S291" t="str">
        <f>LEFT(R291, FIND("/", R291)-1)</f>
        <v>theater</v>
      </c>
      <c r="T291" s="7" t="str">
        <f>MID(R291, FIND("/", R291)+1,LEN(R291))</f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ROUND(((E292/D292)*100),0)</f>
        <v>54</v>
      </c>
      <c r="G292" t="s">
        <v>14</v>
      </c>
      <c r="H292">
        <v>908</v>
      </c>
      <c r="I292" s="5">
        <f>AVERAGE(IFERROR(E292/H292,0))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22">
        <f>DATE(1970,1,1) + (L292 / 86400)</f>
        <v>41404.208333333336</v>
      </c>
      <c r="O292" s="21">
        <f>DATE(1970,1,1) + (M292 / 86400)</f>
        <v>41436.208333333336</v>
      </c>
      <c r="P292" t="b">
        <v>0</v>
      </c>
      <c r="Q292" t="b">
        <v>1</v>
      </c>
      <c r="R292" t="s">
        <v>42</v>
      </c>
      <c r="S292" t="str">
        <f>LEFT(R292, FIND("/", R292)-1)</f>
        <v>film &amp; video</v>
      </c>
      <c r="T292" s="7" t="str">
        <f>MID(R292, FIND("/", R292)+1,LEN(R292))</f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ROUND(((E293/D293)*100),0)</f>
        <v>457</v>
      </c>
      <c r="G293" t="s">
        <v>20</v>
      </c>
      <c r="H293">
        <v>107</v>
      </c>
      <c r="I293" s="5">
        <f>AVERAGE(IFERROR(E293/H293,0))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22">
        <f>DATE(1970,1,1) + (L293 / 86400)</f>
        <v>40831.208333333336</v>
      </c>
      <c r="O293" s="21">
        <f>DATE(1970,1,1) + (M293 / 86400)</f>
        <v>40835.208333333336</v>
      </c>
      <c r="P293" t="b">
        <v>1</v>
      </c>
      <c r="Q293" t="b">
        <v>0</v>
      </c>
      <c r="R293" t="s">
        <v>28</v>
      </c>
      <c r="S293" t="str">
        <f>LEFT(R293, FIND("/", R293)-1)</f>
        <v>technology</v>
      </c>
      <c r="T293" s="7" t="str">
        <f>MID(R293, FIND("/", R293)+1,LEN(R293))</f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ROUND(((E294/D294)*100),0)</f>
        <v>10</v>
      </c>
      <c r="G294" t="s">
        <v>14</v>
      </c>
      <c r="H294">
        <v>10</v>
      </c>
      <c r="I294" s="5">
        <f>AVERAGE(IFERROR(E294/H294,0))</f>
        <v>71.7</v>
      </c>
      <c r="J294" t="s">
        <v>21</v>
      </c>
      <c r="K294" t="s">
        <v>22</v>
      </c>
      <c r="L294">
        <v>1331874000</v>
      </c>
      <c r="M294">
        <v>1333429200</v>
      </c>
      <c r="N294" s="22">
        <f>DATE(1970,1,1) + (L294 / 86400)</f>
        <v>40984.208333333336</v>
      </c>
      <c r="O294" s="21">
        <f>DATE(1970,1,1) + (M294 / 86400)</f>
        <v>41002.208333333336</v>
      </c>
      <c r="P294" t="b">
        <v>0</v>
      </c>
      <c r="Q294" t="b">
        <v>0</v>
      </c>
      <c r="R294" t="s">
        <v>17</v>
      </c>
      <c r="S294" t="str">
        <f>LEFT(R294, FIND("/", R294)-1)</f>
        <v>food</v>
      </c>
      <c r="T294" s="7" t="str">
        <f>MID(R294, FIND("/", R294)+1,LEN(R294))</f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ROUND(((E295/D295)*100),0)</f>
        <v>16</v>
      </c>
      <c r="G295" t="s">
        <v>74</v>
      </c>
      <c r="H295">
        <v>32</v>
      </c>
      <c r="I295" s="5">
        <f>AVERAGE(IFERROR(E295/H295,0))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22">
        <f>DATE(1970,1,1) + (L295 / 86400)</f>
        <v>40456.208333333336</v>
      </c>
      <c r="O295" s="21">
        <f>DATE(1970,1,1) + (M295 / 86400)</f>
        <v>40465.208333333336</v>
      </c>
      <c r="P295" t="b">
        <v>0</v>
      </c>
      <c r="Q295" t="b">
        <v>0</v>
      </c>
      <c r="R295" t="s">
        <v>33</v>
      </c>
      <c r="S295" t="str">
        <f>LEFT(R295, FIND("/", R295)-1)</f>
        <v>theater</v>
      </c>
      <c r="T295" s="7" t="str">
        <f>MID(R295, FIND("/", R295)+1,LEN(R295))</f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ROUND(((E296/D296)*100),0)</f>
        <v>1340</v>
      </c>
      <c r="G296" t="s">
        <v>20</v>
      </c>
      <c r="H296">
        <v>183</v>
      </c>
      <c r="I296" s="5">
        <f>AVERAGE(IFERROR(E296/H296,0))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22">
        <f>DATE(1970,1,1) + (L296 / 86400)</f>
        <v>43399.208333333328</v>
      </c>
      <c r="O296" s="21">
        <f>DATE(1970,1,1) + (M296 / 86400)</f>
        <v>43411.25</v>
      </c>
      <c r="P296" t="b">
        <v>0</v>
      </c>
      <c r="Q296" t="b">
        <v>0</v>
      </c>
      <c r="R296" t="s">
        <v>33</v>
      </c>
      <c r="S296" t="str">
        <f>LEFT(R296, FIND("/", R296)-1)</f>
        <v>theater</v>
      </c>
      <c r="T296" s="7" t="str">
        <f>MID(R296, FIND("/", R296)+1,LEN(R296))</f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ROUND(((E297/D297)*100),0)</f>
        <v>36</v>
      </c>
      <c r="G297" t="s">
        <v>14</v>
      </c>
      <c r="H297">
        <v>1910</v>
      </c>
      <c r="I297" s="5">
        <f>AVERAGE(IFERROR(E297/H297,0))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22">
        <f>DATE(1970,1,1) + (L297 / 86400)</f>
        <v>41562.208333333336</v>
      </c>
      <c r="O297" s="21">
        <f>DATE(1970,1,1) + (M297 / 86400)</f>
        <v>41587.25</v>
      </c>
      <c r="P297" t="b">
        <v>0</v>
      </c>
      <c r="Q297" t="b">
        <v>0</v>
      </c>
      <c r="R297" t="s">
        <v>33</v>
      </c>
      <c r="S297" t="str">
        <f>LEFT(R297, FIND("/", R297)-1)</f>
        <v>theater</v>
      </c>
      <c r="T297" s="7" t="str">
        <f>MID(R297, FIND("/", R297)+1,LEN(R297))</f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ROUND(((E298/D298)*100),0)</f>
        <v>55</v>
      </c>
      <c r="G298" t="s">
        <v>14</v>
      </c>
      <c r="H298">
        <v>38</v>
      </c>
      <c r="I298" s="5">
        <f>AVERAGE(IFERROR(E298/H298,0))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22">
        <f>DATE(1970,1,1) + (L298 / 86400)</f>
        <v>43493.25</v>
      </c>
      <c r="O298" s="21">
        <f>DATE(1970,1,1) + (M298 / 86400)</f>
        <v>43515.25</v>
      </c>
      <c r="P298" t="b">
        <v>0</v>
      </c>
      <c r="Q298" t="b">
        <v>0</v>
      </c>
      <c r="R298" t="s">
        <v>33</v>
      </c>
      <c r="S298" t="str">
        <f>LEFT(R298, FIND("/", R298)-1)</f>
        <v>theater</v>
      </c>
      <c r="T298" s="7" t="str">
        <f>MID(R298, FIND("/", R298)+1,LEN(R298))</f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ROUND(((E299/D299)*100),0)</f>
        <v>94</v>
      </c>
      <c r="G299" t="s">
        <v>14</v>
      </c>
      <c r="H299">
        <v>104</v>
      </c>
      <c r="I299" s="5">
        <f>AVERAGE(IFERROR(E299/H299,0))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22">
        <f>DATE(1970,1,1) + (L299 / 86400)</f>
        <v>41653.25</v>
      </c>
      <c r="O299" s="21">
        <f>DATE(1970,1,1) + (M299 / 86400)</f>
        <v>41662.25</v>
      </c>
      <c r="P299" t="b">
        <v>0</v>
      </c>
      <c r="Q299" t="b">
        <v>1</v>
      </c>
      <c r="R299" t="s">
        <v>33</v>
      </c>
      <c r="S299" t="str">
        <f>LEFT(R299, FIND("/", R299)-1)</f>
        <v>theater</v>
      </c>
      <c r="T299" s="7" t="str">
        <f>MID(R299, FIND("/", R299)+1,LEN(R299))</f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ROUND(((E300/D300)*100),0)</f>
        <v>144</v>
      </c>
      <c r="G300" t="s">
        <v>20</v>
      </c>
      <c r="H300">
        <v>72</v>
      </c>
      <c r="I300" s="5">
        <f>AVERAGE(IFERROR(E300/H300,0))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22">
        <f>DATE(1970,1,1) + (L300 / 86400)</f>
        <v>42426.25</v>
      </c>
      <c r="O300" s="21">
        <f>DATE(1970,1,1) + (M300 / 86400)</f>
        <v>42444.208333333328</v>
      </c>
      <c r="P300" t="b">
        <v>0</v>
      </c>
      <c r="Q300" t="b">
        <v>1</v>
      </c>
      <c r="R300" t="s">
        <v>23</v>
      </c>
      <c r="S300" t="str">
        <f>LEFT(R300, FIND("/", R300)-1)</f>
        <v>music</v>
      </c>
      <c r="T300" s="7" t="str">
        <f>MID(R300, FIND("/", R300)+1,LEN(R300))</f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ROUND(((E301/D301)*100),0)</f>
        <v>51</v>
      </c>
      <c r="G301" t="s">
        <v>14</v>
      </c>
      <c r="H301">
        <v>49</v>
      </c>
      <c r="I301" s="5">
        <f>AVERAGE(IFERROR(E301/H301,0))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22">
        <f>DATE(1970,1,1) + (L301 / 86400)</f>
        <v>42432.25</v>
      </c>
      <c r="O301" s="21">
        <f>DATE(1970,1,1) + (M301 / 86400)</f>
        <v>42488.208333333328</v>
      </c>
      <c r="P301" t="b">
        <v>0</v>
      </c>
      <c r="Q301" t="b">
        <v>0</v>
      </c>
      <c r="R301" t="s">
        <v>17</v>
      </c>
      <c r="S301" t="str">
        <f>LEFT(R301, FIND("/", R301)-1)</f>
        <v>food</v>
      </c>
      <c r="T301" s="7" t="str">
        <f>MID(R301, FIND("/", R301)+1,LEN(R301))</f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ROUND(((E302/D302)*100),0)</f>
        <v>5</v>
      </c>
      <c r="G302" t="s">
        <v>14</v>
      </c>
      <c r="H302">
        <v>1</v>
      </c>
      <c r="I302" s="5">
        <f>AVERAGE(IFERROR(E302/H302,0))</f>
        <v>5</v>
      </c>
      <c r="J302" t="s">
        <v>36</v>
      </c>
      <c r="K302" t="s">
        <v>37</v>
      </c>
      <c r="L302">
        <v>1504069200</v>
      </c>
      <c r="M302">
        <v>1504155600</v>
      </c>
      <c r="N302" s="22">
        <f>DATE(1970,1,1) + (L302 / 86400)</f>
        <v>42977.208333333328</v>
      </c>
      <c r="O302" s="21">
        <f>DATE(1970,1,1) + (M302 / 86400)</f>
        <v>42978.208333333328</v>
      </c>
      <c r="P302" t="b">
        <v>0</v>
      </c>
      <c r="Q302" t="b">
        <v>1</v>
      </c>
      <c r="R302" t="s">
        <v>68</v>
      </c>
      <c r="S302" t="str">
        <f>LEFT(R302, FIND("/", R302)-1)</f>
        <v>publishing</v>
      </c>
      <c r="T302" s="7" t="str">
        <f>MID(R302, FIND("/", R302)+1,LEN(R302))</f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ROUND(((E303/D303)*100),0)</f>
        <v>1345</v>
      </c>
      <c r="G303" t="s">
        <v>20</v>
      </c>
      <c r="H303">
        <v>295</v>
      </c>
      <c r="I303" s="5">
        <f>AVERAGE(IFERROR(E303/H303,0))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22">
        <f>DATE(1970,1,1) + (L303 / 86400)</f>
        <v>42061.25</v>
      </c>
      <c r="O303" s="21">
        <f>DATE(1970,1,1) + (M303 / 86400)</f>
        <v>42078.208333333328</v>
      </c>
      <c r="P303" t="b">
        <v>0</v>
      </c>
      <c r="Q303" t="b">
        <v>0</v>
      </c>
      <c r="R303" t="s">
        <v>42</v>
      </c>
      <c r="S303" t="str">
        <f>LEFT(R303, FIND("/", R303)-1)</f>
        <v>film &amp; video</v>
      </c>
      <c r="T303" s="7" t="str">
        <f>MID(R303, FIND("/", R303)+1,LEN(R303))</f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ROUND(((E304/D304)*100),0)</f>
        <v>32</v>
      </c>
      <c r="G304" t="s">
        <v>14</v>
      </c>
      <c r="H304">
        <v>245</v>
      </c>
      <c r="I304" s="5">
        <f>AVERAGE(IFERROR(E304/H304,0))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22">
        <f>DATE(1970,1,1) + (L304 / 86400)</f>
        <v>43345.208333333328</v>
      </c>
      <c r="O304" s="21">
        <f>DATE(1970,1,1) + (M304 / 86400)</f>
        <v>43359.208333333328</v>
      </c>
      <c r="P304" t="b">
        <v>0</v>
      </c>
      <c r="Q304" t="b">
        <v>0</v>
      </c>
      <c r="R304" t="s">
        <v>33</v>
      </c>
      <c r="S304" t="str">
        <f>LEFT(R304, FIND("/", R304)-1)</f>
        <v>theater</v>
      </c>
      <c r="T304" s="7" t="str">
        <f>MID(R304, FIND("/", R304)+1,LEN(R304))</f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ROUND(((E305/D305)*100),0)</f>
        <v>83</v>
      </c>
      <c r="G305" t="s">
        <v>14</v>
      </c>
      <c r="H305">
        <v>32</v>
      </c>
      <c r="I305" s="5">
        <f>AVERAGE(IFERROR(E305/H305,0))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22">
        <f>DATE(1970,1,1) + (L305 / 86400)</f>
        <v>42376.25</v>
      </c>
      <c r="O305" s="21">
        <f>DATE(1970,1,1) + (M305 / 86400)</f>
        <v>42381.25</v>
      </c>
      <c r="P305" t="b">
        <v>0</v>
      </c>
      <c r="Q305" t="b">
        <v>0</v>
      </c>
      <c r="R305" t="s">
        <v>60</v>
      </c>
      <c r="S305" t="str">
        <f>LEFT(R305, FIND("/", R305)-1)</f>
        <v>music</v>
      </c>
      <c r="T305" s="7" t="str">
        <f>MID(R305, FIND("/", R305)+1,LEN(R305))</f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ROUND(((E306/D306)*100),0)</f>
        <v>546</v>
      </c>
      <c r="G306" t="s">
        <v>20</v>
      </c>
      <c r="H306">
        <v>142</v>
      </c>
      <c r="I306" s="5">
        <f>AVERAGE(IFERROR(E306/H306,0))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22">
        <f>DATE(1970,1,1) + (L306 / 86400)</f>
        <v>42589.208333333328</v>
      </c>
      <c r="O306" s="21">
        <f>DATE(1970,1,1) + (M306 / 86400)</f>
        <v>42630.208333333328</v>
      </c>
      <c r="P306" t="b">
        <v>0</v>
      </c>
      <c r="Q306" t="b">
        <v>0</v>
      </c>
      <c r="R306" t="s">
        <v>42</v>
      </c>
      <c r="S306" t="str">
        <f>LEFT(R306, FIND("/", R306)-1)</f>
        <v>film &amp; video</v>
      </c>
      <c r="T306" s="7" t="str">
        <f>MID(R306, FIND("/", R306)+1,LEN(R306))</f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ROUND(((E307/D307)*100),0)</f>
        <v>286</v>
      </c>
      <c r="G307" t="s">
        <v>20</v>
      </c>
      <c r="H307">
        <v>85</v>
      </c>
      <c r="I307" s="5">
        <f>AVERAGE(IFERROR(E307/H307,0))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22">
        <f>DATE(1970,1,1) + (L307 / 86400)</f>
        <v>42448.208333333328</v>
      </c>
      <c r="O307" s="21">
        <f>DATE(1970,1,1) + (M307 / 86400)</f>
        <v>42489.208333333328</v>
      </c>
      <c r="P307" t="b">
        <v>0</v>
      </c>
      <c r="Q307" t="b">
        <v>0</v>
      </c>
      <c r="R307" t="s">
        <v>33</v>
      </c>
      <c r="S307" t="str">
        <f>LEFT(R307, FIND("/", R307)-1)</f>
        <v>theater</v>
      </c>
      <c r="T307" s="7" t="str">
        <f>MID(R307, FIND("/", R307)+1,LEN(R307))</f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ROUND(((E308/D308)*100),0)</f>
        <v>8</v>
      </c>
      <c r="G308" t="s">
        <v>14</v>
      </c>
      <c r="H308">
        <v>7</v>
      </c>
      <c r="I308" s="5">
        <f>AVERAGE(IFERROR(E308/H308,0))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22">
        <f>DATE(1970,1,1) + (L308 / 86400)</f>
        <v>42930.208333333328</v>
      </c>
      <c r="O308" s="21">
        <f>DATE(1970,1,1) + (M308 / 86400)</f>
        <v>42933.208333333328</v>
      </c>
      <c r="P308" t="b">
        <v>0</v>
      </c>
      <c r="Q308" t="b">
        <v>1</v>
      </c>
      <c r="R308" t="s">
        <v>33</v>
      </c>
      <c r="S308" t="str">
        <f>LEFT(R308, FIND("/", R308)-1)</f>
        <v>theater</v>
      </c>
      <c r="T308" s="7" t="str">
        <f>MID(R308, FIND("/", R308)+1,LEN(R308))</f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ROUND(((E309/D309)*100),0)</f>
        <v>132</v>
      </c>
      <c r="G309" t="s">
        <v>20</v>
      </c>
      <c r="H309">
        <v>659</v>
      </c>
      <c r="I309" s="5">
        <f>AVERAGE(IFERROR(E309/H309,0))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22">
        <f>DATE(1970,1,1) + (L309 / 86400)</f>
        <v>41066.208333333336</v>
      </c>
      <c r="O309" s="21">
        <f>DATE(1970,1,1) + (M309 / 86400)</f>
        <v>41086.208333333336</v>
      </c>
      <c r="P309" t="b">
        <v>0</v>
      </c>
      <c r="Q309" t="b">
        <v>1</v>
      </c>
      <c r="R309" t="s">
        <v>119</v>
      </c>
      <c r="S309" t="str">
        <f>LEFT(R309, FIND("/", R309)-1)</f>
        <v>publishing</v>
      </c>
      <c r="T309" s="7" t="str">
        <f>MID(R309, FIND("/", R309)+1,LEN(R309))</f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ROUND(((E310/D310)*100),0)</f>
        <v>74</v>
      </c>
      <c r="G310" t="s">
        <v>14</v>
      </c>
      <c r="H310">
        <v>803</v>
      </c>
      <c r="I310" s="5">
        <f>AVERAGE(IFERROR(E310/H310,0))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22">
        <f>DATE(1970,1,1) + (L310 / 86400)</f>
        <v>40651.208333333336</v>
      </c>
      <c r="O310" s="21">
        <f>DATE(1970,1,1) + (M310 / 86400)</f>
        <v>40652.208333333336</v>
      </c>
      <c r="P310" t="b">
        <v>0</v>
      </c>
      <c r="Q310" t="b">
        <v>0</v>
      </c>
      <c r="R310" t="s">
        <v>33</v>
      </c>
      <c r="S310" t="str">
        <f>LEFT(R310, FIND("/", R310)-1)</f>
        <v>theater</v>
      </c>
      <c r="T310" s="7" t="str">
        <f>MID(R310, FIND("/", R310)+1,LEN(R310))</f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ROUND(((E311/D311)*100),0)</f>
        <v>75</v>
      </c>
      <c r="G311" t="s">
        <v>74</v>
      </c>
      <c r="H311">
        <v>75</v>
      </c>
      <c r="I311" s="5">
        <f>AVERAGE(IFERROR(E311/H311,0))</f>
        <v>41.16</v>
      </c>
      <c r="J311" t="s">
        <v>21</v>
      </c>
      <c r="K311" t="s">
        <v>22</v>
      </c>
      <c r="L311">
        <v>1316581200</v>
      </c>
      <c r="M311">
        <v>1318309200</v>
      </c>
      <c r="N311" s="22">
        <f>DATE(1970,1,1) + (L311 / 86400)</f>
        <v>40807.208333333336</v>
      </c>
      <c r="O311" s="21">
        <f>DATE(1970,1,1) + (M311 / 86400)</f>
        <v>40827.208333333336</v>
      </c>
      <c r="P311" t="b">
        <v>0</v>
      </c>
      <c r="Q311" t="b">
        <v>1</v>
      </c>
      <c r="R311" t="s">
        <v>60</v>
      </c>
      <c r="S311" t="str">
        <f>LEFT(R311, FIND("/", R311)-1)</f>
        <v>music</v>
      </c>
      <c r="T311" s="7" t="str">
        <f>MID(R311, FIND("/", R311)+1,LEN(R311))</f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ROUND(((E312/D312)*100),0)</f>
        <v>20</v>
      </c>
      <c r="G312" t="s">
        <v>14</v>
      </c>
      <c r="H312">
        <v>16</v>
      </c>
      <c r="I312" s="5">
        <f>AVERAGE(IFERROR(E312/H312,0))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22">
        <f>DATE(1970,1,1) + (L312 / 86400)</f>
        <v>40277.208333333336</v>
      </c>
      <c r="O312" s="21">
        <f>DATE(1970,1,1) + (M312 / 86400)</f>
        <v>40293.208333333336</v>
      </c>
      <c r="P312" t="b">
        <v>0</v>
      </c>
      <c r="Q312" t="b">
        <v>0</v>
      </c>
      <c r="R312" t="s">
        <v>89</v>
      </c>
      <c r="S312" t="str">
        <f>LEFT(R312, FIND("/", R312)-1)</f>
        <v>games</v>
      </c>
      <c r="T312" s="7" t="str">
        <f>MID(R312, FIND("/", R312)+1,LEN(R312))</f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ROUND(((E313/D313)*100),0)</f>
        <v>203</v>
      </c>
      <c r="G313" t="s">
        <v>20</v>
      </c>
      <c r="H313">
        <v>121</v>
      </c>
      <c r="I313" s="5">
        <f>AVERAGE(IFERROR(E313/H313,0))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22">
        <f>DATE(1970,1,1) + (L313 / 86400)</f>
        <v>40590.25</v>
      </c>
      <c r="O313" s="21">
        <f>DATE(1970,1,1) + (M313 / 86400)</f>
        <v>40602.25</v>
      </c>
      <c r="P313" t="b">
        <v>0</v>
      </c>
      <c r="Q313" t="b">
        <v>0</v>
      </c>
      <c r="R313" t="s">
        <v>33</v>
      </c>
      <c r="S313" t="str">
        <f>LEFT(R313, FIND("/", R313)-1)</f>
        <v>theater</v>
      </c>
      <c r="T313" s="7" t="str">
        <f>MID(R313, FIND("/", R313)+1,LEN(R313))</f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ROUND(((E314/D314)*100),0)</f>
        <v>310</v>
      </c>
      <c r="G314" t="s">
        <v>20</v>
      </c>
      <c r="H314">
        <v>3742</v>
      </c>
      <c r="I314" s="5">
        <f>AVERAGE(IFERROR(E314/H314,0))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22">
        <f>DATE(1970,1,1) + (L314 / 86400)</f>
        <v>41572.208333333336</v>
      </c>
      <c r="O314" s="21">
        <f>DATE(1970,1,1) + (M314 / 86400)</f>
        <v>41579.208333333336</v>
      </c>
      <c r="P314" t="b">
        <v>0</v>
      </c>
      <c r="Q314" t="b">
        <v>0</v>
      </c>
      <c r="R314" t="s">
        <v>33</v>
      </c>
      <c r="S314" t="str">
        <f>LEFT(R314, FIND("/", R314)-1)</f>
        <v>theater</v>
      </c>
      <c r="T314" s="7" t="str">
        <f>MID(R314, FIND("/", R314)+1,LEN(R314))</f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ROUND(((E315/D315)*100),0)</f>
        <v>395</v>
      </c>
      <c r="G315" t="s">
        <v>20</v>
      </c>
      <c r="H315">
        <v>223</v>
      </c>
      <c r="I315" s="5">
        <f>AVERAGE(IFERROR(E315/H315,0))</f>
        <v>39</v>
      </c>
      <c r="J315" t="s">
        <v>21</v>
      </c>
      <c r="K315" t="s">
        <v>22</v>
      </c>
      <c r="L315">
        <v>1330322400</v>
      </c>
      <c r="M315">
        <v>1330495200</v>
      </c>
      <c r="N315" s="22">
        <f>DATE(1970,1,1) + (L315 / 86400)</f>
        <v>40966.25</v>
      </c>
      <c r="O315" s="21">
        <f>DATE(1970,1,1) + (M315 / 86400)</f>
        <v>40968.25</v>
      </c>
      <c r="P315" t="b">
        <v>0</v>
      </c>
      <c r="Q315" t="b">
        <v>0</v>
      </c>
      <c r="R315" t="s">
        <v>23</v>
      </c>
      <c r="S315" t="str">
        <f>LEFT(R315, FIND("/", R315)-1)</f>
        <v>music</v>
      </c>
      <c r="T315" s="7" t="str">
        <f>MID(R315, FIND("/", R315)+1,LEN(R315))</f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ROUND(((E316/D316)*100),0)</f>
        <v>295</v>
      </c>
      <c r="G316" t="s">
        <v>20</v>
      </c>
      <c r="H316">
        <v>133</v>
      </c>
      <c r="I316" s="5">
        <f>AVERAGE(IFERROR(E316/H316,0))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22">
        <f>DATE(1970,1,1) + (L316 / 86400)</f>
        <v>43536.208333333328</v>
      </c>
      <c r="O316" s="21">
        <f>DATE(1970,1,1) + (M316 / 86400)</f>
        <v>43541.208333333328</v>
      </c>
      <c r="P316" t="b">
        <v>0</v>
      </c>
      <c r="Q316" t="b">
        <v>1</v>
      </c>
      <c r="R316" t="s">
        <v>42</v>
      </c>
      <c r="S316" t="str">
        <f>LEFT(R316, FIND("/", R316)-1)</f>
        <v>film &amp; video</v>
      </c>
      <c r="T316" s="7" t="str">
        <f>MID(R316, FIND("/", R316)+1,LEN(R316))</f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ROUND(((E317/D317)*100),0)</f>
        <v>34</v>
      </c>
      <c r="G317" t="s">
        <v>14</v>
      </c>
      <c r="H317">
        <v>31</v>
      </c>
      <c r="I317" s="5">
        <f>AVERAGE(IFERROR(E317/H317,0))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22">
        <f>DATE(1970,1,1) + (L317 / 86400)</f>
        <v>41783.208333333336</v>
      </c>
      <c r="O317" s="21">
        <f>DATE(1970,1,1) + (M317 / 86400)</f>
        <v>41812.208333333336</v>
      </c>
      <c r="P317" t="b">
        <v>0</v>
      </c>
      <c r="Q317" t="b">
        <v>0</v>
      </c>
      <c r="R317" t="s">
        <v>33</v>
      </c>
      <c r="S317" t="str">
        <f>LEFT(R317, FIND("/", R317)-1)</f>
        <v>theater</v>
      </c>
      <c r="T317" s="7" t="str">
        <f>MID(R317, FIND("/", R317)+1,LEN(R317))</f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ROUND(((E318/D318)*100),0)</f>
        <v>67</v>
      </c>
      <c r="G318" t="s">
        <v>14</v>
      </c>
      <c r="H318">
        <v>108</v>
      </c>
      <c r="I318" s="5">
        <f>AVERAGE(IFERROR(E318/H318,0))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22">
        <f>DATE(1970,1,1) + (L318 / 86400)</f>
        <v>43788.25</v>
      </c>
      <c r="O318" s="21">
        <f>DATE(1970,1,1) + (M318 / 86400)</f>
        <v>43789.25</v>
      </c>
      <c r="P318" t="b">
        <v>0</v>
      </c>
      <c r="Q318" t="b">
        <v>1</v>
      </c>
      <c r="R318" t="s">
        <v>17</v>
      </c>
      <c r="S318" t="str">
        <f>LEFT(R318, FIND("/", R318)-1)</f>
        <v>food</v>
      </c>
      <c r="T318" s="7" t="str">
        <f>MID(R318, FIND("/", R318)+1,LEN(R318))</f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ROUND(((E319/D319)*100),0)</f>
        <v>19</v>
      </c>
      <c r="G319" t="s">
        <v>14</v>
      </c>
      <c r="H319">
        <v>30</v>
      </c>
      <c r="I319" s="5">
        <f>AVERAGE(IFERROR(E319/H319,0))</f>
        <v>42.3</v>
      </c>
      <c r="J319" t="s">
        <v>21</v>
      </c>
      <c r="K319" t="s">
        <v>22</v>
      </c>
      <c r="L319">
        <v>1494738000</v>
      </c>
      <c r="M319">
        <v>1495861200</v>
      </c>
      <c r="N319" s="22">
        <f>DATE(1970,1,1) + (L319 / 86400)</f>
        <v>42869.208333333328</v>
      </c>
      <c r="O319" s="21">
        <f>DATE(1970,1,1) + (M319 / 86400)</f>
        <v>42882.208333333328</v>
      </c>
      <c r="P319" t="b">
        <v>0</v>
      </c>
      <c r="Q319" t="b">
        <v>0</v>
      </c>
      <c r="R319" t="s">
        <v>33</v>
      </c>
      <c r="S319" t="str">
        <f>LEFT(R319, FIND("/", R319)-1)</f>
        <v>theater</v>
      </c>
      <c r="T319" s="7" t="str">
        <f>MID(R319, FIND("/", R319)+1,LEN(R319))</f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ROUND(((E320/D320)*100),0)</f>
        <v>16</v>
      </c>
      <c r="G320" t="s">
        <v>14</v>
      </c>
      <c r="H320">
        <v>17</v>
      </c>
      <c r="I320" s="5">
        <f>AVERAGE(IFERROR(E320/H320,0))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22">
        <f>DATE(1970,1,1) + (L320 / 86400)</f>
        <v>41684.25</v>
      </c>
      <c r="O320" s="21">
        <f>DATE(1970,1,1) + (M320 / 86400)</f>
        <v>41686.25</v>
      </c>
      <c r="P320" t="b">
        <v>0</v>
      </c>
      <c r="Q320" t="b">
        <v>0</v>
      </c>
      <c r="R320" t="s">
        <v>23</v>
      </c>
      <c r="S320" t="str">
        <f>LEFT(R320, FIND("/", R320)-1)</f>
        <v>music</v>
      </c>
      <c r="T320" s="7" t="str">
        <f>MID(R320, FIND("/", R320)+1,LEN(R320))</f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ROUND(((E321/D321)*100),0)</f>
        <v>39</v>
      </c>
      <c r="G321" t="s">
        <v>74</v>
      </c>
      <c r="H321">
        <v>64</v>
      </c>
      <c r="I321" s="5">
        <f>AVERAGE(IFERROR(E321/H321,0))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22">
        <f>DATE(1970,1,1) + (L321 / 86400)</f>
        <v>40402.208333333336</v>
      </c>
      <c r="O321" s="21">
        <f>DATE(1970,1,1) + (M321 / 86400)</f>
        <v>40426.208333333336</v>
      </c>
      <c r="P321" t="b">
        <v>0</v>
      </c>
      <c r="Q321" t="b">
        <v>0</v>
      </c>
      <c r="R321" t="s">
        <v>28</v>
      </c>
      <c r="S321" t="str">
        <f>LEFT(R321, FIND("/", R321)-1)</f>
        <v>technology</v>
      </c>
      <c r="T321" s="7" t="str">
        <f>MID(R321, FIND("/", R321)+1,LEN(R321))</f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ROUND(((E322/D322)*100),0)</f>
        <v>10</v>
      </c>
      <c r="G322" t="s">
        <v>14</v>
      </c>
      <c r="H322">
        <v>80</v>
      </c>
      <c r="I322" s="5">
        <f>AVERAGE(IFERROR(E322/H322,0))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22">
        <f>DATE(1970,1,1) + (L322 / 86400)</f>
        <v>40673.208333333336</v>
      </c>
      <c r="O322" s="21">
        <f>DATE(1970,1,1) + (M322 / 86400)</f>
        <v>40682.208333333336</v>
      </c>
      <c r="P322" t="b">
        <v>0</v>
      </c>
      <c r="Q322" t="b">
        <v>0</v>
      </c>
      <c r="R322" t="s">
        <v>119</v>
      </c>
      <c r="S322" t="str">
        <f>LEFT(R322, FIND("/", R322)-1)</f>
        <v>publishing</v>
      </c>
      <c r="T322" s="7" t="str">
        <f>MID(R322, FIND("/", R322)+1,LEN(R322))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ROUND(((E323/D323)*100),0)</f>
        <v>94</v>
      </c>
      <c r="G323" t="s">
        <v>14</v>
      </c>
      <c r="H323">
        <v>2468</v>
      </c>
      <c r="I323" s="5">
        <f>AVERAGE(IFERROR(E323/H323,0))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22">
        <f>DATE(1970,1,1) + (L323 / 86400)</f>
        <v>40634.208333333336</v>
      </c>
      <c r="O323" s="21">
        <f>DATE(1970,1,1) + (M323 / 86400)</f>
        <v>40642.208333333336</v>
      </c>
      <c r="P323" t="b">
        <v>0</v>
      </c>
      <c r="Q323" t="b">
        <v>0</v>
      </c>
      <c r="R323" t="s">
        <v>100</v>
      </c>
      <c r="S323" t="str">
        <f>LEFT(R323, FIND("/", R323)-1)</f>
        <v>film &amp; video</v>
      </c>
      <c r="T323" s="7" t="str">
        <f>MID(R323, FIND("/", R323)+1,LEN(R323))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ROUND(((E324/D324)*100),0)</f>
        <v>167</v>
      </c>
      <c r="G324" t="s">
        <v>20</v>
      </c>
      <c r="H324">
        <v>5168</v>
      </c>
      <c r="I324" s="5">
        <f>AVERAGE(IFERROR(E324/H324,0))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22">
        <f>DATE(1970,1,1) + (L324 / 86400)</f>
        <v>40507.25</v>
      </c>
      <c r="O324" s="21">
        <f>DATE(1970,1,1) + (M324 / 86400)</f>
        <v>40520.25</v>
      </c>
      <c r="P324" t="b">
        <v>0</v>
      </c>
      <c r="Q324" t="b">
        <v>0</v>
      </c>
      <c r="R324" t="s">
        <v>33</v>
      </c>
      <c r="S324" t="str">
        <f>LEFT(R324, FIND("/", R324)-1)</f>
        <v>theater</v>
      </c>
      <c r="T324" s="7" t="str">
        <f>MID(R324, FIND("/", R324)+1,LEN(R324))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ROUND(((E325/D325)*100),0)</f>
        <v>24</v>
      </c>
      <c r="G325" t="s">
        <v>14</v>
      </c>
      <c r="H325">
        <v>26</v>
      </c>
      <c r="I325" s="5">
        <f>AVERAGE(IFERROR(E325/H325,0))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22">
        <f>DATE(1970,1,1) + (L325 / 86400)</f>
        <v>41725.208333333336</v>
      </c>
      <c r="O325" s="21">
        <f>DATE(1970,1,1) + (M325 / 86400)</f>
        <v>41727.208333333336</v>
      </c>
      <c r="P325" t="b">
        <v>0</v>
      </c>
      <c r="Q325" t="b">
        <v>0</v>
      </c>
      <c r="R325" t="s">
        <v>42</v>
      </c>
      <c r="S325" t="str">
        <f>LEFT(R325, FIND("/", R325)-1)</f>
        <v>film &amp; video</v>
      </c>
      <c r="T325" s="7" t="str">
        <f>MID(R325, FIND("/", R325)+1,LEN(R325))</f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ROUND(((E326/D326)*100),0)</f>
        <v>164</v>
      </c>
      <c r="G326" t="s">
        <v>20</v>
      </c>
      <c r="H326">
        <v>307</v>
      </c>
      <c r="I326" s="5">
        <f>AVERAGE(IFERROR(E326/H326,0))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22">
        <f>DATE(1970,1,1) + (L326 / 86400)</f>
        <v>42176.208333333328</v>
      </c>
      <c r="O326" s="21">
        <f>DATE(1970,1,1) + (M326 / 86400)</f>
        <v>42188.208333333328</v>
      </c>
      <c r="P326" t="b">
        <v>0</v>
      </c>
      <c r="Q326" t="b">
        <v>1</v>
      </c>
      <c r="R326" t="s">
        <v>33</v>
      </c>
      <c r="S326" t="str">
        <f>LEFT(R326, FIND("/", R326)-1)</f>
        <v>theater</v>
      </c>
      <c r="T326" s="7" t="str">
        <f>MID(R326, FIND("/", R326)+1,LEN(R326))</f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ROUND(((E327/D327)*100),0)</f>
        <v>91</v>
      </c>
      <c r="G327" t="s">
        <v>14</v>
      </c>
      <c r="H327">
        <v>73</v>
      </c>
      <c r="I327" s="5">
        <f>AVERAGE(IFERROR(E327/H327,0))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22">
        <f>DATE(1970,1,1) + (L327 / 86400)</f>
        <v>43267.208333333328</v>
      </c>
      <c r="O327" s="21">
        <f>DATE(1970,1,1) + (M327 / 86400)</f>
        <v>43290.208333333328</v>
      </c>
      <c r="P327" t="b">
        <v>0</v>
      </c>
      <c r="Q327" t="b">
        <v>1</v>
      </c>
      <c r="R327" t="s">
        <v>33</v>
      </c>
      <c r="S327" t="str">
        <f>LEFT(R327, FIND("/", R327)-1)</f>
        <v>theater</v>
      </c>
      <c r="T327" s="7" t="str">
        <f>MID(R327, FIND("/", R327)+1,LEN(R327))</f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ROUND(((E328/D328)*100),0)</f>
        <v>46</v>
      </c>
      <c r="G328" t="s">
        <v>14</v>
      </c>
      <c r="H328">
        <v>128</v>
      </c>
      <c r="I328" s="5">
        <f>AVERAGE(IFERROR(E328/H328,0))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22">
        <f>DATE(1970,1,1) + (L328 / 86400)</f>
        <v>42364.25</v>
      </c>
      <c r="O328" s="21">
        <f>DATE(1970,1,1) + (M328 / 86400)</f>
        <v>42370.25</v>
      </c>
      <c r="P328" t="b">
        <v>0</v>
      </c>
      <c r="Q328" t="b">
        <v>0</v>
      </c>
      <c r="R328" t="s">
        <v>71</v>
      </c>
      <c r="S328" t="str">
        <f>LEFT(R328, FIND("/", R328)-1)</f>
        <v>film &amp; video</v>
      </c>
      <c r="T328" s="7" t="str">
        <f>MID(R328, FIND("/", R328)+1,LEN(R328))</f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ROUND(((E329/D329)*100),0)</f>
        <v>39</v>
      </c>
      <c r="G329" t="s">
        <v>14</v>
      </c>
      <c r="H329">
        <v>33</v>
      </c>
      <c r="I329" s="5">
        <f>AVERAGE(IFERROR(E329/H329,0))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22">
        <f>DATE(1970,1,1) + (L329 / 86400)</f>
        <v>43705.208333333328</v>
      </c>
      <c r="O329" s="21">
        <f>DATE(1970,1,1) + (M329 / 86400)</f>
        <v>43709.208333333328</v>
      </c>
      <c r="P329" t="b">
        <v>0</v>
      </c>
      <c r="Q329" t="b">
        <v>1</v>
      </c>
      <c r="R329" t="s">
        <v>33</v>
      </c>
      <c r="S329" t="str">
        <f>LEFT(R329, FIND("/", R329)-1)</f>
        <v>theater</v>
      </c>
      <c r="T329" s="7" t="str">
        <f>MID(R329, FIND("/", R329)+1,LEN(R329))</f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ROUND(((E330/D330)*100),0)</f>
        <v>134</v>
      </c>
      <c r="G330" t="s">
        <v>20</v>
      </c>
      <c r="H330">
        <v>2441</v>
      </c>
      <c r="I330" s="5">
        <f>AVERAGE(IFERROR(E330/H330,0))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22">
        <f>DATE(1970,1,1) + (L330 / 86400)</f>
        <v>43434.25</v>
      </c>
      <c r="O330" s="21">
        <f>DATE(1970,1,1) + (M330 / 86400)</f>
        <v>43445.25</v>
      </c>
      <c r="P330" t="b">
        <v>0</v>
      </c>
      <c r="Q330" t="b">
        <v>0</v>
      </c>
      <c r="R330" t="s">
        <v>23</v>
      </c>
      <c r="S330" t="str">
        <f>LEFT(R330, FIND("/", R330)-1)</f>
        <v>music</v>
      </c>
      <c r="T330" s="7" t="str">
        <f>MID(R330, FIND("/", R330)+1,LEN(R330))</f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ROUND(((E331/D331)*100),0)</f>
        <v>23</v>
      </c>
      <c r="G331" t="s">
        <v>47</v>
      </c>
      <c r="H331">
        <v>211</v>
      </c>
      <c r="I331" s="5">
        <f>AVERAGE(IFERROR(E331/H331,0))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22">
        <f>DATE(1970,1,1) + (L331 / 86400)</f>
        <v>42716.25</v>
      </c>
      <c r="O331" s="21">
        <f>DATE(1970,1,1) + (M331 / 86400)</f>
        <v>42727.25</v>
      </c>
      <c r="P331" t="b">
        <v>0</v>
      </c>
      <c r="Q331" t="b">
        <v>0</v>
      </c>
      <c r="R331" t="s">
        <v>89</v>
      </c>
      <c r="S331" t="str">
        <f>LEFT(R331, FIND("/", R331)-1)</f>
        <v>games</v>
      </c>
      <c r="T331" s="7" t="str">
        <f>MID(R331, FIND("/", R331)+1,LEN(R331))</f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ROUND(((E332/D332)*100),0)</f>
        <v>185</v>
      </c>
      <c r="G332" t="s">
        <v>20</v>
      </c>
      <c r="H332">
        <v>1385</v>
      </c>
      <c r="I332" s="5">
        <f>AVERAGE(IFERROR(E332/H332,0))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22">
        <f>DATE(1970,1,1) + (L332 / 86400)</f>
        <v>43077.25</v>
      </c>
      <c r="O332" s="21">
        <f>DATE(1970,1,1) + (M332 / 86400)</f>
        <v>43078.25</v>
      </c>
      <c r="P332" t="b">
        <v>0</v>
      </c>
      <c r="Q332" t="b">
        <v>0</v>
      </c>
      <c r="R332" t="s">
        <v>42</v>
      </c>
      <c r="S332" t="str">
        <f>LEFT(R332, FIND("/", R332)-1)</f>
        <v>film &amp; video</v>
      </c>
      <c r="T332" s="7" t="str">
        <f>MID(R332, FIND("/", R332)+1,LEN(R332))</f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ROUND(((E333/D333)*100),0)</f>
        <v>444</v>
      </c>
      <c r="G333" t="s">
        <v>20</v>
      </c>
      <c r="H333">
        <v>190</v>
      </c>
      <c r="I333" s="5">
        <f>AVERAGE(IFERROR(E333/H333,0))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22">
        <f>DATE(1970,1,1) + (L333 / 86400)</f>
        <v>40896.25</v>
      </c>
      <c r="O333" s="21">
        <f>DATE(1970,1,1) + (M333 / 86400)</f>
        <v>40897.25</v>
      </c>
      <c r="P333" t="b">
        <v>0</v>
      </c>
      <c r="Q333" t="b">
        <v>0</v>
      </c>
      <c r="R333" t="s">
        <v>17</v>
      </c>
      <c r="S333" t="str">
        <f>LEFT(R333, FIND("/", R333)-1)</f>
        <v>food</v>
      </c>
      <c r="T333" s="7" t="str">
        <f>MID(R333, FIND("/", R333)+1,LEN(R333))</f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ROUND(((E334/D334)*100),0)</f>
        <v>200</v>
      </c>
      <c r="G334" t="s">
        <v>20</v>
      </c>
      <c r="H334">
        <v>470</v>
      </c>
      <c r="I334" s="5">
        <f>AVERAGE(IFERROR(E334/H334,0))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22">
        <f>DATE(1970,1,1) + (L334 / 86400)</f>
        <v>41361.208333333336</v>
      </c>
      <c r="O334" s="21">
        <f>DATE(1970,1,1) + (M334 / 86400)</f>
        <v>41362.208333333336</v>
      </c>
      <c r="P334" t="b">
        <v>0</v>
      </c>
      <c r="Q334" t="b">
        <v>0</v>
      </c>
      <c r="R334" t="s">
        <v>65</v>
      </c>
      <c r="S334" t="str">
        <f>LEFT(R334, FIND("/", R334)-1)</f>
        <v>technology</v>
      </c>
      <c r="T334" s="7" t="str">
        <f>MID(R334, FIND("/", R334)+1,LEN(R334))</f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ROUND(((E335/D335)*100),0)</f>
        <v>124</v>
      </c>
      <c r="G335" t="s">
        <v>20</v>
      </c>
      <c r="H335">
        <v>253</v>
      </c>
      <c r="I335" s="5">
        <f>AVERAGE(IFERROR(E335/H335,0))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22">
        <f>DATE(1970,1,1) + (L335 / 86400)</f>
        <v>43424.25</v>
      </c>
      <c r="O335" s="21">
        <f>DATE(1970,1,1) + (M335 / 86400)</f>
        <v>43452.25</v>
      </c>
      <c r="P335" t="b">
        <v>0</v>
      </c>
      <c r="Q335" t="b">
        <v>0</v>
      </c>
      <c r="R335" t="s">
        <v>33</v>
      </c>
      <c r="S335" t="str">
        <f>LEFT(R335, FIND("/", R335)-1)</f>
        <v>theater</v>
      </c>
      <c r="T335" s="7" t="str">
        <f>MID(R335, FIND("/", R335)+1,LEN(R335))</f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ROUND(((E336/D336)*100),0)</f>
        <v>187</v>
      </c>
      <c r="G336" t="s">
        <v>20</v>
      </c>
      <c r="H336">
        <v>1113</v>
      </c>
      <c r="I336" s="5">
        <f>AVERAGE(IFERROR(E336/H336,0))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22">
        <f>DATE(1970,1,1) + (L336 / 86400)</f>
        <v>43110.25</v>
      </c>
      <c r="O336" s="21">
        <f>DATE(1970,1,1) + (M336 / 86400)</f>
        <v>43117.25</v>
      </c>
      <c r="P336" t="b">
        <v>0</v>
      </c>
      <c r="Q336" t="b">
        <v>0</v>
      </c>
      <c r="R336" t="s">
        <v>23</v>
      </c>
      <c r="S336" t="str">
        <f>LEFT(R336, FIND("/", R336)-1)</f>
        <v>music</v>
      </c>
      <c r="T336" s="7" t="str">
        <f>MID(R336, FIND("/", R336)+1,LEN(R336))</f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ROUND(((E337/D337)*100),0)</f>
        <v>114</v>
      </c>
      <c r="G337" t="s">
        <v>20</v>
      </c>
      <c r="H337">
        <v>2283</v>
      </c>
      <c r="I337" s="5">
        <f>AVERAGE(IFERROR(E337/H337,0))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22">
        <f>DATE(1970,1,1) + (L337 / 86400)</f>
        <v>43784.25</v>
      </c>
      <c r="O337" s="21">
        <f>DATE(1970,1,1) + (M337 / 86400)</f>
        <v>43797.25</v>
      </c>
      <c r="P337" t="b">
        <v>0</v>
      </c>
      <c r="Q337" t="b">
        <v>0</v>
      </c>
      <c r="R337" t="s">
        <v>23</v>
      </c>
      <c r="S337" t="str">
        <f>LEFT(R337, FIND("/", R337)-1)</f>
        <v>music</v>
      </c>
      <c r="T337" s="7" t="str">
        <f>MID(R337, FIND("/", R337)+1,LEN(R337))</f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ROUND(((E338/D338)*100),0)</f>
        <v>97</v>
      </c>
      <c r="G338" t="s">
        <v>14</v>
      </c>
      <c r="H338">
        <v>1072</v>
      </c>
      <c r="I338" s="5">
        <f>AVERAGE(IFERROR(E338/H338,0))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22">
        <f>DATE(1970,1,1) + (L338 / 86400)</f>
        <v>40527.25</v>
      </c>
      <c r="O338" s="21">
        <f>DATE(1970,1,1) + (M338 / 86400)</f>
        <v>40528.25</v>
      </c>
      <c r="P338" t="b">
        <v>0</v>
      </c>
      <c r="Q338" t="b">
        <v>1</v>
      </c>
      <c r="R338" t="s">
        <v>23</v>
      </c>
      <c r="S338" t="str">
        <f>LEFT(R338, FIND("/", R338)-1)</f>
        <v>music</v>
      </c>
      <c r="T338" s="7" t="str">
        <f>MID(R338, FIND("/", R338)+1,LEN(R338))</f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ROUND(((E339/D339)*100),0)</f>
        <v>123</v>
      </c>
      <c r="G339" t="s">
        <v>20</v>
      </c>
      <c r="H339">
        <v>1095</v>
      </c>
      <c r="I339" s="5">
        <f>AVERAGE(IFERROR(E339/H339,0))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22">
        <f>DATE(1970,1,1) + (L339 / 86400)</f>
        <v>43780.25</v>
      </c>
      <c r="O339" s="21">
        <f>DATE(1970,1,1) + (M339 / 86400)</f>
        <v>43781.25</v>
      </c>
      <c r="P339" t="b">
        <v>0</v>
      </c>
      <c r="Q339" t="b">
        <v>0</v>
      </c>
      <c r="R339" t="s">
        <v>33</v>
      </c>
      <c r="S339" t="str">
        <f>LEFT(R339, FIND("/", R339)-1)</f>
        <v>theater</v>
      </c>
      <c r="T339" s="7" t="str">
        <f>MID(R339, FIND("/", R339)+1,LEN(R339))</f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ROUND(((E340/D340)*100),0)</f>
        <v>179</v>
      </c>
      <c r="G340" t="s">
        <v>20</v>
      </c>
      <c r="H340">
        <v>1690</v>
      </c>
      <c r="I340" s="5">
        <f>AVERAGE(IFERROR(E340/H340,0))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22">
        <f>DATE(1970,1,1) + (L340 / 86400)</f>
        <v>40821.208333333336</v>
      </c>
      <c r="O340" s="21">
        <f>DATE(1970,1,1) + (M340 / 86400)</f>
        <v>40851.208333333336</v>
      </c>
      <c r="P340" t="b">
        <v>0</v>
      </c>
      <c r="Q340" t="b">
        <v>0</v>
      </c>
      <c r="R340" t="s">
        <v>33</v>
      </c>
      <c r="S340" t="str">
        <f>LEFT(R340, FIND("/", R340)-1)</f>
        <v>theater</v>
      </c>
      <c r="T340" s="7" t="str">
        <f>MID(R340, FIND("/", R340)+1,LEN(R340))</f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ROUND(((E341/D341)*100),0)</f>
        <v>80</v>
      </c>
      <c r="G341" t="s">
        <v>74</v>
      </c>
      <c r="H341">
        <v>1297</v>
      </c>
      <c r="I341" s="5">
        <f>AVERAGE(IFERROR(E341/H341,0))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22">
        <f>DATE(1970,1,1) + (L341 / 86400)</f>
        <v>42949.208333333328</v>
      </c>
      <c r="O341" s="21">
        <f>DATE(1970,1,1) + (M341 / 86400)</f>
        <v>42963.208333333328</v>
      </c>
      <c r="P341" t="b">
        <v>0</v>
      </c>
      <c r="Q341" t="b">
        <v>0</v>
      </c>
      <c r="R341" t="s">
        <v>33</v>
      </c>
      <c r="S341" t="str">
        <f>LEFT(R341, FIND("/", R341)-1)</f>
        <v>theater</v>
      </c>
      <c r="T341" s="7" t="str">
        <f>MID(R341, FIND("/", R341)+1,LEN(R341))</f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ROUND(((E342/D342)*100),0)</f>
        <v>94</v>
      </c>
      <c r="G342" t="s">
        <v>14</v>
      </c>
      <c r="H342">
        <v>393</v>
      </c>
      <c r="I342" s="5">
        <f>AVERAGE(IFERROR(E342/H342,0))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22">
        <f>DATE(1970,1,1) + (L342 / 86400)</f>
        <v>40889.25</v>
      </c>
      <c r="O342" s="21">
        <f>DATE(1970,1,1) + (M342 / 86400)</f>
        <v>40890.25</v>
      </c>
      <c r="P342" t="b">
        <v>0</v>
      </c>
      <c r="Q342" t="b">
        <v>0</v>
      </c>
      <c r="R342" t="s">
        <v>122</v>
      </c>
      <c r="S342" t="str">
        <f>LEFT(R342, FIND("/", R342)-1)</f>
        <v>photography</v>
      </c>
      <c r="T342" s="7" t="str">
        <f>MID(R342, FIND("/", R342)+1,LEN(R342))</f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ROUND(((E343/D343)*100),0)</f>
        <v>85</v>
      </c>
      <c r="G343" t="s">
        <v>14</v>
      </c>
      <c r="H343">
        <v>1257</v>
      </c>
      <c r="I343" s="5">
        <f>AVERAGE(IFERROR(E343/H343,0))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22">
        <f>DATE(1970,1,1) + (L343 / 86400)</f>
        <v>42244.208333333328</v>
      </c>
      <c r="O343" s="21">
        <f>DATE(1970,1,1) + (M343 / 86400)</f>
        <v>42251.208333333328</v>
      </c>
      <c r="P343" t="b">
        <v>0</v>
      </c>
      <c r="Q343" t="b">
        <v>0</v>
      </c>
      <c r="R343" t="s">
        <v>60</v>
      </c>
      <c r="S343" t="str">
        <f>LEFT(R343, FIND("/", R343)-1)</f>
        <v>music</v>
      </c>
      <c r="T343" s="7" t="str">
        <f>MID(R343, FIND("/", R343)+1,LEN(R343))</f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ROUND(((E344/D344)*100),0)</f>
        <v>67</v>
      </c>
      <c r="G344" t="s">
        <v>14</v>
      </c>
      <c r="H344">
        <v>328</v>
      </c>
      <c r="I344" s="5">
        <f>AVERAGE(IFERROR(E344/H344,0))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22">
        <f>DATE(1970,1,1) + (L344 / 86400)</f>
        <v>41475.208333333336</v>
      </c>
      <c r="O344" s="21">
        <f>DATE(1970,1,1) + (M344 / 86400)</f>
        <v>41487.208333333336</v>
      </c>
      <c r="P344" t="b">
        <v>0</v>
      </c>
      <c r="Q344" t="b">
        <v>0</v>
      </c>
      <c r="R344" t="s">
        <v>33</v>
      </c>
      <c r="S344" t="str">
        <f>LEFT(R344, FIND("/", R344)-1)</f>
        <v>theater</v>
      </c>
      <c r="T344" s="7" t="str">
        <f>MID(R344, FIND("/", R344)+1,LEN(R344))</f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ROUND(((E345/D345)*100),0)</f>
        <v>54</v>
      </c>
      <c r="G345" t="s">
        <v>14</v>
      </c>
      <c r="H345">
        <v>147</v>
      </c>
      <c r="I345" s="5">
        <f>AVERAGE(IFERROR(E345/H345,0))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22">
        <f>DATE(1970,1,1) + (L345 / 86400)</f>
        <v>41597.25</v>
      </c>
      <c r="O345" s="21">
        <f>DATE(1970,1,1) + (M345 / 86400)</f>
        <v>41650.25</v>
      </c>
      <c r="P345" t="b">
        <v>0</v>
      </c>
      <c r="Q345" t="b">
        <v>0</v>
      </c>
      <c r="R345" t="s">
        <v>33</v>
      </c>
      <c r="S345" t="str">
        <f>LEFT(R345, FIND("/", R345)-1)</f>
        <v>theater</v>
      </c>
      <c r="T345" s="7" t="str">
        <f>MID(R345, FIND("/", R345)+1,LEN(R345))</f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ROUND(((E346/D346)*100),0)</f>
        <v>42</v>
      </c>
      <c r="G346" t="s">
        <v>14</v>
      </c>
      <c r="H346">
        <v>830</v>
      </c>
      <c r="I346" s="5">
        <f>AVERAGE(IFERROR(E346/H346,0))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22">
        <f>DATE(1970,1,1) + (L346 / 86400)</f>
        <v>43122.25</v>
      </c>
      <c r="O346" s="21">
        <f>DATE(1970,1,1) + (M346 / 86400)</f>
        <v>43162.25</v>
      </c>
      <c r="P346" t="b">
        <v>0</v>
      </c>
      <c r="Q346" t="b">
        <v>0</v>
      </c>
      <c r="R346" t="s">
        <v>89</v>
      </c>
      <c r="S346" t="str">
        <f>LEFT(R346, FIND("/", R346)-1)</f>
        <v>games</v>
      </c>
      <c r="T346" s="7" t="str">
        <f>MID(R346, FIND("/", R346)+1,LEN(R346))</f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ROUND(((E347/D347)*100),0)</f>
        <v>15</v>
      </c>
      <c r="G347" t="s">
        <v>14</v>
      </c>
      <c r="H347">
        <v>331</v>
      </c>
      <c r="I347" s="5">
        <f>AVERAGE(IFERROR(E347/H347,0))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22">
        <f>DATE(1970,1,1) + (L347 / 86400)</f>
        <v>42194.208333333328</v>
      </c>
      <c r="O347" s="21">
        <f>DATE(1970,1,1) + (M347 / 86400)</f>
        <v>42195.208333333328</v>
      </c>
      <c r="P347" t="b">
        <v>0</v>
      </c>
      <c r="Q347" t="b">
        <v>0</v>
      </c>
      <c r="R347" t="s">
        <v>53</v>
      </c>
      <c r="S347" t="str">
        <f>LEFT(R347, FIND("/", R347)-1)</f>
        <v>film &amp; video</v>
      </c>
      <c r="T347" s="7" t="str">
        <f>MID(R347, FIND("/", R347)+1,LEN(R347))</f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ROUND(((E348/D348)*100),0)</f>
        <v>34</v>
      </c>
      <c r="G348" t="s">
        <v>14</v>
      </c>
      <c r="H348">
        <v>25</v>
      </c>
      <c r="I348" s="5">
        <f>AVERAGE(IFERROR(E348/H348,0))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22">
        <f>DATE(1970,1,1) + (L348 / 86400)</f>
        <v>42971.208333333328</v>
      </c>
      <c r="O348" s="21">
        <f>DATE(1970,1,1) + (M348 / 86400)</f>
        <v>43026.208333333328</v>
      </c>
      <c r="P348" t="b">
        <v>0</v>
      </c>
      <c r="Q348" t="b">
        <v>1</v>
      </c>
      <c r="R348" t="s">
        <v>60</v>
      </c>
      <c r="S348" t="str">
        <f>LEFT(R348, FIND("/", R348)-1)</f>
        <v>music</v>
      </c>
      <c r="T348" s="7" t="str">
        <f>MID(R348, FIND("/", R348)+1,LEN(R348))</f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ROUND(((E349/D349)*100),0)</f>
        <v>1401</v>
      </c>
      <c r="G349" t="s">
        <v>20</v>
      </c>
      <c r="H349">
        <v>191</v>
      </c>
      <c r="I349" s="5">
        <f>AVERAGE(IFERROR(E349/H349,0))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22">
        <f>DATE(1970,1,1) + (L349 / 86400)</f>
        <v>42046.25</v>
      </c>
      <c r="O349" s="21">
        <f>DATE(1970,1,1) + (M349 / 86400)</f>
        <v>42070.25</v>
      </c>
      <c r="P349" t="b">
        <v>0</v>
      </c>
      <c r="Q349" t="b">
        <v>0</v>
      </c>
      <c r="R349" t="s">
        <v>28</v>
      </c>
      <c r="S349" t="str">
        <f>LEFT(R349, FIND("/", R349)-1)</f>
        <v>technology</v>
      </c>
      <c r="T349" s="7" t="str">
        <f>MID(R349, FIND("/", R349)+1,LEN(R349))</f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ROUND(((E350/D350)*100),0)</f>
        <v>72</v>
      </c>
      <c r="G350" t="s">
        <v>14</v>
      </c>
      <c r="H350">
        <v>3483</v>
      </c>
      <c r="I350" s="5">
        <f>AVERAGE(IFERROR(E350/H350,0))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22">
        <f>DATE(1970,1,1) + (L350 / 86400)</f>
        <v>42782.25</v>
      </c>
      <c r="O350" s="21">
        <f>DATE(1970,1,1) + (M350 / 86400)</f>
        <v>42795.25</v>
      </c>
      <c r="P350" t="b">
        <v>0</v>
      </c>
      <c r="Q350" t="b">
        <v>0</v>
      </c>
      <c r="R350" t="s">
        <v>17</v>
      </c>
      <c r="S350" t="str">
        <f>LEFT(R350, FIND("/", R350)-1)</f>
        <v>food</v>
      </c>
      <c r="T350" s="7" t="str">
        <f>MID(R350, FIND("/", R350)+1,LEN(R350))</f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ROUND(((E351/D351)*100),0)</f>
        <v>53</v>
      </c>
      <c r="G351" t="s">
        <v>14</v>
      </c>
      <c r="H351">
        <v>923</v>
      </c>
      <c r="I351" s="5">
        <f>AVERAGE(IFERROR(E351/H351,0))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22">
        <f>DATE(1970,1,1) + (L351 / 86400)</f>
        <v>42930.208333333328</v>
      </c>
      <c r="O351" s="21">
        <f>DATE(1970,1,1) + (M351 / 86400)</f>
        <v>42960.208333333328</v>
      </c>
      <c r="P351" t="b">
        <v>0</v>
      </c>
      <c r="Q351" t="b">
        <v>0</v>
      </c>
      <c r="R351" t="s">
        <v>33</v>
      </c>
      <c r="S351" t="str">
        <f>LEFT(R351, FIND("/", R351)-1)</f>
        <v>theater</v>
      </c>
      <c r="T351" s="7" t="str">
        <f>MID(R351, FIND("/", R351)+1,LEN(R351))</f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ROUND(((E352/D352)*100),0)</f>
        <v>5</v>
      </c>
      <c r="G352" t="s">
        <v>14</v>
      </c>
      <c r="H352">
        <v>1</v>
      </c>
      <c r="I352" s="5">
        <f>AVERAGE(IFERROR(E352/H352,0))</f>
        <v>5</v>
      </c>
      <c r="J352" t="s">
        <v>21</v>
      </c>
      <c r="K352" t="s">
        <v>22</v>
      </c>
      <c r="L352">
        <v>1432098000</v>
      </c>
      <c r="M352">
        <v>1433653200</v>
      </c>
      <c r="N352" s="22">
        <f>DATE(1970,1,1) + (L352 / 86400)</f>
        <v>42144.208333333328</v>
      </c>
      <c r="O352" s="21">
        <f>DATE(1970,1,1) + (M352 / 86400)</f>
        <v>42162.208333333328</v>
      </c>
      <c r="P352" t="b">
        <v>0</v>
      </c>
      <c r="Q352" t="b">
        <v>1</v>
      </c>
      <c r="R352" t="s">
        <v>159</v>
      </c>
      <c r="S352" t="str">
        <f>LEFT(R352, FIND("/", R352)-1)</f>
        <v>music</v>
      </c>
      <c r="T352" s="7" t="str">
        <f>MID(R352, FIND("/", R352)+1,LEN(R352))</f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ROUND(((E353/D353)*100),0)</f>
        <v>128</v>
      </c>
      <c r="G353" t="s">
        <v>20</v>
      </c>
      <c r="H353">
        <v>2013</v>
      </c>
      <c r="I353" s="5">
        <f>AVERAGE(IFERROR(E353/H353,0))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22">
        <f>DATE(1970,1,1) + (L353 / 86400)</f>
        <v>42240.208333333328</v>
      </c>
      <c r="O353" s="21">
        <f>DATE(1970,1,1) + (M353 / 86400)</f>
        <v>42254.208333333328</v>
      </c>
      <c r="P353" t="b">
        <v>0</v>
      </c>
      <c r="Q353" t="b">
        <v>0</v>
      </c>
      <c r="R353" t="s">
        <v>23</v>
      </c>
      <c r="S353" t="str">
        <f>LEFT(R353, FIND("/", R353)-1)</f>
        <v>music</v>
      </c>
      <c r="T353" s="7" t="str">
        <f>MID(R353, FIND("/", R353)+1,LEN(R353))</f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ROUND(((E354/D354)*100),0)</f>
        <v>35</v>
      </c>
      <c r="G354" t="s">
        <v>14</v>
      </c>
      <c r="H354">
        <v>33</v>
      </c>
      <c r="I354" s="5">
        <f>AVERAGE(IFERROR(E354/H354,0))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22">
        <f>DATE(1970,1,1) + (L354 / 86400)</f>
        <v>42315.25</v>
      </c>
      <c r="O354" s="21">
        <f>DATE(1970,1,1) + (M354 / 86400)</f>
        <v>42323.25</v>
      </c>
      <c r="P354" t="b">
        <v>0</v>
      </c>
      <c r="Q354" t="b">
        <v>0</v>
      </c>
      <c r="R354" t="s">
        <v>33</v>
      </c>
      <c r="S354" t="str">
        <f>LEFT(R354, FIND("/", R354)-1)</f>
        <v>theater</v>
      </c>
      <c r="T354" s="7" t="str">
        <f>MID(R354, FIND("/", R354)+1,LEN(R354))</f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ROUND(((E355/D355)*100),0)</f>
        <v>411</v>
      </c>
      <c r="G355" t="s">
        <v>20</v>
      </c>
      <c r="H355">
        <v>1703</v>
      </c>
      <c r="I355" s="5">
        <f>AVERAGE(IFERROR(E355/H355,0))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22">
        <f>DATE(1970,1,1) + (L355 / 86400)</f>
        <v>43651.208333333328</v>
      </c>
      <c r="O355" s="21">
        <f>DATE(1970,1,1) + (M355 / 86400)</f>
        <v>43652.208333333328</v>
      </c>
      <c r="P355" t="b">
        <v>0</v>
      </c>
      <c r="Q355" t="b">
        <v>0</v>
      </c>
      <c r="R355" t="s">
        <v>33</v>
      </c>
      <c r="S355" t="str">
        <f>LEFT(R355, FIND("/", R355)-1)</f>
        <v>theater</v>
      </c>
      <c r="T355" s="7" t="str">
        <f>MID(R355, FIND("/", R355)+1,LEN(R355))</f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ROUND(((E356/D356)*100),0)</f>
        <v>124</v>
      </c>
      <c r="G356" t="s">
        <v>20</v>
      </c>
      <c r="H356">
        <v>80</v>
      </c>
      <c r="I356" s="5">
        <f>AVERAGE(IFERROR(E356/H356,0))</f>
        <v>94.35</v>
      </c>
      <c r="J356" t="s">
        <v>36</v>
      </c>
      <c r="K356" t="s">
        <v>37</v>
      </c>
      <c r="L356">
        <v>1378184400</v>
      </c>
      <c r="M356">
        <v>1378789200</v>
      </c>
      <c r="N356" s="22">
        <f>DATE(1970,1,1) + (L356 / 86400)</f>
        <v>41520.208333333336</v>
      </c>
      <c r="O356" s="21">
        <f>DATE(1970,1,1) + (M356 / 86400)</f>
        <v>41527.208333333336</v>
      </c>
      <c r="P356" t="b">
        <v>0</v>
      </c>
      <c r="Q356" t="b">
        <v>0</v>
      </c>
      <c r="R356" t="s">
        <v>42</v>
      </c>
      <c r="S356" t="str">
        <f>LEFT(R356, FIND("/", R356)-1)</f>
        <v>film &amp; video</v>
      </c>
      <c r="T356" s="7" t="str">
        <f>MID(R356, FIND("/", R356)+1,LEN(R356))</f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ROUND(((E357/D357)*100),0)</f>
        <v>59</v>
      </c>
      <c r="G357" t="s">
        <v>47</v>
      </c>
      <c r="H357">
        <v>86</v>
      </c>
      <c r="I357" s="5">
        <f>AVERAGE(IFERROR(E357/H357,0))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22">
        <f>DATE(1970,1,1) + (L357 / 86400)</f>
        <v>42757.25</v>
      </c>
      <c r="O357" s="21">
        <f>DATE(1970,1,1) + (M357 / 86400)</f>
        <v>42797.25</v>
      </c>
      <c r="P357" t="b">
        <v>0</v>
      </c>
      <c r="Q357" t="b">
        <v>0</v>
      </c>
      <c r="R357" t="s">
        <v>65</v>
      </c>
      <c r="S357" t="str">
        <f>LEFT(R357, FIND("/", R357)-1)</f>
        <v>technology</v>
      </c>
      <c r="T357" s="7" t="str">
        <f>MID(R357, FIND("/", R357)+1,LEN(R357))</f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ROUND(((E358/D358)*100),0)</f>
        <v>37</v>
      </c>
      <c r="G358" t="s">
        <v>14</v>
      </c>
      <c r="H358">
        <v>40</v>
      </c>
      <c r="I358" s="5">
        <f>AVERAGE(IFERROR(E358/H358,0))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22">
        <f>DATE(1970,1,1) + (L358 / 86400)</f>
        <v>40922.25</v>
      </c>
      <c r="O358" s="21">
        <f>DATE(1970,1,1) + (M358 / 86400)</f>
        <v>40931.25</v>
      </c>
      <c r="P358" t="b">
        <v>0</v>
      </c>
      <c r="Q358" t="b">
        <v>0</v>
      </c>
      <c r="R358" t="s">
        <v>33</v>
      </c>
      <c r="S358" t="str">
        <f>LEFT(R358, FIND("/", R358)-1)</f>
        <v>theater</v>
      </c>
      <c r="T358" s="7" t="str">
        <f>MID(R358, FIND("/", R358)+1,LEN(R358))</f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ROUND(((E359/D359)*100),0)</f>
        <v>185</v>
      </c>
      <c r="G359" t="s">
        <v>20</v>
      </c>
      <c r="H359">
        <v>41</v>
      </c>
      <c r="I359" s="5">
        <f>AVERAGE(IFERROR(E359/H359,0))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22">
        <f>DATE(1970,1,1) + (L359 / 86400)</f>
        <v>42250.208333333328</v>
      </c>
      <c r="O359" s="21">
        <f>DATE(1970,1,1) + (M359 / 86400)</f>
        <v>42275.208333333328</v>
      </c>
      <c r="P359" t="b">
        <v>0</v>
      </c>
      <c r="Q359" t="b">
        <v>0</v>
      </c>
      <c r="R359" t="s">
        <v>89</v>
      </c>
      <c r="S359" t="str">
        <f>LEFT(R359, FIND("/", R359)-1)</f>
        <v>games</v>
      </c>
      <c r="T359" s="7" t="str">
        <f>MID(R359, FIND("/", R359)+1,LEN(R359))</f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ROUND(((E360/D360)*100),0)</f>
        <v>12</v>
      </c>
      <c r="G360" t="s">
        <v>14</v>
      </c>
      <c r="H360">
        <v>23</v>
      </c>
      <c r="I360" s="5">
        <f>AVERAGE(IFERROR(E360/H360,0))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22">
        <f>DATE(1970,1,1) + (L360 / 86400)</f>
        <v>43322.208333333328</v>
      </c>
      <c r="O360" s="21">
        <f>DATE(1970,1,1) + (M360 / 86400)</f>
        <v>43325.208333333328</v>
      </c>
      <c r="P360" t="b">
        <v>1</v>
      </c>
      <c r="Q360" t="b">
        <v>0</v>
      </c>
      <c r="R360" t="s">
        <v>122</v>
      </c>
      <c r="S360" t="str">
        <f>LEFT(R360, FIND("/", R360)-1)</f>
        <v>photography</v>
      </c>
      <c r="T360" s="7" t="str">
        <f>MID(R360, FIND("/", R360)+1,LEN(R360))</f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ROUND(((E361/D361)*100),0)</f>
        <v>299</v>
      </c>
      <c r="G361" t="s">
        <v>20</v>
      </c>
      <c r="H361">
        <v>187</v>
      </c>
      <c r="I361" s="5">
        <f>AVERAGE(IFERROR(E361/H361,0))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22">
        <f>DATE(1970,1,1) + (L361 / 86400)</f>
        <v>40782.208333333336</v>
      </c>
      <c r="O361" s="21">
        <f>DATE(1970,1,1) + (M361 / 86400)</f>
        <v>40789.208333333336</v>
      </c>
      <c r="P361" t="b">
        <v>0</v>
      </c>
      <c r="Q361" t="b">
        <v>0</v>
      </c>
      <c r="R361" t="s">
        <v>71</v>
      </c>
      <c r="S361" t="str">
        <f>LEFT(R361, FIND("/", R361)-1)</f>
        <v>film &amp; video</v>
      </c>
      <c r="T361" s="7" t="str">
        <f>MID(R361, FIND("/", R361)+1,LEN(R361))</f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ROUND(((E362/D362)*100),0)</f>
        <v>226</v>
      </c>
      <c r="G362" t="s">
        <v>20</v>
      </c>
      <c r="H362">
        <v>2875</v>
      </c>
      <c r="I362" s="5">
        <f>AVERAGE(IFERROR(E362/H362,0))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22">
        <f>DATE(1970,1,1) + (L362 / 86400)</f>
        <v>40544.25</v>
      </c>
      <c r="O362" s="21">
        <f>DATE(1970,1,1) + (M362 / 86400)</f>
        <v>40558.25</v>
      </c>
      <c r="P362" t="b">
        <v>0</v>
      </c>
      <c r="Q362" t="b">
        <v>1</v>
      </c>
      <c r="R362" t="s">
        <v>33</v>
      </c>
      <c r="S362" t="str">
        <f>LEFT(R362, FIND("/", R362)-1)</f>
        <v>theater</v>
      </c>
      <c r="T362" s="7" t="str">
        <f>MID(R362, FIND("/", R362)+1,LEN(R362))</f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ROUND(((E363/D363)*100),0)</f>
        <v>174</v>
      </c>
      <c r="G363" t="s">
        <v>20</v>
      </c>
      <c r="H363">
        <v>88</v>
      </c>
      <c r="I363" s="5">
        <f>AVERAGE(IFERROR(E363/H363,0))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22">
        <f>DATE(1970,1,1) + (L363 / 86400)</f>
        <v>43015.208333333328</v>
      </c>
      <c r="O363" s="21">
        <f>DATE(1970,1,1) + (M363 / 86400)</f>
        <v>43039.208333333328</v>
      </c>
      <c r="P363" t="b">
        <v>0</v>
      </c>
      <c r="Q363" t="b">
        <v>0</v>
      </c>
      <c r="R363" t="s">
        <v>33</v>
      </c>
      <c r="S363" t="str">
        <f>LEFT(R363, FIND("/", R363)-1)</f>
        <v>theater</v>
      </c>
      <c r="T363" s="7" t="str">
        <f>MID(R363, FIND("/", R363)+1,LEN(R363))</f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ROUND(((E364/D364)*100),0)</f>
        <v>372</v>
      </c>
      <c r="G364" t="s">
        <v>20</v>
      </c>
      <c r="H364">
        <v>191</v>
      </c>
      <c r="I364" s="5">
        <f>AVERAGE(IFERROR(E364/H364,0))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22">
        <f>DATE(1970,1,1) + (L364 / 86400)</f>
        <v>40570.25</v>
      </c>
      <c r="O364" s="21">
        <f>DATE(1970,1,1) + (M364 / 86400)</f>
        <v>40608.25</v>
      </c>
      <c r="P364" t="b">
        <v>0</v>
      </c>
      <c r="Q364" t="b">
        <v>0</v>
      </c>
      <c r="R364" t="s">
        <v>23</v>
      </c>
      <c r="S364" t="str">
        <f>LEFT(R364, FIND("/", R364)-1)</f>
        <v>music</v>
      </c>
      <c r="T364" s="7" t="str">
        <f>MID(R364, FIND("/", R364)+1,LEN(R364))</f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ROUND(((E365/D365)*100),0)</f>
        <v>160</v>
      </c>
      <c r="G365" t="s">
        <v>20</v>
      </c>
      <c r="H365">
        <v>139</v>
      </c>
      <c r="I365" s="5">
        <f>AVERAGE(IFERROR(E365/H365,0))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22">
        <f>DATE(1970,1,1) + (L365 / 86400)</f>
        <v>40904.25</v>
      </c>
      <c r="O365" s="21">
        <f>DATE(1970,1,1) + (M365 / 86400)</f>
        <v>40905.25</v>
      </c>
      <c r="P365" t="b">
        <v>0</v>
      </c>
      <c r="Q365" t="b">
        <v>0</v>
      </c>
      <c r="R365" t="s">
        <v>23</v>
      </c>
      <c r="S365" t="str">
        <f>LEFT(R365, FIND("/", R365)-1)</f>
        <v>music</v>
      </c>
      <c r="T365" s="7" t="str">
        <f>MID(R365, FIND("/", R365)+1,LEN(R365))</f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ROUND(((E366/D366)*100),0)</f>
        <v>1616</v>
      </c>
      <c r="G366" t="s">
        <v>20</v>
      </c>
      <c r="H366">
        <v>186</v>
      </c>
      <c r="I366" s="5">
        <f>AVERAGE(IFERROR(E366/H366,0))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22">
        <f>DATE(1970,1,1) + (L366 / 86400)</f>
        <v>43164.25</v>
      </c>
      <c r="O366" s="21">
        <f>DATE(1970,1,1) + (M366 / 86400)</f>
        <v>43194.208333333328</v>
      </c>
      <c r="P366" t="b">
        <v>0</v>
      </c>
      <c r="Q366" t="b">
        <v>0</v>
      </c>
      <c r="R366" t="s">
        <v>60</v>
      </c>
      <c r="S366" t="str">
        <f>LEFT(R366, FIND("/", R366)-1)</f>
        <v>music</v>
      </c>
      <c r="T366" s="7" t="str">
        <f>MID(R366, FIND("/", R366)+1,LEN(R366))</f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ROUND(((E367/D367)*100),0)</f>
        <v>733</v>
      </c>
      <c r="G367" t="s">
        <v>20</v>
      </c>
      <c r="H367">
        <v>112</v>
      </c>
      <c r="I367" s="5">
        <f>AVERAGE(IFERROR(E367/H367,0))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22">
        <f>DATE(1970,1,1) + (L367 / 86400)</f>
        <v>42733.25</v>
      </c>
      <c r="O367" s="21">
        <f>DATE(1970,1,1) + (M367 / 86400)</f>
        <v>42760.25</v>
      </c>
      <c r="P367" t="b">
        <v>0</v>
      </c>
      <c r="Q367" t="b">
        <v>0</v>
      </c>
      <c r="R367" t="s">
        <v>33</v>
      </c>
      <c r="S367" t="str">
        <f>LEFT(R367, FIND("/", R367)-1)</f>
        <v>theater</v>
      </c>
      <c r="T367" s="7" t="str">
        <f>MID(R367, FIND("/", R367)+1,LEN(R367))</f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ROUND(((E368/D368)*100),0)</f>
        <v>592</v>
      </c>
      <c r="G368" t="s">
        <v>20</v>
      </c>
      <c r="H368">
        <v>101</v>
      </c>
      <c r="I368" s="5">
        <f>AVERAGE(IFERROR(E368/H368,0))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22">
        <f>DATE(1970,1,1) + (L368 / 86400)</f>
        <v>40546.25</v>
      </c>
      <c r="O368" s="21">
        <f>DATE(1970,1,1) + (M368 / 86400)</f>
        <v>40547.25</v>
      </c>
      <c r="P368" t="b">
        <v>0</v>
      </c>
      <c r="Q368" t="b">
        <v>1</v>
      </c>
      <c r="R368" t="s">
        <v>33</v>
      </c>
      <c r="S368" t="str">
        <f>LEFT(R368, FIND("/", R368)-1)</f>
        <v>theater</v>
      </c>
      <c r="T368" s="7" t="str">
        <f>MID(R368, FIND("/", R368)+1,LEN(R368))</f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ROUND(((E369/D369)*100),0)</f>
        <v>19</v>
      </c>
      <c r="G369" t="s">
        <v>14</v>
      </c>
      <c r="H369">
        <v>75</v>
      </c>
      <c r="I369" s="5">
        <f>AVERAGE(IFERROR(E369/H369,0))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22">
        <f>DATE(1970,1,1) + (L369 / 86400)</f>
        <v>41930.208333333336</v>
      </c>
      <c r="O369" s="21">
        <f>DATE(1970,1,1) + (M369 / 86400)</f>
        <v>41954.25</v>
      </c>
      <c r="P369" t="b">
        <v>0</v>
      </c>
      <c r="Q369" t="b">
        <v>1</v>
      </c>
      <c r="R369" t="s">
        <v>33</v>
      </c>
      <c r="S369" t="str">
        <f>LEFT(R369, FIND("/", R369)-1)</f>
        <v>theater</v>
      </c>
      <c r="T369" s="7" t="str">
        <f>MID(R369, FIND("/", R369)+1,LEN(R369))</f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ROUND(((E370/D370)*100),0)</f>
        <v>277</v>
      </c>
      <c r="G370" t="s">
        <v>20</v>
      </c>
      <c r="H370">
        <v>206</v>
      </c>
      <c r="I370" s="5">
        <f>AVERAGE(IFERROR(E370/H370,0))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22">
        <f>DATE(1970,1,1) + (L370 / 86400)</f>
        <v>40464.208333333336</v>
      </c>
      <c r="O370" s="21">
        <f>DATE(1970,1,1) + (M370 / 86400)</f>
        <v>40487.208333333336</v>
      </c>
      <c r="P370" t="b">
        <v>0</v>
      </c>
      <c r="Q370" t="b">
        <v>1</v>
      </c>
      <c r="R370" t="s">
        <v>42</v>
      </c>
      <c r="S370" t="str">
        <f>LEFT(R370, FIND("/", R370)-1)</f>
        <v>film &amp; video</v>
      </c>
      <c r="T370" s="7" t="str">
        <f>MID(R370, FIND("/", R370)+1,LEN(R370))</f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ROUND(((E371/D371)*100),0)</f>
        <v>273</v>
      </c>
      <c r="G371" t="s">
        <v>20</v>
      </c>
      <c r="H371">
        <v>154</v>
      </c>
      <c r="I371" s="5">
        <f>AVERAGE(IFERROR(E371/H371,0))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22">
        <f>DATE(1970,1,1) + (L371 / 86400)</f>
        <v>41308.25</v>
      </c>
      <c r="O371" s="21">
        <f>DATE(1970,1,1) + (M371 / 86400)</f>
        <v>41347.208333333336</v>
      </c>
      <c r="P371" t="b">
        <v>0</v>
      </c>
      <c r="Q371" t="b">
        <v>1</v>
      </c>
      <c r="R371" t="s">
        <v>269</v>
      </c>
      <c r="S371" t="str">
        <f>LEFT(R371, FIND("/", R371)-1)</f>
        <v>film &amp; video</v>
      </c>
      <c r="T371" s="7" t="str">
        <f>MID(R371, FIND("/", R371)+1,LEN(R371))</f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ROUND(((E372/D372)*100),0)</f>
        <v>159</v>
      </c>
      <c r="G372" t="s">
        <v>20</v>
      </c>
      <c r="H372">
        <v>5966</v>
      </c>
      <c r="I372" s="5">
        <f>AVERAGE(IFERROR(E372/H372,0))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22">
        <f>DATE(1970,1,1) + (L372 / 86400)</f>
        <v>43570.208333333328</v>
      </c>
      <c r="O372" s="21">
        <f>DATE(1970,1,1) + (M372 / 86400)</f>
        <v>43576.208333333328</v>
      </c>
      <c r="P372" t="b">
        <v>0</v>
      </c>
      <c r="Q372" t="b">
        <v>0</v>
      </c>
      <c r="R372" t="s">
        <v>33</v>
      </c>
      <c r="S372" t="str">
        <f>LEFT(R372, FIND("/", R372)-1)</f>
        <v>theater</v>
      </c>
      <c r="T372" s="7" t="str">
        <f>MID(R372, FIND("/", R372)+1,LEN(R372))</f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ROUND(((E373/D373)*100),0)</f>
        <v>68</v>
      </c>
      <c r="G373" t="s">
        <v>14</v>
      </c>
      <c r="H373">
        <v>2176</v>
      </c>
      <c r="I373" s="5">
        <f>AVERAGE(IFERROR(E373/H373,0))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22">
        <f>DATE(1970,1,1) + (L373 / 86400)</f>
        <v>42043.25</v>
      </c>
      <c r="O373" s="21">
        <f>DATE(1970,1,1) + (M373 / 86400)</f>
        <v>42094.208333333328</v>
      </c>
      <c r="P373" t="b">
        <v>0</v>
      </c>
      <c r="Q373" t="b">
        <v>0</v>
      </c>
      <c r="R373" t="s">
        <v>33</v>
      </c>
      <c r="S373" t="str">
        <f>LEFT(R373, FIND("/", R373)-1)</f>
        <v>theater</v>
      </c>
      <c r="T373" s="7" t="str">
        <f>MID(R373, FIND("/", R373)+1,LEN(R373))</f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ROUND(((E374/D374)*100),0)</f>
        <v>1592</v>
      </c>
      <c r="G374" t="s">
        <v>20</v>
      </c>
      <c r="H374">
        <v>169</v>
      </c>
      <c r="I374" s="5">
        <f>AVERAGE(IFERROR(E374/H374,0))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22">
        <f>DATE(1970,1,1) + (L374 / 86400)</f>
        <v>42012.25</v>
      </c>
      <c r="O374" s="21">
        <f>DATE(1970,1,1) + (M374 / 86400)</f>
        <v>42032.25</v>
      </c>
      <c r="P374" t="b">
        <v>0</v>
      </c>
      <c r="Q374" t="b">
        <v>1</v>
      </c>
      <c r="R374" t="s">
        <v>42</v>
      </c>
      <c r="S374" t="str">
        <f>LEFT(R374, FIND("/", R374)-1)</f>
        <v>film &amp; video</v>
      </c>
      <c r="T374" s="7" t="str">
        <f>MID(R374, FIND("/", R374)+1,LEN(R374))</f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ROUND(((E375/D375)*100),0)</f>
        <v>730</v>
      </c>
      <c r="G375" t="s">
        <v>20</v>
      </c>
      <c r="H375">
        <v>2106</v>
      </c>
      <c r="I375" s="5">
        <f>AVERAGE(IFERROR(E375/H375,0))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22">
        <f>DATE(1970,1,1) + (L375 / 86400)</f>
        <v>42964.208333333328</v>
      </c>
      <c r="O375" s="21">
        <f>DATE(1970,1,1) + (M375 / 86400)</f>
        <v>42972.208333333328</v>
      </c>
      <c r="P375" t="b">
        <v>0</v>
      </c>
      <c r="Q375" t="b">
        <v>0</v>
      </c>
      <c r="R375" t="s">
        <v>33</v>
      </c>
      <c r="S375" t="str">
        <f>LEFT(R375, FIND("/", R375)-1)</f>
        <v>theater</v>
      </c>
      <c r="T375" s="7" t="str">
        <f>MID(R375, FIND("/", R375)+1,LEN(R375))</f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ROUND(((E376/D376)*100),0)</f>
        <v>13</v>
      </c>
      <c r="G376" t="s">
        <v>14</v>
      </c>
      <c r="H376">
        <v>441</v>
      </c>
      <c r="I376" s="5">
        <f>AVERAGE(IFERROR(E376/H376,0))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22">
        <f>DATE(1970,1,1) + (L376 / 86400)</f>
        <v>43476.25</v>
      </c>
      <c r="O376" s="21">
        <f>DATE(1970,1,1) + (M376 / 86400)</f>
        <v>43481.25</v>
      </c>
      <c r="P376" t="b">
        <v>0</v>
      </c>
      <c r="Q376" t="b">
        <v>1</v>
      </c>
      <c r="R376" t="s">
        <v>42</v>
      </c>
      <c r="S376" t="str">
        <f>LEFT(R376, FIND("/", R376)-1)</f>
        <v>film &amp; video</v>
      </c>
      <c r="T376" s="7" t="str">
        <f>MID(R376, FIND("/", R376)+1,LEN(R376))</f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ROUND(((E377/D377)*100),0)</f>
        <v>55</v>
      </c>
      <c r="G377" t="s">
        <v>14</v>
      </c>
      <c r="H377">
        <v>25</v>
      </c>
      <c r="I377" s="5">
        <f>AVERAGE(IFERROR(E377/H377,0))</f>
        <v>59.16</v>
      </c>
      <c r="J377" t="s">
        <v>21</v>
      </c>
      <c r="K377" t="s">
        <v>22</v>
      </c>
      <c r="L377">
        <v>1444971600</v>
      </c>
      <c r="M377">
        <v>1449900000</v>
      </c>
      <c r="N377" s="22">
        <f>DATE(1970,1,1) + (L377 / 86400)</f>
        <v>42293.208333333328</v>
      </c>
      <c r="O377" s="21">
        <f>DATE(1970,1,1) + (M377 / 86400)</f>
        <v>42350.25</v>
      </c>
      <c r="P377" t="b">
        <v>0</v>
      </c>
      <c r="Q377" t="b">
        <v>0</v>
      </c>
      <c r="R377" t="s">
        <v>60</v>
      </c>
      <c r="S377" t="str">
        <f>LEFT(R377, FIND("/", R377)-1)</f>
        <v>music</v>
      </c>
      <c r="T377" s="7" t="str">
        <f>MID(R377, FIND("/", R377)+1,LEN(R377))</f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ROUND(((E378/D378)*100),0)</f>
        <v>361</v>
      </c>
      <c r="G378" t="s">
        <v>20</v>
      </c>
      <c r="H378">
        <v>131</v>
      </c>
      <c r="I378" s="5">
        <f>AVERAGE(IFERROR(E378/H378,0))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22">
        <f>DATE(1970,1,1) + (L378 / 86400)</f>
        <v>41826.208333333336</v>
      </c>
      <c r="O378" s="21">
        <f>DATE(1970,1,1) + (M378 / 86400)</f>
        <v>41832.208333333336</v>
      </c>
      <c r="P378" t="b">
        <v>0</v>
      </c>
      <c r="Q378" t="b">
        <v>0</v>
      </c>
      <c r="R378" t="s">
        <v>23</v>
      </c>
      <c r="S378" t="str">
        <f>LEFT(R378, FIND("/", R378)-1)</f>
        <v>music</v>
      </c>
      <c r="T378" s="7" t="str">
        <f>MID(R378, FIND("/", R378)+1,LEN(R378))</f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ROUND(((E379/D379)*100),0)</f>
        <v>10</v>
      </c>
      <c r="G379" t="s">
        <v>14</v>
      </c>
      <c r="H379">
        <v>127</v>
      </c>
      <c r="I379" s="5">
        <f>AVERAGE(IFERROR(E379/H379,0))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22">
        <f>DATE(1970,1,1) + (L379 / 86400)</f>
        <v>43760.208333333328</v>
      </c>
      <c r="O379" s="21">
        <f>DATE(1970,1,1) + (M379 / 86400)</f>
        <v>43774.25</v>
      </c>
      <c r="P379" t="b">
        <v>0</v>
      </c>
      <c r="Q379" t="b">
        <v>0</v>
      </c>
      <c r="R379" t="s">
        <v>33</v>
      </c>
      <c r="S379" t="str">
        <f>LEFT(R379, FIND("/", R379)-1)</f>
        <v>theater</v>
      </c>
      <c r="T379" s="7" t="str">
        <f>MID(R379, FIND("/", R379)+1,LEN(R379))</f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ROUND(((E380/D380)*100),0)</f>
        <v>14</v>
      </c>
      <c r="G380" t="s">
        <v>14</v>
      </c>
      <c r="H380">
        <v>355</v>
      </c>
      <c r="I380" s="5">
        <f>AVERAGE(IFERROR(E380/H380,0))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22">
        <f>DATE(1970,1,1) + (L380 / 86400)</f>
        <v>43241.208333333328</v>
      </c>
      <c r="O380" s="21">
        <f>DATE(1970,1,1) + (M380 / 86400)</f>
        <v>43279.208333333328</v>
      </c>
      <c r="P380" t="b">
        <v>0</v>
      </c>
      <c r="Q380" t="b">
        <v>0</v>
      </c>
      <c r="R380" t="s">
        <v>42</v>
      </c>
      <c r="S380" t="str">
        <f>LEFT(R380, FIND("/", R380)-1)</f>
        <v>film &amp; video</v>
      </c>
      <c r="T380" s="7" t="str">
        <f>MID(R380, FIND("/", R380)+1,LEN(R380))</f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ROUND(((E381/D381)*100),0)</f>
        <v>40</v>
      </c>
      <c r="G381" t="s">
        <v>14</v>
      </c>
      <c r="H381">
        <v>44</v>
      </c>
      <c r="I381" s="5">
        <f>AVERAGE(IFERROR(E381/H381,0))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22">
        <f>DATE(1970,1,1) + (L381 / 86400)</f>
        <v>40843.208333333336</v>
      </c>
      <c r="O381" s="21">
        <f>DATE(1970,1,1) + (M381 / 86400)</f>
        <v>40857.25</v>
      </c>
      <c r="P381" t="b">
        <v>0</v>
      </c>
      <c r="Q381" t="b">
        <v>0</v>
      </c>
      <c r="R381" t="s">
        <v>33</v>
      </c>
      <c r="S381" t="str">
        <f>LEFT(R381, FIND("/", R381)-1)</f>
        <v>theater</v>
      </c>
      <c r="T381" s="7" t="str">
        <f>MID(R381, FIND("/", R381)+1,LEN(R381))</f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ROUND(((E382/D382)*100),0)</f>
        <v>160</v>
      </c>
      <c r="G382" t="s">
        <v>20</v>
      </c>
      <c r="H382">
        <v>84</v>
      </c>
      <c r="I382" s="5">
        <f>AVERAGE(IFERROR(E382/H382,0))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22">
        <f>DATE(1970,1,1) + (L382 / 86400)</f>
        <v>41448.208333333336</v>
      </c>
      <c r="O382" s="21">
        <f>DATE(1970,1,1) + (M382 / 86400)</f>
        <v>41453.208333333336</v>
      </c>
      <c r="P382" t="b">
        <v>0</v>
      </c>
      <c r="Q382" t="b">
        <v>0</v>
      </c>
      <c r="R382" t="s">
        <v>33</v>
      </c>
      <c r="S382" t="str">
        <f>LEFT(R382, FIND("/", R382)-1)</f>
        <v>theater</v>
      </c>
      <c r="T382" s="7" t="str">
        <f>MID(R382, FIND("/", R382)+1,LEN(R382))</f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ROUND(((E383/D383)*100),0)</f>
        <v>184</v>
      </c>
      <c r="G383" t="s">
        <v>20</v>
      </c>
      <c r="H383">
        <v>155</v>
      </c>
      <c r="I383" s="5">
        <f>AVERAGE(IFERROR(E383/H383,0))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22">
        <f>DATE(1970,1,1) + (L383 / 86400)</f>
        <v>42163.208333333328</v>
      </c>
      <c r="O383" s="21">
        <f>DATE(1970,1,1) + (M383 / 86400)</f>
        <v>42209.208333333328</v>
      </c>
      <c r="P383" t="b">
        <v>0</v>
      </c>
      <c r="Q383" t="b">
        <v>0</v>
      </c>
      <c r="R383" t="s">
        <v>33</v>
      </c>
      <c r="S383" t="str">
        <f>LEFT(R383, FIND("/", R383)-1)</f>
        <v>theater</v>
      </c>
      <c r="T383" s="7" t="str">
        <f>MID(R383, FIND("/", R383)+1,LEN(R383))</f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ROUND(((E384/D384)*100),0)</f>
        <v>64</v>
      </c>
      <c r="G384" t="s">
        <v>14</v>
      </c>
      <c r="H384">
        <v>67</v>
      </c>
      <c r="I384" s="5">
        <f>AVERAGE(IFERROR(E384/H384,0))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22">
        <f>DATE(1970,1,1) + (L384 / 86400)</f>
        <v>43024.208333333328</v>
      </c>
      <c r="O384" s="21">
        <f>DATE(1970,1,1) + (M384 / 86400)</f>
        <v>43043.208333333328</v>
      </c>
      <c r="P384" t="b">
        <v>0</v>
      </c>
      <c r="Q384" t="b">
        <v>0</v>
      </c>
      <c r="R384" t="s">
        <v>122</v>
      </c>
      <c r="S384" t="str">
        <f>LEFT(R384, FIND("/", R384)-1)</f>
        <v>photography</v>
      </c>
      <c r="T384" s="7" t="str">
        <f>MID(R384, FIND("/", R384)+1,LEN(R384))</f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ROUND(((E385/D385)*100),0)</f>
        <v>225</v>
      </c>
      <c r="G385" t="s">
        <v>20</v>
      </c>
      <c r="H385">
        <v>189</v>
      </c>
      <c r="I385" s="5">
        <f>AVERAGE(IFERROR(E385/H385,0))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22">
        <f>DATE(1970,1,1) + (L385 / 86400)</f>
        <v>43509.25</v>
      </c>
      <c r="O385" s="21">
        <f>DATE(1970,1,1) + (M385 / 86400)</f>
        <v>43515.25</v>
      </c>
      <c r="P385" t="b">
        <v>0</v>
      </c>
      <c r="Q385" t="b">
        <v>1</v>
      </c>
      <c r="R385" t="s">
        <v>17</v>
      </c>
      <c r="S385" t="str">
        <f>LEFT(R385, FIND("/", R385)-1)</f>
        <v>food</v>
      </c>
      <c r="T385" s="7" t="str">
        <f>MID(R385, FIND("/", R385)+1,LEN(R385))</f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ROUND(((E386/D386)*100),0)</f>
        <v>172</v>
      </c>
      <c r="G386" t="s">
        <v>20</v>
      </c>
      <c r="H386">
        <v>4799</v>
      </c>
      <c r="I386" s="5">
        <f>AVERAGE(IFERROR(E386/H386,0))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22">
        <f>DATE(1970,1,1) + (L386 / 86400)</f>
        <v>42776.25</v>
      </c>
      <c r="O386" s="21">
        <f>DATE(1970,1,1) + (M386 / 86400)</f>
        <v>42803.25</v>
      </c>
      <c r="P386" t="b">
        <v>1</v>
      </c>
      <c r="Q386" t="b">
        <v>1</v>
      </c>
      <c r="R386" t="s">
        <v>42</v>
      </c>
      <c r="S386" t="str">
        <f>LEFT(R386, FIND("/", R386)-1)</f>
        <v>film &amp; video</v>
      </c>
      <c r="T386" s="7" t="str">
        <f>MID(R386, FIND("/", R386)+1,LEN(R386))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ROUND(((E387/D387)*100),0)</f>
        <v>146</v>
      </c>
      <c r="G387" t="s">
        <v>20</v>
      </c>
      <c r="H387">
        <v>1137</v>
      </c>
      <c r="I387" s="5">
        <f>AVERAGE(IFERROR(E387/H387,0))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22">
        <f>DATE(1970,1,1) + (L387 / 86400)</f>
        <v>43553.208333333328</v>
      </c>
      <c r="O387" s="21">
        <f>DATE(1970,1,1) + (M387 / 86400)</f>
        <v>43585.208333333328</v>
      </c>
      <c r="P387" t="b">
        <v>0</v>
      </c>
      <c r="Q387" t="b">
        <v>0</v>
      </c>
      <c r="R387" t="s">
        <v>68</v>
      </c>
      <c r="S387" t="str">
        <f>LEFT(R387, FIND("/", R387)-1)</f>
        <v>publishing</v>
      </c>
      <c r="T387" s="7" t="str">
        <f>MID(R387, FIND("/", R387)+1,LEN(R387))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ROUND(((E388/D388)*100),0)</f>
        <v>76</v>
      </c>
      <c r="G388" t="s">
        <v>14</v>
      </c>
      <c r="H388">
        <v>1068</v>
      </c>
      <c r="I388" s="5">
        <f>AVERAGE(IFERROR(E388/H388,0))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22">
        <f>DATE(1970,1,1) + (L388 / 86400)</f>
        <v>40355.208333333336</v>
      </c>
      <c r="O388" s="21">
        <f>DATE(1970,1,1) + (M388 / 86400)</f>
        <v>40367.208333333336</v>
      </c>
      <c r="P388" t="b">
        <v>0</v>
      </c>
      <c r="Q388" t="b">
        <v>0</v>
      </c>
      <c r="R388" t="s">
        <v>33</v>
      </c>
      <c r="S388" t="str">
        <f>LEFT(R388, FIND("/", R388)-1)</f>
        <v>theater</v>
      </c>
      <c r="T388" s="7" t="str">
        <f>MID(R388, FIND("/", R388)+1,LEN(R388))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ROUND(((E389/D389)*100),0)</f>
        <v>39</v>
      </c>
      <c r="G389" t="s">
        <v>14</v>
      </c>
      <c r="H389">
        <v>424</v>
      </c>
      <c r="I389" s="5">
        <f>AVERAGE(IFERROR(E389/H389,0))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22">
        <f>DATE(1970,1,1) + (L389 / 86400)</f>
        <v>41072.208333333336</v>
      </c>
      <c r="O389" s="21">
        <f>DATE(1970,1,1) + (M389 / 86400)</f>
        <v>41077.208333333336</v>
      </c>
      <c r="P389" t="b">
        <v>0</v>
      </c>
      <c r="Q389" t="b">
        <v>0</v>
      </c>
      <c r="R389" t="s">
        <v>65</v>
      </c>
      <c r="S389" t="str">
        <f>LEFT(R389, FIND("/", R389)-1)</f>
        <v>technology</v>
      </c>
      <c r="T389" s="7" t="str">
        <f>MID(R389, FIND("/", R389)+1,LEN(R389))</f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ROUND(((E390/D390)*100),0)</f>
        <v>11</v>
      </c>
      <c r="G390" t="s">
        <v>74</v>
      </c>
      <c r="H390">
        <v>145</v>
      </c>
      <c r="I390" s="5">
        <f>AVERAGE(IFERROR(E390/H390,0))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22">
        <f>DATE(1970,1,1) + (L390 / 86400)</f>
        <v>40912.25</v>
      </c>
      <c r="O390" s="21">
        <f>DATE(1970,1,1) + (M390 / 86400)</f>
        <v>40914.25</v>
      </c>
      <c r="P390" t="b">
        <v>0</v>
      </c>
      <c r="Q390" t="b">
        <v>0</v>
      </c>
      <c r="R390" t="s">
        <v>60</v>
      </c>
      <c r="S390" t="str">
        <f>LEFT(R390, FIND("/", R390)-1)</f>
        <v>music</v>
      </c>
      <c r="T390" s="7" t="str">
        <f>MID(R390, FIND("/", R390)+1,LEN(R390))</f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ROUND(((E391/D391)*100),0)</f>
        <v>122</v>
      </c>
      <c r="G391" t="s">
        <v>20</v>
      </c>
      <c r="H391">
        <v>1152</v>
      </c>
      <c r="I391" s="5">
        <f>AVERAGE(IFERROR(E391/H391,0))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22">
        <f>DATE(1970,1,1) + (L391 / 86400)</f>
        <v>40479.208333333336</v>
      </c>
      <c r="O391" s="21">
        <f>DATE(1970,1,1) + (M391 / 86400)</f>
        <v>40506.25</v>
      </c>
      <c r="P391" t="b">
        <v>0</v>
      </c>
      <c r="Q391" t="b">
        <v>0</v>
      </c>
      <c r="R391" t="s">
        <v>33</v>
      </c>
      <c r="S391" t="str">
        <f>LEFT(R391, FIND("/", R391)-1)</f>
        <v>theater</v>
      </c>
      <c r="T391" s="7" t="str">
        <f>MID(R391, FIND("/", R391)+1,LEN(R391))</f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ROUND(((E392/D392)*100),0)</f>
        <v>187</v>
      </c>
      <c r="G392" t="s">
        <v>20</v>
      </c>
      <c r="H392">
        <v>50</v>
      </c>
      <c r="I392" s="5">
        <f>AVERAGE(IFERROR(E392/H392,0))</f>
        <v>89.54</v>
      </c>
      <c r="J392" t="s">
        <v>21</v>
      </c>
      <c r="K392" t="s">
        <v>22</v>
      </c>
      <c r="L392">
        <v>1379048400</v>
      </c>
      <c r="M392">
        <v>1380344400</v>
      </c>
      <c r="N392" s="22">
        <f>DATE(1970,1,1) + (L392 / 86400)</f>
        <v>41530.208333333336</v>
      </c>
      <c r="O392" s="21">
        <f>DATE(1970,1,1) + (M392 / 86400)</f>
        <v>41545.208333333336</v>
      </c>
      <c r="P392" t="b">
        <v>0</v>
      </c>
      <c r="Q392" t="b">
        <v>0</v>
      </c>
      <c r="R392" t="s">
        <v>122</v>
      </c>
      <c r="S392" t="str">
        <f>LEFT(R392, FIND("/", R392)-1)</f>
        <v>photography</v>
      </c>
      <c r="T392" s="7" t="str">
        <f>MID(R392, FIND("/", R392)+1,LEN(R392))</f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ROUND(((E393/D393)*100),0)</f>
        <v>7</v>
      </c>
      <c r="G393" t="s">
        <v>14</v>
      </c>
      <c r="H393">
        <v>151</v>
      </c>
      <c r="I393" s="5">
        <f>AVERAGE(IFERROR(E393/H393,0))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22">
        <f>DATE(1970,1,1) + (L393 / 86400)</f>
        <v>41653.25</v>
      </c>
      <c r="O393" s="21">
        <f>DATE(1970,1,1) + (M393 / 86400)</f>
        <v>41655.25</v>
      </c>
      <c r="P393" t="b">
        <v>0</v>
      </c>
      <c r="Q393" t="b">
        <v>0</v>
      </c>
      <c r="R393" t="s">
        <v>68</v>
      </c>
      <c r="S393" t="str">
        <f>LEFT(R393, FIND("/", R393)-1)</f>
        <v>publishing</v>
      </c>
      <c r="T393" s="7" t="str">
        <f>MID(R393, FIND("/", R393)+1,LEN(R393))</f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ROUND(((E394/D394)*100),0)</f>
        <v>66</v>
      </c>
      <c r="G394" t="s">
        <v>14</v>
      </c>
      <c r="H394">
        <v>1608</v>
      </c>
      <c r="I394" s="5">
        <f>AVERAGE(IFERROR(E394/H394,0))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22">
        <f>DATE(1970,1,1) + (L394 / 86400)</f>
        <v>40549.25</v>
      </c>
      <c r="O394" s="21">
        <f>DATE(1970,1,1) + (M394 / 86400)</f>
        <v>40551.25</v>
      </c>
      <c r="P394" t="b">
        <v>0</v>
      </c>
      <c r="Q394" t="b">
        <v>0</v>
      </c>
      <c r="R394" t="s">
        <v>65</v>
      </c>
      <c r="S394" t="str">
        <f>LEFT(R394, FIND("/", R394)-1)</f>
        <v>technology</v>
      </c>
      <c r="T394" s="7" t="str">
        <f>MID(R394, FIND("/", R394)+1,LEN(R394))</f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ROUND(((E395/D395)*100),0)</f>
        <v>229</v>
      </c>
      <c r="G395" t="s">
        <v>20</v>
      </c>
      <c r="H395">
        <v>3059</v>
      </c>
      <c r="I395" s="5">
        <f>AVERAGE(IFERROR(E395/H395,0))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22">
        <f>DATE(1970,1,1) + (L395 / 86400)</f>
        <v>42933.208333333328</v>
      </c>
      <c r="O395" s="21">
        <f>DATE(1970,1,1) + (M395 / 86400)</f>
        <v>42934.208333333328</v>
      </c>
      <c r="P395" t="b">
        <v>0</v>
      </c>
      <c r="Q395" t="b">
        <v>0</v>
      </c>
      <c r="R395" t="s">
        <v>159</v>
      </c>
      <c r="S395" t="str">
        <f>LEFT(R395, FIND("/", R395)-1)</f>
        <v>music</v>
      </c>
      <c r="T395" s="7" t="str">
        <f>MID(R395, FIND("/", R395)+1,LEN(R395))</f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ROUND(((E396/D396)*100),0)</f>
        <v>469</v>
      </c>
      <c r="G396" t="s">
        <v>20</v>
      </c>
      <c r="H396">
        <v>34</v>
      </c>
      <c r="I396" s="5">
        <f>AVERAGE(IFERROR(E396/H396,0))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22">
        <f>DATE(1970,1,1) + (L396 / 86400)</f>
        <v>41484.208333333336</v>
      </c>
      <c r="O396" s="21">
        <f>DATE(1970,1,1) + (M396 / 86400)</f>
        <v>41494.208333333336</v>
      </c>
      <c r="P396" t="b">
        <v>0</v>
      </c>
      <c r="Q396" t="b">
        <v>1</v>
      </c>
      <c r="R396" t="s">
        <v>42</v>
      </c>
      <c r="S396" t="str">
        <f>LEFT(R396, FIND("/", R396)-1)</f>
        <v>film &amp; video</v>
      </c>
      <c r="T396" s="7" t="str">
        <f>MID(R396, FIND("/", R396)+1,LEN(R396))</f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ROUND(((E397/D397)*100),0)</f>
        <v>130</v>
      </c>
      <c r="G397" t="s">
        <v>20</v>
      </c>
      <c r="H397">
        <v>220</v>
      </c>
      <c r="I397" s="5">
        <f>AVERAGE(IFERROR(E397/H397,0))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22">
        <f>DATE(1970,1,1) + (L397 / 86400)</f>
        <v>40885.25</v>
      </c>
      <c r="O397" s="21">
        <f>DATE(1970,1,1) + (M397 / 86400)</f>
        <v>40886.25</v>
      </c>
      <c r="P397" t="b">
        <v>1</v>
      </c>
      <c r="Q397" t="b">
        <v>0</v>
      </c>
      <c r="R397" t="s">
        <v>33</v>
      </c>
      <c r="S397" t="str">
        <f>LEFT(R397, FIND("/", R397)-1)</f>
        <v>theater</v>
      </c>
      <c r="T397" s="7" t="str">
        <f>MID(R397, FIND("/", R397)+1,LEN(R397))</f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ROUND(((E398/D398)*100),0)</f>
        <v>167</v>
      </c>
      <c r="G398" t="s">
        <v>20</v>
      </c>
      <c r="H398">
        <v>1604</v>
      </c>
      <c r="I398" s="5">
        <f>AVERAGE(IFERROR(E398/H398,0))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22">
        <f>DATE(1970,1,1) + (L398 / 86400)</f>
        <v>43378.208333333328</v>
      </c>
      <c r="O398" s="21">
        <f>DATE(1970,1,1) + (M398 / 86400)</f>
        <v>43386.208333333328</v>
      </c>
      <c r="P398" t="b">
        <v>0</v>
      </c>
      <c r="Q398" t="b">
        <v>0</v>
      </c>
      <c r="R398" t="s">
        <v>53</v>
      </c>
      <c r="S398" t="str">
        <f>LEFT(R398, FIND("/", R398)-1)</f>
        <v>film &amp; video</v>
      </c>
      <c r="T398" s="7" t="str">
        <f>MID(R398, FIND("/", R398)+1,LEN(R398))</f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ROUND(((E399/D399)*100),0)</f>
        <v>174</v>
      </c>
      <c r="G399" t="s">
        <v>20</v>
      </c>
      <c r="H399">
        <v>454</v>
      </c>
      <c r="I399" s="5">
        <f>AVERAGE(IFERROR(E399/H399,0))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22">
        <f>DATE(1970,1,1) + (L399 / 86400)</f>
        <v>41417.208333333336</v>
      </c>
      <c r="O399" s="21">
        <f>DATE(1970,1,1) + (M399 / 86400)</f>
        <v>41423.208333333336</v>
      </c>
      <c r="P399" t="b">
        <v>0</v>
      </c>
      <c r="Q399" t="b">
        <v>0</v>
      </c>
      <c r="R399" t="s">
        <v>23</v>
      </c>
      <c r="S399" t="str">
        <f>LEFT(R399, FIND("/", R399)-1)</f>
        <v>music</v>
      </c>
      <c r="T399" s="7" t="str">
        <f>MID(R399, FIND("/", R399)+1,LEN(R399))</f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ROUND(((E400/D400)*100),0)</f>
        <v>718</v>
      </c>
      <c r="G400" t="s">
        <v>20</v>
      </c>
      <c r="H400">
        <v>123</v>
      </c>
      <c r="I400" s="5">
        <f>AVERAGE(IFERROR(E400/H400,0))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22">
        <f>DATE(1970,1,1) + (L400 / 86400)</f>
        <v>43228.208333333328</v>
      </c>
      <c r="O400" s="21">
        <f>DATE(1970,1,1) + (M400 / 86400)</f>
        <v>43230.208333333328</v>
      </c>
      <c r="P400" t="b">
        <v>0</v>
      </c>
      <c r="Q400" t="b">
        <v>1</v>
      </c>
      <c r="R400" t="s">
        <v>71</v>
      </c>
      <c r="S400" t="str">
        <f>LEFT(R400, FIND("/", R400)-1)</f>
        <v>film &amp; video</v>
      </c>
      <c r="T400" s="7" t="str">
        <f>MID(R400, FIND("/", R400)+1,LEN(R400))</f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ROUND(((E401/D401)*100),0)</f>
        <v>64</v>
      </c>
      <c r="G401" t="s">
        <v>14</v>
      </c>
      <c r="H401">
        <v>941</v>
      </c>
      <c r="I401" s="5">
        <f>AVERAGE(IFERROR(E401/H401,0))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22">
        <f>DATE(1970,1,1) + (L401 / 86400)</f>
        <v>40576.25</v>
      </c>
      <c r="O401" s="21">
        <f>DATE(1970,1,1) + (M401 / 86400)</f>
        <v>40583.25</v>
      </c>
      <c r="P401" t="b">
        <v>0</v>
      </c>
      <c r="Q401" t="b">
        <v>0</v>
      </c>
      <c r="R401" t="s">
        <v>60</v>
      </c>
      <c r="S401" t="str">
        <f>LEFT(R401, FIND("/", R401)-1)</f>
        <v>music</v>
      </c>
      <c r="T401" s="7" t="str">
        <f>MID(R401, FIND("/", R401)+1,LEN(R401))</f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ROUND(((E402/D402)*100),0)</f>
        <v>2</v>
      </c>
      <c r="G402" t="s">
        <v>14</v>
      </c>
      <c r="H402">
        <v>1</v>
      </c>
      <c r="I402" s="5">
        <f>AVERAGE(IFERROR(E402/H402,0))</f>
        <v>2</v>
      </c>
      <c r="J402" t="s">
        <v>21</v>
      </c>
      <c r="K402" t="s">
        <v>22</v>
      </c>
      <c r="L402">
        <v>1376629200</v>
      </c>
      <c r="M402">
        <v>1378530000</v>
      </c>
      <c r="N402" s="22">
        <f>DATE(1970,1,1) + (L402 / 86400)</f>
        <v>41502.208333333336</v>
      </c>
      <c r="O402" s="21">
        <f>DATE(1970,1,1) + (M402 / 86400)</f>
        <v>41524.208333333336</v>
      </c>
      <c r="P402" t="b">
        <v>0</v>
      </c>
      <c r="Q402" t="b">
        <v>1</v>
      </c>
      <c r="R402" t="s">
        <v>122</v>
      </c>
      <c r="S402" t="str">
        <f>LEFT(R402, FIND("/", R402)-1)</f>
        <v>photography</v>
      </c>
      <c r="T402" s="7" t="str">
        <f>MID(R402, FIND("/", R402)+1,LEN(R402))</f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ROUND(((E403/D403)*100),0)</f>
        <v>1530</v>
      </c>
      <c r="G403" t="s">
        <v>20</v>
      </c>
      <c r="H403">
        <v>299</v>
      </c>
      <c r="I403" s="5">
        <f>AVERAGE(IFERROR(E403/H403,0))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22">
        <f>DATE(1970,1,1) + (L403 / 86400)</f>
        <v>43765.208333333328</v>
      </c>
      <c r="O403" s="21">
        <f>DATE(1970,1,1) + (M403 / 86400)</f>
        <v>43765.208333333328</v>
      </c>
      <c r="P403" t="b">
        <v>0</v>
      </c>
      <c r="Q403" t="b">
        <v>0</v>
      </c>
      <c r="R403" t="s">
        <v>33</v>
      </c>
      <c r="S403" t="str">
        <f>LEFT(R403, FIND("/", R403)-1)</f>
        <v>theater</v>
      </c>
      <c r="T403" s="7" t="str">
        <f>MID(R403, FIND("/", R403)+1,LEN(R403))</f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ROUND(((E404/D404)*100),0)</f>
        <v>40</v>
      </c>
      <c r="G404" t="s">
        <v>14</v>
      </c>
      <c r="H404">
        <v>40</v>
      </c>
      <c r="I404" s="5">
        <f>AVERAGE(IFERROR(E404/H404,0))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22">
        <f>DATE(1970,1,1) + (L404 / 86400)</f>
        <v>40914.25</v>
      </c>
      <c r="O404" s="21">
        <f>DATE(1970,1,1) + (M404 / 86400)</f>
        <v>40961.25</v>
      </c>
      <c r="P404" t="b">
        <v>0</v>
      </c>
      <c r="Q404" t="b">
        <v>1</v>
      </c>
      <c r="R404" t="s">
        <v>100</v>
      </c>
      <c r="S404" t="str">
        <f>LEFT(R404, FIND("/", R404)-1)</f>
        <v>film &amp; video</v>
      </c>
      <c r="T404" s="7" t="str">
        <f>MID(R404, FIND("/", R404)+1,LEN(R404))</f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ROUND(((E405/D405)*100),0)</f>
        <v>86</v>
      </c>
      <c r="G405" t="s">
        <v>14</v>
      </c>
      <c r="H405">
        <v>3015</v>
      </c>
      <c r="I405" s="5">
        <f>AVERAGE(IFERROR(E405/H405,0))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22">
        <f>DATE(1970,1,1) + (L405 / 86400)</f>
        <v>40310.208333333336</v>
      </c>
      <c r="O405" s="21">
        <f>DATE(1970,1,1) + (M405 / 86400)</f>
        <v>40346.208333333336</v>
      </c>
      <c r="P405" t="b">
        <v>0</v>
      </c>
      <c r="Q405" t="b">
        <v>1</v>
      </c>
      <c r="R405" t="s">
        <v>33</v>
      </c>
      <c r="S405" t="str">
        <f>LEFT(R405, FIND("/", R405)-1)</f>
        <v>theater</v>
      </c>
      <c r="T405" s="7" t="str">
        <f>MID(R405, FIND("/", R405)+1,LEN(R405))</f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ROUND(((E406/D406)*100),0)</f>
        <v>316</v>
      </c>
      <c r="G406" t="s">
        <v>20</v>
      </c>
      <c r="H406">
        <v>2237</v>
      </c>
      <c r="I406" s="5">
        <f>AVERAGE(IFERROR(E406/H406,0))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22">
        <f>DATE(1970,1,1) + (L406 / 86400)</f>
        <v>43053.25</v>
      </c>
      <c r="O406" s="21">
        <f>DATE(1970,1,1) + (M406 / 86400)</f>
        <v>43056.25</v>
      </c>
      <c r="P406" t="b">
        <v>0</v>
      </c>
      <c r="Q406" t="b">
        <v>0</v>
      </c>
      <c r="R406" t="s">
        <v>33</v>
      </c>
      <c r="S406" t="str">
        <f>LEFT(R406, FIND("/", R406)-1)</f>
        <v>theater</v>
      </c>
      <c r="T406" s="7" t="str">
        <f>MID(R406, FIND("/", R406)+1,LEN(R406))</f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ROUND(((E407/D407)*100),0)</f>
        <v>90</v>
      </c>
      <c r="G407" t="s">
        <v>14</v>
      </c>
      <c r="H407">
        <v>435</v>
      </c>
      <c r="I407" s="5">
        <f>AVERAGE(IFERROR(E407/H407,0))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22">
        <f>DATE(1970,1,1) + (L407 / 86400)</f>
        <v>43255.208333333328</v>
      </c>
      <c r="O407" s="21">
        <f>DATE(1970,1,1) + (M407 / 86400)</f>
        <v>43305.208333333328</v>
      </c>
      <c r="P407" t="b">
        <v>0</v>
      </c>
      <c r="Q407" t="b">
        <v>0</v>
      </c>
      <c r="R407" t="s">
        <v>33</v>
      </c>
      <c r="S407" t="str">
        <f>LEFT(R407, FIND("/", R407)-1)</f>
        <v>theater</v>
      </c>
      <c r="T407" s="7" t="str">
        <f>MID(R407, FIND("/", R407)+1,LEN(R407))</f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ROUND(((E408/D408)*100),0)</f>
        <v>182</v>
      </c>
      <c r="G408" t="s">
        <v>20</v>
      </c>
      <c r="H408">
        <v>645</v>
      </c>
      <c r="I408" s="5">
        <f>AVERAGE(IFERROR(E408/H408,0))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22">
        <f>DATE(1970,1,1) + (L408 / 86400)</f>
        <v>41304.25</v>
      </c>
      <c r="O408" s="21">
        <f>DATE(1970,1,1) + (M408 / 86400)</f>
        <v>41316.25</v>
      </c>
      <c r="P408" t="b">
        <v>1</v>
      </c>
      <c r="Q408" t="b">
        <v>0</v>
      </c>
      <c r="R408" t="s">
        <v>42</v>
      </c>
      <c r="S408" t="str">
        <f>LEFT(R408, FIND("/", R408)-1)</f>
        <v>film &amp; video</v>
      </c>
      <c r="T408" s="7" t="str">
        <f>MID(R408, FIND("/", R408)+1,LEN(R408))</f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ROUND(((E409/D409)*100),0)</f>
        <v>356</v>
      </c>
      <c r="G409" t="s">
        <v>20</v>
      </c>
      <c r="H409">
        <v>484</v>
      </c>
      <c r="I409" s="5">
        <f>AVERAGE(IFERROR(E409/H409,0))</f>
        <v>25</v>
      </c>
      <c r="J409" t="s">
        <v>36</v>
      </c>
      <c r="K409" t="s">
        <v>37</v>
      </c>
      <c r="L409">
        <v>1570942800</v>
      </c>
      <c r="M409">
        <v>1571547600</v>
      </c>
      <c r="N409" s="22">
        <f>DATE(1970,1,1) + (L409 / 86400)</f>
        <v>43751.208333333328</v>
      </c>
      <c r="O409" s="21">
        <f>DATE(1970,1,1) + (M409 / 86400)</f>
        <v>43758.208333333328</v>
      </c>
      <c r="P409" t="b">
        <v>0</v>
      </c>
      <c r="Q409" t="b">
        <v>0</v>
      </c>
      <c r="R409" t="s">
        <v>33</v>
      </c>
      <c r="S409" t="str">
        <f>LEFT(R409, FIND("/", R409)-1)</f>
        <v>theater</v>
      </c>
      <c r="T409" s="7" t="str">
        <f>MID(R409, FIND("/", R409)+1,LEN(R409))</f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ROUND(((E410/D410)*100),0)</f>
        <v>132</v>
      </c>
      <c r="G410" t="s">
        <v>20</v>
      </c>
      <c r="H410">
        <v>154</v>
      </c>
      <c r="I410" s="5">
        <f>AVERAGE(IFERROR(E410/H410,0))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22">
        <f>DATE(1970,1,1) + (L410 / 86400)</f>
        <v>42541.208333333328</v>
      </c>
      <c r="O410" s="21">
        <f>DATE(1970,1,1) + (M410 / 86400)</f>
        <v>42561.208333333328</v>
      </c>
      <c r="P410" t="b">
        <v>0</v>
      </c>
      <c r="Q410" t="b">
        <v>0</v>
      </c>
      <c r="R410" t="s">
        <v>42</v>
      </c>
      <c r="S410" t="str">
        <f>LEFT(R410, FIND("/", R410)-1)</f>
        <v>film &amp; video</v>
      </c>
      <c r="T410" s="7" t="str">
        <f>MID(R410, FIND("/", R410)+1,LEN(R410))</f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ROUND(((E411/D411)*100),0)</f>
        <v>46</v>
      </c>
      <c r="G411" t="s">
        <v>14</v>
      </c>
      <c r="H411">
        <v>714</v>
      </c>
      <c r="I411" s="5">
        <f>AVERAGE(IFERROR(E411/H411,0))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22">
        <f>DATE(1970,1,1) + (L411 / 86400)</f>
        <v>42843.208333333328</v>
      </c>
      <c r="O411" s="21">
        <f>DATE(1970,1,1) + (M411 / 86400)</f>
        <v>42847.208333333328</v>
      </c>
      <c r="P411" t="b">
        <v>0</v>
      </c>
      <c r="Q411" t="b">
        <v>0</v>
      </c>
      <c r="R411" t="s">
        <v>23</v>
      </c>
      <c r="S411" t="str">
        <f>LEFT(R411, FIND("/", R411)-1)</f>
        <v>music</v>
      </c>
      <c r="T411" s="7" t="str">
        <f>MID(R411, FIND("/", R411)+1,LEN(R411))</f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ROUND(((E412/D412)*100),0)</f>
        <v>36</v>
      </c>
      <c r="G412" t="s">
        <v>47</v>
      </c>
      <c r="H412">
        <v>1111</v>
      </c>
      <c r="I412" s="5">
        <f>AVERAGE(IFERROR(E412/H412,0))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22">
        <f>DATE(1970,1,1) + (L412 / 86400)</f>
        <v>42122.208333333328</v>
      </c>
      <c r="O412" s="21">
        <f>DATE(1970,1,1) + (M412 / 86400)</f>
        <v>42122.208333333328</v>
      </c>
      <c r="P412" t="b">
        <v>0</v>
      </c>
      <c r="Q412" t="b">
        <v>0</v>
      </c>
      <c r="R412" t="s">
        <v>292</v>
      </c>
      <c r="S412" t="str">
        <f>LEFT(R412, FIND("/", R412)-1)</f>
        <v>games</v>
      </c>
      <c r="T412" s="7" t="str">
        <f>MID(R412, FIND("/", R412)+1,LEN(R412))</f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ROUND(((E413/D413)*100),0)</f>
        <v>105</v>
      </c>
      <c r="G413" t="s">
        <v>20</v>
      </c>
      <c r="H413">
        <v>82</v>
      </c>
      <c r="I413" s="5">
        <f>AVERAGE(IFERROR(E413/H413,0))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22">
        <f>DATE(1970,1,1) + (L413 / 86400)</f>
        <v>42884.208333333328</v>
      </c>
      <c r="O413" s="21">
        <f>DATE(1970,1,1) + (M413 / 86400)</f>
        <v>42886.208333333328</v>
      </c>
      <c r="P413" t="b">
        <v>0</v>
      </c>
      <c r="Q413" t="b">
        <v>0</v>
      </c>
      <c r="R413" t="s">
        <v>33</v>
      </c>
      <c r="S413" t="str">
        <f>LEFT(R413, FIND("/", R413)-1)</f>
        <v>theater</v>
      </c>
      <c r="T413" s="7" t="str">
        <f>MID(R413, FIND("/", R413)+1,LEN(R413))</f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ROUND(((E414/D414)*100),0)</f>
        <v>669</v>
      </c>
      <c r="G414" t="s">
        <v>20</v>
      </c>
      <c r="H414">
        <v>134</v>
      </c>
      <c r="I414" s="5">
        <f>AVERAGE(IFERROR(E414/H414,0))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22">
        <f>DATE(1970,1,1) + (L414 / 86400)</f>
        <v>41642.25</v>
      </c>
      <c r="O414" s="21">
        <f>DATE(1970,1,1) + (M414 / 86400)</f>
        <v>41652.25</v>
      </c>
      <c r="P414" t="b">
        <v>0</v>
      </c>
      <c r="Q414" t="b">
        <v>0</v>
      </c>
      <c r="R414" t="s">
        <v>119</v>
      </c>
      <c r="S414" t="str">
        <f>LEFT(R414, FIND("/", R414)-1)</f>
        <v>publishing</v>
      </c>
      <c r="T414" s="7" t="str">
        <f>MID(R414, FIND("/", R414)+1,LEN(R414))</f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ROUND(((E415/D415)*100),0)</f>
        <v>62</v>
      </c>
      <c r="G415" t="s">
        <v>47</v>
      </c>
      <c r="H415">
        <v>1089</v>
      </c>
      <c r="I415" s="5">
        <f>AVERAGE(IFERROR(E415/H415,0))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22">
        <f>DATE(1970,1,1) + (L415 / 86400)</f>
        <v>43431.25</v>
      </c>
      <c r="O415" s="21">
        <f>DATE(1970,1,1) + (M415 / 86400)</f>
        <v>43458.25</v>
      </c>
      <c r="P415" t="b">
        <v>0</v>
      </c>
      <c r="Q415" t="b">
        <v>0</v>
      </c>
      <c r="R415" t="s">
        <v>71</v>
      </c>
      <c r="S415" t="str">
        <f>LEFT(R415, FIND("/", R415)-1)</f>
        <v>film &amp; video</v>
      </c>
      <c r="T415" s="7" t="str">
        <f>MID(R415, FIND("/", R415)+1,LEN(R415))</f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ROUND(((E416/D416)*100),0)</f>
        <v>85</v>
      </c>
      <c r="G416" t="s">
        <v>14</v>
      </c>
      <c r="H416">
        <v>5497</v>
      </c>
      <c r="I416" s="5">
        <f>AVERAGE(IFERROR(E416/H416,0))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22">
        <f>DATE(1970,1,1) + (L416 / 86400)</f>
        <v>40288.208333333336</v>
      </c>
      <c r="O416" s="21">
        <f>DATE(1970,1,1) + (M416 / 86400)</f>
        <v>40296.208333333336</v>
      </c>
      <c r="P416" t="b">
        <v>0</v>
      </c>
      <c r="Q416" t="b">
        <v>1</v>
      </c>
      <c r="R416" t="s">
        <v>17</v>
      </c>
      <c r="S416" t="str">
        <f>LEFT(R416, FIND("/", R416)-1)</f>
        <v>food</v>
      </c>
      <c r="T416" s="7" t="str">
        <f>MID(R416, FIND("/", R416)+1,LEN(R416))</f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ROUND(((E417/D417)*100),0)</f>
        <v>11</v>
      </c>
      <c r="G417" t="s">
        <v>14</v>
      </c>
      <c r="H417">
        <v>418</v>
      </c>
      <c r="I417" s="5">
        <f>AVERAGE(IFERROR(E417/H417,0))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22">
        <f>DATE(1970,1,1) + (L417 / 86400)</f>
        <v>40921.25</v>
      </c>
      <c r="O417" s="21">
        <f>DATE(1970,1,1) + (M417 / 86400)</f>
        <v>40938.25</v>
      </c>
      <c r="P417" t="b">
        <v>0</v>
      </c>
      <c r="Q417" t="b">
        <v>0</v>
      </c>
      <c r="R417" t="s">
        <v>33</v>
      </c>
      <c r="S417" t="str">
        <f>LEFT(R417, FIND("/", R417)-1)</f>
        <v>theater</v>
      </c>
      <c r="T417" s="7" t="str">
        <f>MID(R417, FIND("/", R417)+1,LEN(R417))</f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ROUND(((E418/D418)*100),0)</f>
        <v>44</v>
      </c>
      <c r="G418" t="s">
        <v>14</v>
      </c>
      <c r="H418">
        <v>1439</v>
      </c>
      <c r="I418" s="5">
        <f>AVERAGE(IFERROR(E418/H418,0))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22">
        <f>DATE(1970,1,1) + (L418 / 86400)</f>
        <v>40560.25</v>
      </c>
      <c r="O418" s="21">
        <f>DATE(1970,1,1) + (M418 / 86400)</f>
        <v>40569.25</v>
      </c>
      <c r="P418" t="b">
        <v>0</v>
      </c>
      <c r="Q418" t="b">
        <v>1</v>
      </c>
      <c r="R418" t="s">
        <v>42</v>
      </c>
      <c r="S418" t="str">
        <f>LEFT(R418, FIND("/", R418)-1)</f>
        <v>film &amp; video</v>
      </c>
      <c r="T418" s="7" t="str">
        <f>MID(R418, FIND("/", R418)+1,LEN(R418))</f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ROUND(((E419/D419)*100),0)</f>
        <v>55</v>
      </c>
      <c r="G419" t="s">
        <v>14</v>
      </c>
      <c r="H419">
        <v>15</v>
      </c>
      <c r="I419" s="5">
        <f>AVERAGE(IFERROR(E419/H419,0))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22">
        <f>DATE(1970,1,1) + (L419 / 86400)</f>
        <v>43407.208333333328</v>
      </c>
      <c r="O419" s="21">
        <f>DATE(1970,1,1) + (M419 / 86400)</f>
        <v>43431.25</v>
      </c>
      <c r="P419" t="b">
        <v>0</v>
      </c>
      <c r="Q419" t="b">
        <v>0</v>
      </c>
      <c r="R419" t="s">
        <v>33</v>
      </c>
      <c r="S419" t="str">
        <f>LEFT(R419, FIND("/", R419)-1)</f>
        <v>theater</v>
      </c>
      <c r="T419" s="7" t="str">
        <f>MID(R419, FIND("/", R419)+1,LEN(R419))</f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ROUND(((E420/D420)*100),0)</f>
        <v>57</v>
      </c>
      <c r="G420" t="s">
        <v>14</v>
      </c>
      <c r="H420">
        <v>1999</v>
      </c>
      <c r="I420" s="5">
        <f>AVERAGE(IFERROR(E420/H420,0))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22">
        <f>DATE(1970,1,1) + (L420 / 86400)</f>
        <v>41035.208333333336</v>
      </c>
      <c r="O420" s="21">
        <f>DATE(1970,1,1) + (M420 / 86400)</f>
        <v>41036.208333333336</v>
      </c>
      <c r="P420" t="b">
        <v>0</v>
      </c>
      <c r="Q420" t="b">
        <v>0</v>
      </c>
      <c r="R420" t="s">
        <v>42</v>
      </c>
      <c r="S420" t="str">
        <f>LEFT(R420, FIND("/", R420)-1)</f>
        <v>film &amp; video</v>
      </c>
      <c r="T420" s="7" t="str">
        <f>MID(R420, FIND("/", R420)+1,LEN(R420))</f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ROUND(((E421/D421)*100),0)</f>
        <v>123</v>
      </c>
      <c r="G421" t="s">
        <v>20</v>
      </c>
      <c r="H421">
        <v>5203</v>
      </c>
      <c r="I421" s="5">
        <f>AVERAGE(IFERROR(E421/H421,0))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22">
        <f>DATE(1970,1,1) + (L421 / 86400)</f>
        <v>40899.25</v>
      </c>
      <c r="O421" s="21">
        <f>DATE(1970,1,1) + (M421 / 86400)</f>
        <v>40905.25</v>
      </c>
      <c r="P421" t="b">
        <v>0</v>
      </c>
      <c r="Q421" t="b">
        <v>0</v>
      </c>
      <c r="R421" t="s">
        <v>28</v>
      </c>
      <c r="S421" t="str">
        <f>LEFT(R421, FIND("/", R421)-1)</f>
        <v>technology</v>
      </c>
      <c r="T421" s="7" t="str">
        <f>MID(R421, FIND("/", R421)+1,LEN(R421))</f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ROUND(((E422/D422)*100),0)</f>
        <v>128</v>
      </c>
      <c r="G422" t="s">
        <v>20</v>
      </c>
      <c r="H422">
        <v>94</v>
      </c>
      <c r="I422" s="5">
        <f>AVERAGE(IFERROR(E422/H422,0))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22">
        <f>DATE(1970,1,1) + (L422 / 86400)</f>
        <v>42911.208333333328</v>
      </c>
      <c r="O422" s="21">
        <f>DATE(1970,1,1) + (M422 / 86400)</f>
        <v>42925.208333333328</v>
      </c>
      <c r="P422" t="b">
        <v>0</v>
      </c>
      <c r="Q422" t="b">
        <v>0</v>
      </c>
      <c r="R422" t="s">
        <v>33</v>
      </c>
      <c r="S422" t="str">
        <f>LEFT(R422, FIND("/", R422)-1)</f>
        <v>theater</v>
      </c>
      <c r="T422" s="7" t="str">
        <f>MID(R422, FIND("/", R422)+1,LEN(R422))</f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ROUND(((E423/D423)*100),0)</f>
        <v>64</v>
      </c>
      <c r="G423" t="s">
        <v>14</v>
      </c>
      <c r="H423">
        <v>118</v>
      </c>
      <c r="I423" s="5">
        <f>AVERAGE(IFERROR(E423/H423,0))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22">
        <f>DATE(1970,1,1) + (L423 / 86400)</f>
        <v>42915.208333333328</v>
      </c>
      <c r="O423" s="21">
        <f>DATE(1970,1,1) + (M423 / 86400)</f>
        <v>42945.208333333328</v>
      </c>
      <c r="P423" t="b">
        <v>0</v>
      </c>
      <c r="Q423" t="b">
        <v>1</v>
      </c>
      <c r="R423" t="s">
        <v>65</v>
      </c>
      <c r="S423" t="str">
        <f>LEFT(R423, FIND("/", R423)-1)</f>
        <v>technology</v>
      </c>
      <c r="T423" s="7" t="str">
        <f>MID(R423, FIND("/", R423)+1,LEN(R423))</f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ROUND(((E424/D424)*100),0)</f>
        <v>127</v>
      </c>
      <c r="G424" t="s">
        <v>20</v>
      </c>
      <c r="H424">
        <v>205</v>
      </c>
      <c r="I424" s="5">
        <f>AVERAGE(IFERROR(E424/H424,0))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22">
        <f>DATE(1970,1,1) + (L424 / 86400)</f>
        <v>40285.208333333336</v>
      </c>
      <c r="O424" s="21">
        <f>DATE(1970,1,1) + (M424 / 86400)</f>
        <v>40305.208333333336</v>
      </c>
      <c r="P424" t="b">
        <v>0</v>
      </c>
      <c r="Q424" t="b">
        <v>1</v>
      </c>
      <c r="R424" t="s">
        <v>33</v>
      </c>
      <c r="S424" t="str">
        <f>LEFT(R424, FIND("/", R424)-1)</f>
        <v>theater</v>
      </c>
      <c r="T424" s="7" t="str">
        <f>MID(R424, FIND("/", R424)+1,LEN(R424))</f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ROUND(((E425/D425)*100),0)</f>
        <v>11</v>
      </c>
      <c r="G425" t="s">
        <v>14</v>
      </c>
      <c r="H425">
        <v>162</v>
      </c>
      <c r="I425" s="5">
        <f>AVERAGE(IFERROR(E425/H425,0))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22">
        <f>DATE(1970,1,1) + (L425 / 86400)</f>
        <v>40808.208333333336</v>
      </c>
      <c r="O425" s="21">
        <f>DATE(1970,1,1) + (M425 / 86400)</f>
        <v>40810.208333333336</v>
      </c>
      <c r="P425" t="b">
        <v>0</v>
      </c>
      <c r="Q425" t="b">
        <v>1</v>
      </c>
      <c r="R425" t="s">
        <v>17</v>
      </c>
      <c r="S425" t="str">
        <f>LEFT(R425, FIND("/", R425)-1)</f>
        <v>food</v>
      </c>
      <c r="T425" s="7" t="str">
        <f>MID(R425, FIND("/", R425)+1,LEN(R425))</f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ROUND(((E426/D426)*100),0)</f>
        <v>40</v>
      </c>
      <c r="G426" t="s">
        <v>14</v>
      </c>
      <c r="H426">
        <v>83</v>
      </c>
      <c r="I426" s="5">
        <f>AVERAGE(IFERROR(E426/H426,0))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22">
        <f>DATE(1970,1,1) + (L426 / 86400)</f>
        <v>43208.208333333328</v>
      </c>
      <c r="O426" s="21">
        <f>DATE(1970,1,1) + (M426 / 86400)</f>
        <v>43214.208333333328</v>
      </c>
      <c r="P426" t="b">
        <v>0</v>
      </c>
      <c r="Q426" t="b">
        <v>0</v>
      </c>
      <c r="R426" t="s">
        <v>60</v>
      </c>
      <c r="S426" t="str">
        <f>LEFT(R426, FIND("/", R426)-1)</f>
        <v>music</v>
      </c>
      <c r="T426" s="7" t="str">
        <f>MID(R426, FIND("/", R426)+1,LEN(R426))</f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ROUND(((E427/D427)*100),0)</f>
        <v>288</v>
      </c>
      <c r="G427" t="s">
        <v>20</v>
      </c>
      <c r="H427">
        <v>92</v>
      </c>
      <c r="I427" s="5">
        <f>AVERAGE(IFERROR(E427/H427,0))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22">
        <f>DATE(1970,1,1) + (L427 / 86400)</f>
        <v>42213.208333333328</v>
      </c>
      <c r="O427" s="21">
        <f>DATE(1970,1,1) + (M427 / 86400)</f>
        <v>42219.208333333328</v>
      </c>
      <c r="P427" t="b">
        <v>0</v>
      </c>
      <c r="Q427" t="b">
        <v>0</v>
      </c>
      <c r="R427" t="s">
        <v>122</v>
      </c>
      <c r="S427" t="str">
        <f>LEFT(R427, FIND("/", R427)-1)</f>
        <v>photography</v>
      </c>
      <c r="T427" s="7" t="str">
        <f>MID(R427, FIND("/", R427)+1,LEN(R427))</f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ROUND(((E428/D428)*100),0)</f>
        <v>573</v>
      </c>
      <c r="G428" t="s">
        <v>20</v>
      </c>
      <c r="H428">
        <v>219</v>
      </c>
      <c r="I428" s="5">
        <f>AVERAGE(IFERROR(E428/H428,0))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22">
        <f>DATE(1970,1,1) + (L428 / 86400)</f>
        <v>41332.25</v>
      </c>
      <c r="O428" s="21">
        <f>DATE(1970,1,1) + (M428 / 86400)</f>
        <v>41339.25</v>
      </c>
      <c r="P428" t="b">
        <v>0</v>
      </c>
      <c r="Q428" t="b">
        <v>0</v>
      </c>
      <c r="R428" t="s">
        <v>33</v>
      </c>
      <c r="S428" t="str">
        <f>LEFT(R428, FIND("/", R428)-1)</f>
        <v>theater</v>
      </c>
      <c r="T428" s="7" t="str">
        <f>MID(R428, FIND("/", R428)+1,LEN(R428))</f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ROUND(((E429/D429)*100),0)</f>
        <v>113</v>
      </c>
      <c r="G429" t="s">
        <v>20</v>
      </c>
      <c r="H429">
        <v>2526</v>
      </c>
      <c r="I429" s="5">
        <f>AVERAGE(IFERROR(E429/H429,0))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22">
        <f>DATE(1970,1,1) + (L429 / 86400)</f>
        <v>41895.208333333336</v>
      </c>
      <c r="O429" s="21">
        <f>DATE(1970,1,1) + (M429 / 86400)</f>
        <v>41927.208333333336</v>
      </c>
      <c r="P429" t="b">
        <v>0</v>
      </c>
      <c r="Q429" t="b">
        <v>1</v>
      </c>
      <c r="R429" t="s">
        <v>33</v>
      </c>
      <c r="S429" t="str">
        <f>LEFT(R429, FIND("/", R429)-1)</f>
        <v>theater</v>
      </c>
      <c r="T429" s="7" t="str">
        <f>MID(R429, FIND("/", R429)+1,LEN(R429))</f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ROUND(((E430/D430)*100),0)</f>
        <v>46</v>
      </c>
      <c r="G430" t="s">
        <v>14</v>
      </c>
      <c r="H430">
        <v>747</v>
      </c>
      <c r="I430" s="5">
        <f>AVERAGE(IFERROR(E430/H430,0))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22">
        <f>DATE(1970,1,1) + (L430 / 86400)</f>
        <v>40585.25</v>
      </c>
      <c r="O430" s="21">
        <f>DATE(1970,1,1) + (M430 / 86400)</f>
        <v>40592.25</v>
      </c>
      <c r="P430" t="b">
        <v>0</v>
      </c>
      <c r="Q430" t="b">
        <v>0</v>
      </c>
      <c r="R430" t="s">
        <v>71</v>
      </c>
      <c r="S430" t="str">
        <f>LEFT(R430, FIND("/", R430)-1)</f>
        <v>film &amp; video</v>
      </c>
      <c r="T430" s="7" t="str">
        <f>MID(R430, FIND("/", R430)+1,LEN(R430))</f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ROUND(((E431/D431)*100),0)</f>
        <v>91</v>
      </c>
      <c r="G431" t="s">
        <v>74</v>
      </c>
      <c r="H431">
        <v>2138</v>
      </c>
      <c r="I431" s="5">
        <f>AVERAGE(IFERROR(E431/H431,0))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22">
        <f>DATE(1970,1,1) + (L431 / 86400)</f>
        <v>41680.25</v>
      </c>
      <c r="O431" s="21">
        <f>DATE(1970,1,1) + (M431 / 86400)</f>
        <v>41708.208333333336</v>
      </c>
      <c r="P431" t="b">
        <v>0</v>
      </c>
      <c r="Q431" t="b">
        <v>1</v>
      </c>
      <c r="R431" t="s">
        <v>122</v>
      </c>
      <c r="S431" t="str">
        <f>LEFT(R431, FIND("/", R431)-1)</f>
        <v>photography</v>
      </c>
      <c r="T431" s="7" t="str">
        <f>MID(R431, FIND("/", R431)+1,LEN(R431))</f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ROUND(((E432/D432)*100),0)</f>
        <v>68</v>
      </c>
      <c r="G432" t="s">
        <v>14</v>
      </c>
      <c r="H432">
        <v>84</v>
      </c>
      <c r="I432" s="5">
        <f>AVERAGE(IFERROR(E432/H432,0))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22">
        <f>DATE(1970,1,1) + (L432 / 86400)</f>
        <v>43737.208333333328</v>
      </c>
      <c r="O432" s="21">
        <f>DATE(1970,1,1) + (M432 / 86400)</f>
        <v>43771.208333333328</v>
      </c>
      <c r="P432" t="b">
        <v>0</v>
      </c>
      <c r="Q432" t="b">
        <v>0</v>
      </c>
      <c r="R432" t="s">
        <v>33</v>
      </c>
      <c r="S432" t="str">
        <f>LEFT(R432, FIND("/", R432)-1)</f>
        <v>theater</v>
      </c>
      <c r="T432" s="7" t="str">
        <f>MID(R432, FIND("/", R432)+1,LEN(R432))</f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ROUND(((E433/D433)*100),0)</f>
        <v>192</v>
      </c>
      <c r="G433" t="s">
        <v>20</v>
      </c>
      <c r="H433">
        <v>94</v>
      </c>
      <c r="I433" s="5">
        <f>AVERAGE(IFERROR(E433/H433,0))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22">
        <f>DATE(1970,1,1) + (L433 / 86400)</f>
        <v>43273.208333333328</v>
      </c>
      <c r="O433" s="21">
        <f>DATE(1970,1,1) + (M433 / 86400)</f>
        <v>43290.208333333328</v>
      </c>
      <c r="P433" t="b">
        <v>1</v>
      </c>
      <c r="Q433" t="b">
        <v>0</v>
      </c>
      <c r="R433" t="s">
        <v>33</v>
      </c>
      <c r="S433" t="str">
        <f>LEFT(R433, FIND("/", R433)-1)</f>
        <v>theater</v>
      </c>
      <c r="T433" s="7" t="str">
        <f>MID(R433, FIND("/", R433)+1,LEN(R433))</f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ROUND(((E434/D434)*100),0)</f>
        <v>83</v>
      </c>
      <c r="G434" t="s">
        <v>14</v>
      </c>
      <c r="H434">
        <v>91</v>
      </c>
      <c r="I434" s="5">
        <f>AVERAGE(IFERROR(E434/H434,0))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22">
        <f>DATE(1970,1,1) + (L434 / 86400)</f>
        <v>41761.208333333336</v>
      </c>
      <c r="O434" s="21">
        <f>DATE(1970,1,1) + (M434 / 86400)</f>
        <v>41781.208333333336</v>
      </c>
      <c r="P434" t="b">
        <v>0</v>
      </c>
      <c r="Q434" t="b">
        <v>0</v>
      </c>
      <c r="R434" t="s">
        <v>33</v>
      </c>
      <c r="S434" t="str">
        <f>LEFT(R434, FIND("/", R434)-1)</f>
        <v>theater</v>
      </c>
      <c r="T434" s="7" t="str">
        <f>MID(R434, FIND("/", R434)+1,LEN(R434))</f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ROUND(((E435/D435)*100),0)</f>
        <v>54</v>
      </c>
      <c r="G435" t="s">
        <v>14</v>
      </c>
      <c r="H435">
        <v>792</v>
      </c>
      <c r="I435" s="5">
        <f>AVERAGE(IFERROR(E435/H435,0))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22">
        <f>DATE(1970,1,1) + (L435 / 86400)</f>
        <v>41603.25</v>
      </c>
      <c r="O435" s="21">
        <f>DATE(1970,1,1) + (M435 / 86400)</f>
        <v>41619.25</v>
      </c>
      <c r="P435" t="b">
        <v>0</v>
      </c>
      <c r="Q435" t="b">
        <v>1</v>
      </c>
      <c r="R435" t="s">
        <v>42</v>
      </c>
      <c r="S435" t="str">
        <f>LEFT(R435, FIND("/", R435)-1)</f>
        <v>film &amp; video</v>
      </c>
      <c r="T435" s="7" t="str">
        <f>MID(R435, FIND("/", R435)+1,LEN(R435))</f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ROUND(((E436/D436)*100),0)</f>
        <v>17</v>
      </c>
      <c r="G436" t="s">
        <v>74</v>
      </c>
      <c r="H436">
        <v>10</v>
      </c>
      <c r="I436" s="5">
        <f>AVERAGE(IFERROR(E436/H436,0))</f>
        <v>90.3</v>
      </c>
      <c r="J436" t="s">
        <v>15</v>
      </c>
      <c r="K436" t="s">
        <v>16</v>
      </c>
      <c r="L436">
        <v>1480572000</v>
      </c>
      <c r="M436">
        <v>1481781600</v>
      </c>
      <c r="N436" s="22">
        <f>DATE(1970,1,1) + (L436 / 86400)</f>
        <v>42705.25</v>
      </c>
      <c r="O436" s="21">
        <f>DATE(1970,1,1) + (M436 / 86400)</f>
        <v>42719.25</v>
      </c>
      <c r="P436" t="b">
        <v>1</v>
      </c>
      <c r="Q436" t="b">
        <v>0</v>
      </c>
      <c r="R436" t="s">
        <v>33</v>
      </c>
      <c r="S436" t="str">
        <f>LEFT(R436, FIND("/", R436)-1)</f>
        <v>theater</v>
      </c>
      <c r="T436" s="7" t="str">
        <f>MID(R436, FIND("/", R436)+1,LEN(R436))</f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ROUND(((E437/D437)*100),0)</f>
        <v>117</v>
      </c>
      <c r="G437" t="s">
        <v>20</v>
      </c>
      <c r="H437">
        <v>1713</v>
      </c>
      <c r="I437" s="5">
        <f>AVERAGE(IFERROR(E437/H437,0))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22">
        <f>DATE(1970,1,1) + (L437 / 86400)</f>
        <v>41988.25</v>
      </c>
      <c r="O437" s="21">
        <f>DATE(1970,1,1) + (M437 / 86400)</f>
        <v>42000.25</v>
      </c>
      <c r="P437" t="b">
        <v>0</v>
      </c>
      <c r="Q437" t="b">
        <v>1</v>
      </c>
      <c r="R437" t="s">
        <v>33</v>
      </c>
      <c r="S437" t="str">
        <f>LEFT(R437, FIND("/", R437)-1)</f>
        <v>theater</v>
      </c>
      <c r="T437" s="7" t="str">
        <f>MID(R437, FIND("/", R437)+1,LEN(R437))</f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ROUND(((E438/D438)*100),0)</f>
        <v>1052</v>
      </c>
      <c r="G438" t="s">
        <v>20</v>
      </c>
      <c r="H438">
        <v>249</v>
      </c>
      <c r="I438" s="5">
        <f>AVERAGE(IFERROR(E438/H438,0))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22">
        <f>DATE(1970,1,1) + (L438 / 86400)</f>
        <v>43575.208333333328</v>
      </c>
      <c r="O438" s="21">
        <f>DATE(1970,1,1) + (M438 / 86400)</f>
        <v>43576.208333333328</v>
      </c>
      <c r="P438" t="b">
        <v>0</v>
      </c>
      <c r="Q438" t="b">
        <v>0</v>
      </c>
      <c r="R438" t="s">
        <v>159</v>
      </c>
      <c r="S438" t="str">
        <f>LEFT(R438, FIND("/", R438)-1)</f>
        <v>music</v>
      </c>
      <c r="T438" s="7" t="str">
        <f>MID(R438, FIND("/", R438)+1,LEN(R438))</f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ROUND(((E439/D439)*100),0)</f>
        <v>123</v>
      </c>
      <c r="G439" t="s">
        <v>20</v>
      </c>
      <c r="H439">
        <v>192</v>
      </c>
      <c r="I439" s="5">
        <f>AVERAGE(IFERROR(E439/H439,0))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22">
        <f>DATE(1970,1,1) + (L439 / 86400)</f>
        <v>42260.208333333328</v>
      </c>
      <c r="O439" s="21">
        <f>DATE(1970,1,1) + (M439 / 86400)</f>
        <v>42263.208333333328</v>
      </c>
      <c r="P439" t="b">
        <v>0</v>
      </c>
      <c r="Q439" t="b">
        <v>1</v>
      </c>
      <c r="R439" t="s">
        <v>71</v>
      </c>
      <c r="S439" t="str">
        <f>LEFT(R439, FIND("/", R439)-1)</f>
        <v>film &amp; video</v>
      </c>
      <c r="T439" s="7" t="str">
        <f>MID(R439, FIND("/", R439)+1,LEN(R439))</f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ROUND(((E440/D440)*100),0)</f>
        <v>179</v>
      </c>
      <c r="G440" t="s">
        <v>20</v>
      </c>
      <c r="H440">
        <v>247</v>
      </c>
      <c r="I440" s="5">
        <f>AVERAGE(IFERROR(E440/H440,0))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22">
        <f>DATE(1970,1,1) + (L440 / 86400)</f>
        <v>41337.25</v>
      </c>
      <c r="O440" s="21">
        <f>DATE(1970,1,1) + (M440 / 86400)</f>
        <v>41367.208333333336</v>
      </c>
      <c r="P440" t="b">
        <v>0</v>
      </c>
      <c r="Q440" t="b">
        <v>0</v>
      </c>
      <c r="R440" t="s">
        <v>33</v>
      </c>
      <c r="S440" t="str">
        <f>LEFT(R440, FIND("/", R440)-1)</f>
        <v>theater</v>
      </c>
      <c r="T440" s="7" t="str">
        <f>MID(R440, FIND("/", R440)+1,LEN(R440))</f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ROUND(((E441/D441)*100),0)</f>
        <v>355</v>
      </c>
      <c r="G441" t="s">
        <v>20</v>
      </c>
      <c r="H441">
        <v>2293</v>
      </c>
      <c r="I441" s="5">
        <f>AVERAGE(IFERROR(E441/H441,0))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22">
        <f>DATE(1970,1,1) + (L441 / 86400)</f>
        <v>42680.208333333328</v>
      </c>
      <c r="O441" s="21">
        <f>DATE(1970,1,1) + (M441 / 86400)</f>
        <v>42687.25</v>
      </c>
      <c r="P441" t="b">
        <v>0</v>
      </c>
      <c r="Q441" t="b">
        <v>0</v>
      </c>
      <c r="R441" t="s">
        <v>474</v>
      </c>
      <c r="S441" t="str">
        <f>LEFT(R441, FIND("/", R441)-1)</f>
        <v>film &amp; video</v>
      </c>
      <c r="T441" s="7" t="str">
        <f>MID(R441, FIND("/", R441)+1,LEN(R441))</f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ROUND(((E442/D442)*100),0)</f>
        <v>162</v>
      </c>
      <c r="G442" t="s">
        <v>20</v>
      </c>
      <c r="H442">
        <v>3131</v>
      </c>
      <c r="I442" s="5">
        <f>AVERAGE(IFERROR(E442/H442,0))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22">
        <f>DATE(1970,1,1) + (L442 / 86400)</f>
        <v>42916.208333333328</v>
      </c>
      <c r="O442" s="21">
        <f>DATE(1970,1,1) + (M442 / 86400)</f>
        <v>42926.208333333328</v>
      </c>
      <c r="P442" t="b">
        <v>0</v>
      </c>
      <c r="Q442" t="b">
        <v>0</v>
      </c>
      <c r="R442" t="s">
        <v>269</v>
      </c>
      <c r="S442" t="str">
        <f>LEFT(R442, FIND("/", R442)-1)</f>
        <v>film &amp; video</v>
      </c>
      <c r="T442" s="7" t="str">
        <f>MID(R442, FIND("/", R442)+1,LEN(R442))</f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ROUND(((E443/D443)*100),0)</f>
        <v>25</v>
      </c>
      <c r="G443" t="s">
        <v>14</v>
      </c>
      <c r="H443">
        <v>32</v>
      </c>
      <c r="I443" s="5">
        <f>AVERAGE(IFERROR(E443/H443,0))</f>
        <v>54.5</v>
      </c>
      <c r="J443" t="s">
        <v>21</v>
      </c>
      <c r="K443" t="s">
        <v>22</v>
      </c>
      <c r="L443">
        <v>1335416400</v>
      </c>
      <c r="M443">
        <v>1337835600</v>
      </c>
      <c r="N443" s="22">
        <f>DATE(1970,1,1) + (L443 / 86400)</f>
        <v>41025.208333333336</v>
      </c>
      <c r="O443" s="21">
        <f>DATE(1970,1,1) + (M443 / 86400)</f>
        <v>41053.208333333336</v>
      </c>
      <c r="P443" t="b">
        <v>0</v>
      </c>
      <c r="Q443" t="b">
        <v>0</v>
      </c>
      <c r="R443" t="s">
        <v>65</v>
      </c>
      <c r="S443" t="str">
        <f>LEFT(R443, FIND("/", R443)-1)</f>
        <v>technology</v>
      </c>
      <c r="T443" s="7" t="str">
        <f>MID(R443, FIND("/", R443)+1,LEN(R443))</f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ROUND(((E444/D444)*100),0)</f>
        <v>199</v>
      </c>
      <c r="G444" t="s">
        <v>20</v>
      </c>
      <c r="H444">
        <v>143</v>
      </c>
      <c r="I444" s="5">
        <f>AVERAGE(IFERROR(E444/H444,0))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22">
        <f>DATE(1970,1,1) + (L444 / 86400)</f>
        <v>42980.208333333328</v>
      </c>
      <c r="O444" s="21">
        <f>DATE(1970,1,1) + (M444 / 86400)</f>
        <v>42996.208333333328</v>
      </c>
      <c r="P444" t="b">
        <v>0</v>
      </c>
      <c r="Q444" t="b">
        <v>0</v>
      </c>
      <c r="R444" t="s">
        <v>33</v>
      </c>
      <c r="S444" t="str">
        <f>LEFT(R444, FIND("/", R444)-1)</f>
        <v>theater</v>
      </c>
      <c r="T444" s="7" t="str">
        <f>MID(R444, FIND("/", R444)+1,LEN(R444))</f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ROUND(((E445/D445)*100),0)</f>
        <v>35</v>
      </c>
      <c r="G445" t="s">
        <v>74</v>
      </c>
      <c r="H445">
        <v>90</v>
      </c>
      <c r="I445" s="5">
        <f>AVERAGE(IFERROR(E445/H445,0))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22">
        <f>DATE(1970,1,1) + (L445 / 86400)</f>
        <v>40451.208333333336</v>
      </c>
      <c r="O445" s="21">
        <f>DATE(1970,1,1) + (M445 / 86400)</f>
        <v>40470.208333333336</v>
      </c>
      <c r="P445" t="b">
        <v>0</v>
      </c>
      <c r="Q445" t="b">
        <v>0</v>
      </c>
      <c r="R445" t="s">
        <v>33</v>
      </c>
      <c r="S445" t="str">
        <f>LEFT(R445, FIND("/", R445)-1)</f>
        <v>theater</v>
      </c>
      <c r="T445" s="7" t="str">
        <f>MID(R445, FIND("/", R445)+1,LEN(R445))</f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ROUND(((E446/D446)*100),0)</f>
        <v>176</v>
      </c>
      <c r="G446" t="s">
        <v>20</v>
      </c>
      <c r="H446">
        <v>296</v>
      </c>
      <c r="I446" s="5">
        <f>AVERAGE(IFERROR(E446/H446,0))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22">
        <f>DATE(1970,1,1) + (L446 / 86400)</f>
        <v>40748.208333333336</v>
      </c>
      <c r="O446" s="21">
        <f>DATE(1970,1,1) + (M446 / 86400)</f>
        <v>40750.208333333336</v>
      </c>
      <c r="P446" t="b">
        <v>0</v>
      </c>
      <c r="Q446" t="b">
        <v>1</v>
      </c>
      <c r="R446" t="s">
        <v>60</v>
      </c>
      <c r="S446" t="str">
        <f>LEFT(R446, FIND("/", R446)-1)</f>
        <v>music</v>
      </c>
      <c r="T446" s="7" t="str">
        <f>MID(R446, FIND("/", R446)+1,LEN(R446))</f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ROUND(((E447/D447)*100),0)</f>
        <v>511</v>
      </c>
      <c r="G447" t="s">
        <v>20</v>
      </c>
      <c r="H447">
        <v>170</v>
      </c>
      <c r="I447" s="5">
        <f>AVERAGE(IFERROR(E447/H447,0))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22">
        <f>DATE(1970,1,1) + (L447 / 86400)</f>
        <v>40515.25</v>
      </c>
      <c r="O447" s="21">
        <f>DATE(1970,1,1) + (M447 / 86400)</f>
        <v>40536.25</v>
      </c>
      <c r="P447" t="b">
        <v>0</v>
      </c>
      <c r="Q447" t="b">
        <v>1</v>
      </c>
      <c r="R447" t="s">
        <v>33</v>
      </c>
      <c r="S447" t="str">
        <f>LEFT(R447, FIND("/", R447)-1)</f>
        <v>theater</v>
      </c>
      <c r="T447" s="7" t="str">
        <f>MID(R447, FIND("/", R447)+1,LEN(R447))</f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ROUND(((E448/D448)*100),0)</f>
        <v>82</v>
      </c>
      <c r="G448" t="s">
        <v>14</v>
      </c>
      <c r="H448">
        <v>186</v>
      </c>
      <c r="I448" s="5">
        <f>AVERAGE(IFERROR(E448/H448,0))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22">
        <f>DATE(1970,1,1) + (L448 / 86400)</f>
        <v>41261.25</v>
      </c>
      <c r="O448" s="21">
        <f>DATE(1970,1,1) + (M448 / 86400)</f>
        <v>41263.25</v>
      </c>
      <c r="P448" t="b">
        <v>0</v>
      </c>
      <c r="Q448" t="b">
        <v>0</v>
      </c>
      <c r="R448" t="s">
        <v>65</v>
      </c>
      <c r="S448" t="str">
        <f>LEFT(R448, FIND("/", R448)-1)</f>
        <v>technology</v>
      </c>
      <c r="T448" s="7" t="str">
        <f>MID(R448, FIND("/", R448)+1,LEN(R448))</f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ROUND(((E449/D449)*100),0)</f>
        <v>24</v>
      </c>
      <c r="G449" t="s">
        <v>74</v>
      </c>
      <c r="H449">
        <v>439</v>
      </c>
      <c r="I449" s="5">
        <f>AVERAGE(IFERROR(E449/H449,0))</f>
        <v>86</v>
      </c>
      <c r="J449" t="s">
        <v>40</v>
      </c>
      <c r="K449" t="s">
        <v>41</v>
      </c>
      <c r="L449">
        <v>1513663200</v>
      </c>
      <c r="M449">
        <v>1515045600</v>
      </c>
      <c r="N449" s="22">
        <f>DATE(1970,1,1) + (L449 / 86400)</f>
        <v>43088.25</v>
      </c>
      <c r="O449" s="21">
        <f>DATE(1970,1,1) + (M449 / 86400)</f>
        <v>43104.25</v>
      </c>
      <c r="P449" t="b">
        <v>0</v>
      </c>
      <c r="Q449" t="b">
        <v>0</v>
      </c>
      <c r="R449" t="s">
        <v>269</v>
      </c>
      <c r="S449" t="str">
        <f>LEFT(R449, FIND("/", R449)-1)</f>
        <v>film &amp; video</v>
      </c>
      <c r="T449" s="7" t="str">
        <f>MID(R449, FIND("/", R449)+1,LEN(R449))</f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ROUND(((E450/D450)*100),0)</f>
        <v>50</v>
      </c>
      <c r="G450" t="s">
        <v>14</v>
      </c>
      <c r="H450">
        <v>605</v>
      </c>
      <c r="I450" s="5">
        <f>AVERAGE(IFERROR(E450/H450,0))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22">
        <f>DATE(1970,1,1) + (L450 / 86400)</f>
        <v>41378.208333333336</v>
      </c>
      <c r="O450" s="21">
        <f>DATE(1970,1,1) + (M450 / 86400)</f>
        <v>41380.208333333336</v>
      </c>
      <c r="P450" t="b">
        <v>0</v>
      </c>
      <c r="Q450" t="b">
        <v>1</v>
      </c>
      <c r="R450" t="s">
        <v>89</v>
      </c>
      <c r="S450" t="str">
        <f>LEFT(R450, FIND("/", R450)-1)</f>
        <v>games</v>
      </c>
      <c r="T450" s="7" t="str">
        <f>MID(R450, FIND("/", R450)+1,LEN(R450))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ROUND(((E451/D451)*100),0)</f>
        <v>967</v>
      </c>
      <c r="G451" t="s">
        <v>20</v>
      </c>
      <c r="H451">
        <v>86</v>
      </c>
      <c r="I451" s="5">
        <f>AVERAGE(IFERROR(E451/H451,0))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22">
        <f>DATE(1970,1,1) + (L451 / 86400)</f>
        <v>43530.25</v>
      </c>
      <c r="O451" s="21">
        <f>DATE(1970,1,1) + (M451 / 86400)</f>
        <v>43547.208333333328</v>
      </c>
      <c r="P451" t="b">
        <v>0</v>
      </c>
      <c r="Q451" t="b">
        <v>0</v>
      </c>
      <c r="R451" t="s">
        <v>89</v>
      </c>
      <c r="S451" t="str">
        <f>LEFT(R451, FIND("/", R451)-1)</f>
        <v>games</v>
      </c>
      <c r="T451" s="7" t="str">
        <f>MID(R451, FIND("/", R451)+1,LEN(R451))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ROUND(((E452/D452)*100),0)</f>
        <v>4</v>
      </c>
      <c r="G452" t="s">
        <v>14</v>
      </c>
      <c r="H452">
        <v>1</v>
      </c>
      <c r="I452" s="5">
        <f>AVERAGE(IFERROR(E452/H452,0))</f>
        <v>4</v>
      </c>
      <c r="J452" t="s">
        <v>15</v>
      </c>
      <c r="K452" t="s">
        <v>16</v>
      </c>
      <c r="L452">
        <v>1540098000</v>
      </c>
      <c r="M452">
        <v>1542088800</v>
      </c>
      <c r="N452" s="22">
        <f>DATE(1970,1,1) + (L452 / 86400)</f>
        <v>43394.208333333328</v>
      </c>
      <c r="O452" s="21">
        <f>DATE(1970,1,1) + (M452 / 86400)</f>
        <v>43417.25</v>
      </c>
      <c r="P452" t="b">
        <v>0</v>
      </c>
      <c r="Q452" t="b">
        <v>0</v>
      </c>
      <c r="R452" t="s">
        <v>71</v>
      </c>
      <c r="S452" t="str">
        <f>LEFT(R452, FIND("/", R452)-1)</f>
        <v>film &amp; video</v>
      </c>
      <c r="T452" s="7" t="str">
        <f>MID(R452, FIND("/", R452)+1,LEN(R452))</f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ROUND(((E453/D453)*100),0)</f>
        <v>123</v>
      </c>
      <c r="G453" t="s">
        <v>20</v>
      </c>
      <c r="H453">
        <v>6286</v>
      </c>
      <c r="I453" s="5">
        <f>AVERAGE(IFERROR(E453/H453,0))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22">
        <f>DATE(1970,1,1) + (L453 / 86400)</f>
        <v>42935.208333333328</v>
      </c>
      <c r="O453" s="21">
        <f>DATE(1970,1,1) + (M453 / 86400)</f>
        <v>42966.208333333328</v>
      </c>
      <c r="P453" t="b">
        <v>0</v>
      </c>
      <c r="Q453" t="b">
        <v>0</v>
      </c>
      <c r="R453" t="s">
        <v>23</v>
      </c>
      <c r="S453" t="str">
        <f>LEFT(R453, FIND("/", R453)-1)</f>
        <v>music</v>
      </c>
      <c r="T453" s="7" t="str">
        <f>MID(R453, FIND("/", R453)+1,LEN(R453))</f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ROUND(((E454/D454)*100),0)</f>
        <v>63</v>
      </c>
      <c r="G454" t="s">
        <v>14</v>
      </c>
      <c r="H454">
        <v>31</v>
      </c>
      <c r="I454" s="5">
        <f>AVERAGE(IFERROR(E454/H454,0))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22">
        <f>DATE(1970,1,1) + (L454 / 86400)</f>
        <v>40365.208333333336</v>
      </c>
      <c r="O454" s="21">
        <f>DATE(1970,1,1) + (M454 / 86400)</f>
        <v>40366.208333333336</v>
      </c>
      <c r="P454" t="b">
        <v>0</v>
      </c>
      <c r="Q454" t="b">
        <v>0</v>
      </c>
      <c r="R454" t="s">
        <v>53</v>
      </c>
      <c r="S454" t="str">
        <f>LEFT(R454, FIND("/", R454)-1)</f>
        <v>film &amp; video</v>
      </c>
      <c r="T454" s="7" t="str">
        <f>MID(R454, FIND("/", R454)+1,LEN(R454))</f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ROUND(((E455/D455)*100),0)</f>
        <v>56</v>
      </c>
      <c r="G455" t="s">
        <v>14</v>
      </c>
      <c r="H455">
        <v>1181</v>
      </c>
      <c r="I455" s="5">
        <f>AVERAGE(IFERROR(E455/H455,0))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22">
        <f>DATE(1970,1,1) + (L455 / 86400)</f>
        <v>42705.25</v>
      </c>
      <c r="O455" s="21">
        <f>DATE(1970,1,1) + (M455 / 86400)</f>
        <v>42746.25</v>
      </c>
      <c r="P455" t="b">
        <v>0</v>
      </c>
      <c r="Q455" t="b">
        <v>0</v>
      </c>
      <c r="R455" t="s">
        <v>474</v>
      </c>
      <c r="S455" t="str">
        <f>LEFT(R455, FIND("/", R455)-1)</f>
        <v>film &amp; video</v>
      </c>
      <c r="T455" s="7" t="str">
        <f>MID(R455, FIND("/", R455)+1,LEN(R455))</f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ROUND(((E456/D456)*100),0)</f>
        <v>44</v>
      </c>
      <c r="G456" t="s">
        <v>14</v>
      </c>
      <c r="H456">
        <v>39</v>
      </c>
      <c r="I456" s="5">
        <f>AVERAGE(IFERROR(E456/H456,0))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22">
        <f>DATE(1970,1,1) + (L456 / 86400)</f>
        <v>41568.208333333336</v>
      </c>
      <c r="O456" s="21">
        <f>DATE(1970,1,1) + (M456 / 86400)</f>
        <v>41604.25</v>
      </c>
      <c r="P456" t="b">
        <v>0</v>
      </c>
      <c r="Q456" t="b">
        <v>1</v>
      </c>
      <c r="R456" t="s">
        <v>53</v>
      </c>
      <c r="S456" t="str">
        <f>LEFT(R456, FIND("/", R456)-1)</f>
        <v>film &amp; video</v>
      </c>
      <c r="T456" s="7" t="str">
        <f>MID(R456, FIND("/", R456)+1,LEN(R456))</f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ROUND(((E457/D457)*100),0)</f>
        <v>118</v>
      </c>
      <c r="G457" t="s">
        <v>20</v>
      </c>
      <c r="H457">
        <v>3727</v>
      </c>
      <c r="I457" s="5">
        <f>AVERAGE(IFERROR(E457/H457,0))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22">
        <f>DATE(1970,1,1) + (L457 / 86400)</f>
        <v>40809.208333333336</v>
      </c>
      <c r="O457" s="21">
        <f>DATE(1970,1,1) + (M457 / 86400)</f>
        <v>40832.208333333336</v>
      </c>
      <c r="P457" t="b">
        <v>0</v>
      </c>
      <c r="Q457" t="b">
        <v>0</v>
      </c>
      <c r="R457" t="s">
        <v>33</v>
      </c>
      <c r="S457" t="str">
        <f>LEFT(R457, FIND("/", R457)-1)</f>
        <v>theater</v>
      </c>
      <c r="T457" s="7" t="str">
        <f>MID(R457, FIND("/", R457)+1,LEN(R457))</f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ROUND(((E458/D458)*100),0)</f>
        <v>104</v>
      </c>
      <c r="G458" t="s">
        <v>20</v>
      </c>
      <c r="H458">
        <v>1605</v>
      </c>
      <c r="I458" s="5">
        <f>AVERAGE(IFERROR(E458/H458,0))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22">
        <f>DATE(1970,1,1) + (L458 / 86400)</f>
        <v>43141.25</v>
      </c>
      <c r="O458" s="21">
        <f>DATE(1970,1,1) + (M458 / 86400)</f>
        <v>43141.25</v>
      </c>
      <c r="P458" t="b">
        <v>0</v>
      </c>
      <c r="Q458" t="b">
        <v>1</v>
      </c>
      <c r="R458" t="s">
        <v>60</v>
      </c>
      <c r="S458" t="str">
        <f>LEFT(R458, FIND("/", R458)-1)</f>
        <v>music</v>
      </c>
      <c r="T458" s="7" t="str">
        <f>MID(R458, FIND("/", R458)+1,LEN(R458))</f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ROUND(((E459/D459)*100),0)</f>
        <v>27</v>
      </c>
      <c r="G459" t="s">
        <v>14</v>
      </c>
      <c r="H459">
        <v>46</v>
      </c>
      <c r="I459" s="5">
        <f>AVERAGE(IFERROR(E459/H459,0))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22">
        <f>DATE(1970,1,1) + (L459 / 86400)</f>
        <v>42657.208333333328</v>
      </c>
      <c r="O459" s="21">
        <f>DATE(1970,1,1) + (M459 / 86400)</f>
        <v>42659.208333333328</v>
      </c>
      <c r="P459" t="b">
        <v>0</v>
      </c>
      <c r="Q459" t="b">
        <v>0</v>
      </c>
      <c r="R459" t="s">
        <v>33</v>
      </c>
      <c r="S459" t="str">
        <f>LEFT(R459, FIND("/", R459)-1)</f>
        <v>theater</v>
      </c>
      <c r="T459" s="7" t="str">
        <f>MID(R459, FIND("/", R459)+1,LEN(R459))</f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ROUND(((E460/D460)*100),0)</f>
        <v>351</v>
      </c>
      <c r="G460" t="s">
        <v>20</v>
      </c>
      <c r="H460">
        <v>2120</v>
      </c>
      <c r="I460" s="5">
        <f>AVERAGE(IFERROR(E460/H460,0))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22">
        <f>DATE(1970,1,1) + (L460 / 86400)</f>
        <v>40265.208333333336</v>
      </c>
      <c r="O460" s="21">
        <f>DATE(1970,1,1) + (M460 / 86400)</f>
        <v>40309.208333333336</v>
      </c>
      <c r="P460" t="b">
        <v>0</v>
      </c>
      <c r="Q460" t="b">
        <v>0</v>
      </c>
      <c r="R460" t="s">
        <v>33</v>
      </c>
      <c r="S460" t="str">
        <f>LEFT(R460, FIND("/", R460)-1)</f>
        <v>theater</v>
      </c>
      <c r="T460" s="7" t="str">
        <f>MID(R460, FIND("/", R460)+1,LEN(R460))</f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ROUND(((E461/D461)*100),0)</f>
        <v>90</v>
      </c>
      <c r="G461" t="s">
        <v>14</v>
      </c>
      <c r="H461">
        <v>105</v>
      </c>
      <c r="I461" s="5">
        <f>AVERAGE(IFERROR(E461/H461,0))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22">
        <f>DATE(1970,1,1) + (L461 / 86400)</f>
        <v>42001.25</v>
      </c>
      <c r="O461" s="21">
        <f>DATE(1970,1,1) + (M461 / 86400)</f>
        <v>42026.25</v>
      </c>
      <c r="P461" t="b">
        <v>0</v>
      </c>
      <c r="Q461" t="b">
        <v>0</v>
      </c>
      <c r="R461" t="s">
        <v>42</v>
      </c>
      <c r="S461" t="str">
        <f>LEFT(R461, FIND("/", R461)-1)</f>
        <v>film &amp; video</v>
      </c>
      <c r="T461" s="7" t="str">
        <f>MID(R461, FIND("/", R461)+1,LEN(R461))</f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ROUND(((E462/D462)*100),0)</f>
        <v>172</v>
      </c>
      <c r="G462" t="s">
        <v>20</v>
      </c>
      <c r="H462">
        <v>50</v>
      </c>
      <c r="I462" s="5">
        <f>AVERAGE(IFERROR(E462/H462,0))</f>
        <v>82.38</v>
      </c>
      <c r="J462" t="s">
        <v>21</v>
      </c>
      <c r="K462" t="s">
        <v>22</v>
      </c>
      <c r="L462">
        <v>1281330000</v>
      </c>
      <c r="M462">
        <v>1281589200</v>
      </c>
      <c r="N462" s="22">
        <f>DATE(1970,1,1) + (L462 / 86400)</f>
        <v>40399.208333333336</v>
      </c>
      <c r="O462" s="21">
        <f>DATE(1970,1,1) + (M462 / 86400)</f>
        <v>40402.208333333336</v>
      </c>
      <c r="P462" t="b">
        <v>0</v>
      </c>
      <c r="Q462" t="b">
        <v>0</v>
      </c>
      <c r="R462" t="s">
        <v>33</v>
      </c>
      <c r="S462" t="str">
        <f>LEFT(R462, FIND("/", R462)-1)</f>
        <v>theater</v>
      </c>
      <c r="T462" s="7" t="str">
        <f>MID(R462, FIND("/", R462)+1,LEN(R462))</f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ROUND(((E463/D463)*100),0)</f>
        <v>141</v>
      </c>
      <c r="G463" t="s">
        <v>20</v>
      </c>
      <c r="H463">
        <v>2080</v>
      </c>
      <c r="I463" s="5">
        <f>AVERAGE(IFERROR(E463/H463,0))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22">
        <f>DATE(1970,1,1) + (L463 / 86400)</f>
        <v>41757.208333333336</v>
      </c>
      <c r="O463" s="21">
        <f>DATE(1970,1,1) + (M463 / 86400)</f>
        <v>41777.208333333336</v>
      </c>
      <c r="P463" t="b">
        <v>0</v>
      </c>
      <c r="Q463" t="b">
        <v>0</v>
      </c>
      <c r="R463" t="s">
        <v>53</v>
      </c>
      <c r="S463" t="str">
        <f>LEFT(R463, FIND("/", R463)-1)</f>
        <v>film &amp; video</v>
      </c>
      <c r="T463" s="7" t="str">
        <f>MID(R463, FIND("/", R463)+1,LEN(R463))</f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ROUND(((E464/D464)*100),0)</f>
        <v>31</v>
      </c>
      <c r="G464" t="s">
        <v>14</v>
      </c>
      <c r="H464">
        <v>535</v>
      </c>
      <c r="I464" s="5">
        <f>AVERAGE(IFERROR(E464/H464,0))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22">
        <f>DATE(1970,1,1) + (L464 / 86400)</f>
        <v>41304.25</v>
      </c>
      <c r="O464" s="21">
        <f>DATE(1970,1,1) + (M464 / 86400)</f>
        <v>41342.25</v>
      </c>
      <c r="P464" t="b">
        <v>0</v>
      </c>
      <c r="Q464" t="b">
        <v>0</v>
      </c>
      <c r="R464" t="s">
        <v>292</v>
      </c>
      <c r="S464" t="str">
        <f>LEFT(R464, FIND("/", R464)-1)</f>
        <v>games</v>
      </c>
      <c r="T464" s="7" t="str">
        <f>MID(R464, FIND("/", R464)+1,LEN(R464))</f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ROUND(((E465/D465)*100),0)</f>
        <v>108</v>
      </c>
      <c r="G465" t="s">
        <v>20</v>
      </c>
      <c r="H465">
        <v>2105</v>
      </c>
      <c r="I465" s="5">
        <f>AVERAGE(IFERROR(E465/H465,0))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22">
        <f>DATE(1970,1,1) + (L465 / 86400)</f>
        <v>41639.25</v>
      </c>
      <c r="O465" s="21">
        <f>DATE(1970,1,1) + (M465 / 86400)</f>
        <v>41643.25</v>
      </c>
      <c r="P465" t="b">
        <v>0</v>
      </c>
      <c r="Q465" t="b">
        <v>0</v>
      </c>
      <c r="R465" t="s">
        <v>71</v>
      </c>
      <c r="S465" t="str">
        <f>LEFT(R465, FIND("/", R465)-1)</f>
        <v>film &amp; video</v>
      </c>
      <c r="T465" s="7" t="str">
        <f>MID(R465, FIND("/", R465)+1,LEN(R465))</f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ROUND(((E466/D466)*100),0)</f>
        <v>133</v>
      </c>
      <c r="G466" t="s">
        <v>20</v>
      </c>
      <c r="H466">
        <v>2436</v>
      </c>
      <c r="I466" s="5">
        <f>AVERAGE(IFERROR(E466/H466,0))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22">
        <f>DATE(1970,1,1) + (L466 / 86400)</f>
        <v>43142.25</v>
      </c>
      <c r="O466" s="21">
        <f>DATE(1970,1,1) + (M466 / 86400)</f>
        <v>43156.25</v>
      </c>
      <c r="P466" t="b">
        <v>0</v>
      </c>
      <c r="Q466" t="b">
        <v>0</v>
      </c>
      <c r="R466" t="s">
        <v>33</v>
      </c>
      <c r="S466" t="str">
        <f>LEFT(R466, FIND("/", R466)-1)</f>
        <v>theater</v>
      </c>
      <c r="T466" s="7" t="str">
        <f>MID(R466, FIND("/", R466)+1,LEN(R466))</f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ROUND(((E467/D467)*100),0)</f>
        <v>188</v>
      </c>
      <c r="G467" t="s">
        <v>20</v>
      </c>
      <c r="H467">
        <v>80</v>
      </c>
      <c r="I467" s="5">
        <f>AVERAGE(IFERROR(E467/H467,0))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22">
        <f>DATE(1970,1,1) + (L467 / 86400)</f>
        <v>43127.25</v>
      </c>
      <c r="O467" s="21">
        <f>DATE(1970,1,1) + (M467 / 86400)</f>
        <v>43136.25</v>
      </c>
      <c r="P467" t="b">
        <v>0</v>
      </c>
      <c r="Q467" t="b">
        <v>0</v>
      </c>
      <c r="R467" t="s">
        <v>206</v>
      </c>
      <c r="S467" t="str">
        <f>LEFT(R467, FIND("/", R467)-1)</f>
        <v>publishing</v>
      </c>
      <c r="T467" s="7" t="str">
        <f>MID(R467, FIND("/", R467)+1,LEN(R467))</f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ROUND(((E468/D468)*100),0)</f>
        <v>332</v>
      </c>
      <c r="G468" t="s">
        <v>20</v>
      </c>
      <c r="H468">
        <v>42</v>
      </c>
      <c r="I468" s="5">
        <f>AVERAGE(IFERROR(E468/H468,0))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22">
        <f>DATE(1970,1,1) + (L468 / 86400)</f>
        <v>41409.208333333336</v>
      </c>
      <c r="O468" s="21">
        <f>DATE(1970,1,1) + (M468 / 86400)</f>
        <v>41432.208333333336</v>
      </c>
      <c r="P468" t="b">
        <v>0</v>
      </c>
      <c r="Q468" t="b">
        <v>1</v>
      </c>
      <c r="R468" t="s">
        <v>65</v>
      </c>
      <c r="S468" t="str">
        <f>LEFT(R468, FIND("/", R468)-1)</f>
        <v>technology</v>
      </c>
      <c r="T468" s="7" t="str">
        <f>MID(R468, FIND("/", R468)+1,LEN(R468))</f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ROUND(((E469/D469)*100),0)</f>
        <v>575</v>
      </c>
      <c r="G469" t="s">
        <v>20</v>
      </c>
      <c r="H469">
        <v>139</v>
      </c>
      <c r="I469" s="5">
        <f>AVERAGE(IFERROR(E469/H469,0))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22">
        <f>DATE(1970,1,1) + (L469 / 86400)</f>
        <v>42331.25</v>
      </c>
      <c r="O469" s="21">
        <f>DATE(1970,1,1) + (M469 / 86400)</f>
        <v>42338.25</v>
      </c>
      <c r="P469" t="b">
        <v>0</v>
      </c>
      <c r="Q469" t="b">
        <v>1</v>
      </c>
      <c r="R469" t="s">
        <v>28</v>
      </c>
      <c r="S469" t="str">
        <f>LEFT(R469, FIND("/", R469)-1)</f>
        <v>technology</v>
      </c>
      <c r="T469" s="7" t="str">
        <f>MID(R469, FIND("/", R469)+1,LEN(R469))</f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ROUND(((E470/D470)*100),0)</f>
        <v>41</v>
      </c>
      <c r="G470" t="s">
        <v>14</v>
      </c>
      <c r="H470">
        <v>16</v>
      </c>
      <c r="I470" s="5">
        <f>AVERAGE(IFERROR(E470/H470,0))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22">
        <f>DATE(1970,1,1) + (L470 / 86400)</f>
        <v>43569.208333333328</v>
      </c>
      <c r="O470" s="21">
        <f>DATE(1970,1,1) + (M470 / 86400)</f>
        <v>43585.208333333328</v>
      </c>
      <c r="P470" t="b">
        <v>0</v>
      </c>
      <c r="Q470" t="b">
        <v>0</v>
      </c>
      <c r="R470" t="s">
        <v>33</v>
      </c>
      <c r="S470" t="str">
        <f>LEFT(R470, FIND("/", R470)-1)</f>
        <v>theater</v>
      </c>
      <c r="T470" s="7" t="str">
        <f>MID(R470, FIND("/", R470)+1,LEN(R470))</f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ROUND(((E471/D471)*100),0)</f>
        <v>184</v>
      </c>
      <c r="G471" t="s">
        <v>20</v>
      </c>
      <c r="H471">
        <v>159</v>
      </c>
      <c r="I471" s="5">
        <f>AVERAGE(IFERROR(E471/H471,0))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22">
        <f>DATE(1970,1,1) + (L471 / 86400)</f>
        <v>42142.208333333328</v>
      </c>
      <c r="O471" s="21">
        <f>DATE(1970,1,1) + (M471 / 86400)</f>
        <v>42144.208333333328</v>
      </c>
      <c r="P471" t="b">
        <v>0</v>
      </c>
      <c r="Q471" t="b">
        <v>0</v>
      </c>
      <c r="R471" t="s">
        <v>53</v>
      </c>
      <c r="S471" t="str">
        <f>LEFT(R471, FIND("/", R471)-1)</f>
        <v>film &amp; video</v>
      </c>
      <c r="T471" s="7" t="str">
        <f>MID(R471, FIND("/", R471)+1,LEN(R471))</f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ROUND(((E472/D472)*100),0)</f>
        <v>286</v>
      </c>
      <c r="G472" t="s">
        <v>20</v>
      </c>
      <c r="H472">
        <v>381</v>
      </c>
      <c r="I472" s="5">
        <f>AVERAGE(IFERROR(E472/H472,0))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22">
        <f>DATE(1970,1,1) + (L472 / 86400)</f>
        <v>42716.25</v>
      </c>
      <c r="O472" s="21">
        <f>DATE(1970,1,1) + (M472 / 86400)</f>
        <v>42723.25</v>
      </c>
      <c r="P472" t="b">
        <v>0</v>
      </c>
      <c r="Q472" t="b">
        <v>0</v>
      </c>
      <c r="R472" t="s">
        <v>65</v>
      </c>
      <c r="S472" t="str">
        <f>LEFT(R472, FIND("/", R472)-1)</f>
        <v>technology</v>
      </c>
      <c r="T472" s="7" t="str">
        <f>MID(R472, FIND("/", R472)+1,LEN(R472))</f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ROUND(((E473/D473)*100),0)</f>
        <v>319</v>
      </c>
      <c r="G473" t="s">
        <v>20</v>
      </c>
      <c r="H473">
        <v>194</v>
      </c>
      <c r="I473" s="5">
        <f>AVERAGE(IFERROR(E473/H473,0))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22">
        <f>DATE(1970,1,1) + (L473 / 86400)</f>
        <v>41031.208333333336</v>
      </c>
      <c r="O473" s="21">
        <f>DATE(1970,1,1) + (M473 / 86400)</f>
        <v>41031.208333333336</v>
      </c>
      <c r="P473" t="b">
        <v>0</v>
      </c>
      <c r="Q473" t="b">
        <v>1</v>
      </c>
      <c r="R473" t="s">
        <v>17</v>
      </c>
      <c r="S473" t="str">
        <f>LEFT(R473, FIND("/", R473)-1)</f>
        <v>food</v>
      </c>
      <c r="T473" s="7" t="str">
        <f>MID(R473, FIND("/", R473)+1,LEN(R473))</f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ROUND(((E474/D474)*100),0)</f>
        <v>39</v>
      </c>
      <c r="G474" t="s">
        <v>14</v>
      </c>
      <c r="H474">
        <v>575</v>
      </c>
      <c r="I474" s="5">
        <f>AVERAGE(IFERROR(E474/H474,0))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22">
        <f>DATE(1970,1,1) + (L474 / 86400)</f>
        <v>43535.208333333328</v>
      </c>
      <c r="O474" s="21">
        <f>DATE(1970,1,1) + (M474 / 86400)</f>
        <v>43589.208333333328</v>
      </c>
      <c r="P474" t="b">
        <v>0</v>
      </c>
      <c r="Q474" t="b">
        <v>0</v>
      </c>
      <c r="R474" t="s">
        <v>23</v>
      </c>
      <c r="S474" t="str">
        <f>LEFT(R474, FIND("/", R474)-1)</f>
        <v>music</v>
      </c>
      <c r="T474" s="7" t="str">
        <f>MID(R474, FIND("/", R474)+1,LEN(R474))</f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ROUND(((E475/D475)*100),0)</f>
        <v>178</v>
      </c>
      <c r="G475" t="s">
        <v>20</v>
      </c>
      <c r="H475">
        <v>106</v>
      </c>
      <c r="I475" s="5">
        <f>AVERAGE(IFERROR(E475/H475,0))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22">
        <f>DATE(1970,1,1) + (L475 / 86400)</f>
        <v>43277.208333333328</v>
      </c>
      <c r="O475" s="21">
        <f>DATE(1970,1,1) + (M475 / 86400)</f>
        <v>43278.208333333328</v>
      </c>
      <c r="P475" t="b">
        <v>0</v>
      </c>
      <c r="Q475" t="b">
        <v>0</v>
      </c>
      <c r="R475" t="s">
        <v>50</v>
      </c>
      <c r="S475" t="str">
        <f>LEFT(R475, FIND("/", R475)-1)</f>
        <v>music</v>
      </c>
      <c r="T475" s="7" t="str">
        <f>MID(R475, FIND("/", R475)+1,LEN(R475))</f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ROUND(((E476/D476)*100),0)</f>
        <v>365</v>
      </c>
      <c r="G476" t="s">
        <v>20</v>
      </c>
      <c r="H476">
        <v>142</v>
      </c>
      <c r="I476" s="5">
        <f>AVERAGE(IFERROR(E476/H476,0))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22">
        <f>DATE(1970,1,1) + (L476 / 86400)</f>
        <v>41989.25</v>
      </c>
      <c r="O476" s="21">
        <f>DATE(1970,1,1) + (M476 / 86400)</f>
        <v>41990.25</v>
      </c>
      <c r="P476" t="b">
        <v>0</v>
      </c>
      <c r="Q476" t="b">
        <v>0</v>
      </c>
      <c r="R476" t="s">
        <v>269</v>
      </c>
      <c r="S476" t="str">
        <f>LEFT(R476, FIND("/", R476)-1)</f>
        <v>film &amp; video</v>
      </c>
      <c r="T476" s="7" t="str">
        <f>MID(R476, FIND("/", R476)+1,LEN(R476))</f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ROUND(((E477/D477)*100),0)</f>
        <v>114</v>
      </c>
      <c r="G477" t="s">
        <v>20</v>
      </c>
      <c r="H477">
        <v>211</v>
      </c>
      <c r="I477" s="5">
        <f>AVERAGE(IFERROR(E477/H477,0))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22">
        <f>DATE(1970,1,1) + (L477 / 86400)</f>
        <v>41450.208333333336</v>
      </c>
      <c r="O477" s="21">
        <f>DATE(1970,1,1) + (M477 / 86400)</f>
        <v>41454.208333333336</v>
      </c>
      <c r="P477" t="b">
        <v>0</v>
      </c>
      <c r="Q477" t="b">
        <v>1</v>
      </c>
      <c r="R477" t="s">
        <v>206</v>
      </c>
      <c r="S477" t="str">
        <f>LEFT(R477, FIND("/", R477)-1)</f>
        <v>publishing</v>
      </c>
      <c r="T477" s="7" t="str">
        <f>MID(R477, FIND("/", R477)+1,LEN(R477))</f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ROUND(((E478/D478)*100),0)</f>
        <v>30</v>
      </c>
      <c r="G478" t="s">
        <v>14</v>
      </c>
      <c r="H478">
        <v>1120</v>
      </c>
      <c r="I478" s="5">
        <f>AVERAGE(IFERROR(E478/H478,0))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22">
        <f>DATE(1970,1,1) + (L478 / 86400)</f>
        <v>43322.208333333328</v>
      </c>
      <c r="O478" s="21">
        <f>DATE(1970,1,1) + (M478 / 86400)</f>
        <v>43328.208333333328</v>
      </c>
      <c r="P478" t="b">
        <v>0</v>
      </c>
      <c r="Q478" t="b">
        <v>0</v>
      </c>
      <c r="R478" t="s">
        <v>119</v>
      </c>
      <c r="S478" t="str">
        <f>LEFT(R478, FIND("/", R478)-1)</f>
        <v>publishing</v>
      </c>
      <c r="T478" s="7" t="str">
        <f>MID(R478, FIND("/", R478)+1,LEN(R478))</f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ROUND(((E479/D479)*100),0)</f>
        <v>54</v>
      </c>
      <c r="G479" t="s">
        <v>14</v>
      </c>
      <c r="H479">
        <v>113</v>
      </c>
      <c r="I479" s="5">
        <f>AVERAGE(IFERROR(E479/H479,0))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22">
        <f>DATE(1970,1,1) + (L479 / 86400)</f>
        <v>40720.208333333336</v>
      </c>
      <c r="O479" s="21">
        <f>DATE(1970,1,1) + (M479 / 86400)</f>
        <v>40747.208333333336</v>
      </c>
      <c r="P479" t="b">
        <v>0</v>
      </c>
      <c r="Q479" t="b">
        <v>0</v>
      </c>
      <c r="R479" t="s">
        <v>474</v>
      </c>
      <c r="S479" t="str">
        <f>LEFT(R479, FIND("/", R479)-1)</f>
        <v>film &amp; video</v>
      </c>
      <c r="T479" s="7" t="str">
        <f>MID(R479, FIND("/", R479)+1,LEN(R479))</f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ROUND(((E480/D480)*100),0)</f>
        <v>236</v>
      </c>
      <c r="G480" t="s">
        <v>20</v>
      </c>
      <c r="H480">
        <v>2756</v>
      </c>
      <c r="I480" s="5">
        <f>AVERAGE(IFERROR(E480/H480,0))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22">
        <f>DATE(1970,1,1) + (L480 / 86400)</f>
        <v>42072.208333333328</v>
      </c>
      <c r="O480" s="21">
        <f>DATE(1970,1,1) + (M480 / 86400)</f>
        <v>42084.208333333328</v>
      </c>
      <c r="P480" t="b">
        <v>0</v>
      </c>
      <c r="Q480" t="b">
        <v>0</v>
      </c>
      <c r="R480" t="s">
        <v>65</v>
      </c>
      <c r="S480" t="str">
        <f>LEFT(R480, FIND("/", R480)-1)</f>
        <v>technology</v>
      </c>
      <c r="T480" s="7" t="str">
        <f>MID(R480, FIND("/", R480)+1,LEN(R480))</f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ROUND(((E481/D481)*100),0)</f>
        <v>513</v>
      </c>
      <c r="G481" t="s">
        <v>20</v>
      </c>
      <c r="H481">
        <v>173</v>
      </c>
      <c r="I481" s="5">
        <f>AVERAGE(IFERROR(E481/H481,0))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22">
        <f>DATE(1970,1,1) + (L481 / 86400)</f>
        <v>42945.208333333328</v>
      </c>
      <c r="O481" s="21">
        <f>DATE(1970,1,1) + (M481 / 86400)</f>
        <v>42947.208333333328</v>
      </c>
      <c r="P481" t="b">
        <v>0</v>
      </c>
      <c r="Q481" t="b">
        <v>0</v>
      </c>
      <c r="R481" t="s">
        <v>17</v>
      </c>
      <c r="S481" t="str">
        <f>LEFT(R481, FIND("/", R481)-1)</f>
        <v>food</v>
      </c>
      <c r="T481" s="7" t="str">
        <f>MID(R481, FIND("/", R481)+1,LEN(R481))</f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ROUND(((E482/D482)*100),0)</f>
        <v>101</v>
      </c>
      <c r="G482" t="s">
        <v>20</v>
      </c>
      <c r="H482">
        <v>87</v>
      </c>
      <c r="I482" s="5">
        <f>AVERAGE(IFERROR(E482/H482,0))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22">
        <f>DATE(1970,1,1) + (L482 / 86400)</f>
        <v>40248.25</v>
      </c>
      <c r="O482" s="21">
        <f>DATE(1970,1,1) + (M482 / 86400)</f>
        <v>40257.208333333336</v>
      </c>
      <c r="P482" t="b">
        <v>0</v>
      </c>
      <c r="Q482" t="b">
        <v>1</v>
      </c>
      <c r="R482" t="s">
        <v>122</v>
      </c>
      <c r="S482" t="str">
        <f>LEFT(R482, FIND("/", R482)-1)</f>
        <v>photography</v>
      </c>
      <c r="T482" s="7" t="str">
        <f>MID(R482, FIND("/", R482)+1,LEN(R482))</f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ROUND(((E483/D483)*100),0)</f>
        <v>81</v>
      </c>
      <c r="G483" t="s">
        <v>14</v>
      </c>
      <c r="H483">
        <v>1538</v>
      </c>
      <c r="I483" s="5">
        <f>AVERAGE(IFERROR(E483/H483,0))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22">
        <f>DATE(1970,1,1) + (L483 / 86400)</f>
        <v>41913.208333333336</v>
      </c>
      <c r="O483" s="21">
        <f>DATE(1970,1,1) + (M483 / 86400)</f>
        <v>41955.25</v>
      </c>
      <c r="P483" t="b">
        <v>0</v>
      </c>
      <c r="Q483" t="b">
        <v>1</v>
      </c>
      <c r="R483" t="s">
        <v>33</v>
      </c>
      <c r="S483" t="str">
        <f>LEFT(R483, FIND("/", R483)-1)</f>
        <v>theater</v>
      </c>
      <c r="T483" s="7" t="str">
        <f>MID(R483, FIND("/", R483)+1,LEN(R483))</f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ROUND(((E484/D484)*100),0)</f>
        <v>16</v>
      </c>
      <c r="G484" t="s">
        <v>14</v>
      </c>
      <c r="H484">
        <v>9</v>
      </c>
      <c r="I484" s="5">
        <f>AVERAGE(IFERROR(E484/H484,0))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22">
        <f>DATE(1970,1,1) + (L484 / 86400)</f>
        <v>40963.25</v>
      </c>
      <c r="O484" s="21">
        <f>DATE(1970,1,1) + (M484 / 86400)</f>
        <v>40974.25</v>
      </c>
      <c r="P484" t="b">
        <v>0</v>
      </c>
      <c r="Q484" t="b">
        <v>1</v>
      </c>
      <c r="R484" t="s">
        <v>119</v>
      </c>
      <c r="S484" t="str">
        <f>LEFT(R484, FIND("/", R484)-1)</f>
        <v>publishing</v>
      </c>
      <c r="T484" s="7" t="str">
        <f>MID(R484, FIND("/", R484)+1,LEN(R484))</f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ROUND(((E485/D485)*100),0)</f>
        <v>53</v>
      </c>
      <c r="G485" t="s">
        <v>14</v>
      </c>
      <c r="H485">
        <v>554</v>
      </c>
      <c r="I485" s="5">
        <f>AVERAGE(IFERROR(E485/H485,0))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22">
        <f>DATE(1970,1,1) + (L485 / 86400)</f>
        <v>43811.25</v>
      </c>
      <c r="O485" s="21">
        <f>DATE(1970,1,1) + (M485 / 86400)</f>
        <v>43818.25</v>
      </c>
      <c r="P485" t="b">
        <v>0</v>
      </c>
      <c r="Q485" t="b">
        <v>0</v>
      </c>
      <c r="R485" t="s">
        <v>33</v>
      </c>
      <c r="S485" t="str">
        <f>LEFT(R485, FIND("/", R485)-1)</f>
        <v>theater</v>
      </c>
      <c r="T485" s="7" t="str">
        <f>MID(R485, FIND("/", R485)+1,LEN(R485))</f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ROUND(((E486/D486)*100),0)</f>
        <v>260</v>
      </c>
      <c r="G486" t="s">
        <v>20</v>
      </c>
      <c r="H486">
        <v>1572</v>
      </c>
      <c r="I486" s="5">
        <f>AVERAGE(IFERROR(E486/H486,0))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22">
        <f>DATE(1970,1,1) + (L486 / 86400)</f>
        <v>41855.208333333336</v>
      </c>
      <c r="O486" s="21">
        <f>DATE(1970,1,1) + (M486 / 86400)</f>
        <v>41904.208333333336</v>
      </c>
      <c r="P486" t="b">
        <v>0</v>
      </c>
      <c r="Q486" t="b">
        <v>1</v>
      </c>
      <c r="R486" t="s">
        <v>17</v>
      </c>
      <c r="S486" t="str">
        <f>LEFT(R486, FIND("/", R486)-1)</f>
        <v>food</v>
      </c>
      <c r="T486" s="7" t="str">
        <f>MID(R486, FIND("/", R486)+1,LEN(R486))</f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ROUND(((E487/D487)*100),0)</f>
        <v>31</v>
      </c>
      <c r="G487" t="s">
        <v>14</v>
      </c>
      <c r="H487">
        <v>648</v>
      </c>
      <c r="I487" s="5">
        <f>AVERAGE(IFERROR(E487/H487,0))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22">
        <f>DATE(1970,1,1) + (L487 / 86400)</f>
        <v>43626.208333333328</v>
      </c>
      <c r="O487" s="21">
        <f>DATE(1970,1,1) + (M487 / 86400)</f>
        <v>43667.208333333328</v>
      </c>
      <c r="P487" t="b">
        <v>0</v>
      </c>
      <c r="Q487" t="b">
        <v>0</v>
      </c>
      <c r="R487" t="s">
        <v>33</v>
      </c>
      <c r="S487" t="str">
        <f>LEFT(R487, FIND("/", R487)-1)</f>
        <v>theater</v>
      </c>
      <c r="T487" s="7" t="str">
        <f>MID(R487, FIND("/", R487)+1,LEN(R487))</f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ROUND(((E488/D488)*100),0)</f>
        <v>14</v>
      </c>
      <c r="G488" t="s">
        <v>14</v>
      </c>
      <c r="H488">
        <v>21</v>
      </c>
      <c r="I488" s="5">
        <f>AVERAGE(IFERROR(E488/H488,0))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22">
        <f>DATE(1970,1,1) + (L488 / 86400)</f>
        <v>43168.25</v>
      </c>
      <c r="O488" s="21">
        <f>DATE(1970,1,1) + (M488 / 86400)</f>
        <v>43183.208333333328</v>
      </c>
      <c r="P488" t="b">
        <v>0</v>
      </c>
      <c r="Q488" t="b">
        <v>1</v>
      </c>
      <c r="R488" t="s">
        <v>206</v>
      </c>
      <c r="S488" t="str">
        <f>LEFT(R488, FIND("/", R488)-1)</f>
        <v>publishing</v>
      </c>
      <c r="T488" s="7" t="str">
        <f>MID(R488, FIND("/", R488)+1,LEN(R488))</f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ROUND(((E489/D489)*100),0)</f>
        <v>179</v>
      </c>
      <c r="G489" t="s">
        <v>20</v>
      </c>
      <c r="H489">
        <v>2346</v>
      </c>
      <c r="I489" s="5">
        <f>AVERAGE(IFERROR(E489/H489,0))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22">
        <f>DATE(1970,1,1) + (L489 / 86400)</f>
        <v>42845.208333333328</v>
      </c>
      <c r="O489" s="21">
        <f>DATE(1970,1,1) + (M489 / 86400)</f>
        <v>42878.208333333328</v>
      </c>
      <c r="P489" t="b">
        <v>0</v>
      </c>
      <c r="Q489" t="b">
        <v>0</v>
      </c>
      <c r="R489" t="s">
        <v>33</v>
      </c>
      <c r="S489" t="str">
        <f>LEFT(R489, FIND("/", R489)-1)</f>
        <v>theater</v>
      </c>
      <c r="T489" s="7" t="str">
        <f>MID(R489, FIND("/", R489)+1,LEN(R489))</f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ROUND(((E490/D490)*100),0)</f>
        <v>220</v>
      </c>
      <c r="G490" t="s">
        <v>20</v>
      </c>
      <c r="H490">
        <v>115</v>
      </c>
      <c r="I490" s="5">
        <f>AVERAGE(IFERROR(E490/H490,0))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22">
        <f>DATE(1970,1,1) + (L490 / 86400)</f>
        <v>42403.25</v>
      </c>
      <c r="O490" s="21">
        <f>DATE(1970,1,1) + (M490 / 86400)</f>
        <v>42420.25</v>
      </c>
      <c r="P490" t="b">
        <v>0</v>
      </c>
      <c r="Q490" t="b">
        <v>0</v>
      </c>
      <c r="R490" t="s">
        <v>33</v>
      </c>
      <c r="S490" t="str">
        <f>LEFT(R490, FIND("/", R490)-1)</f>
        <v>theater</v>
      </c>
      <c r="T490" s="7" t="str">
        <f>MID(R490, FIND("/", R490)+1,LEN(R490))</f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ROUND(((E491/D491)*100),0)</f>
        <v>102</v>
      </c>
      <c r="G491" t="s">
        <v>20</v>
      </c>
      <c r="H491">
        <v>85</v>
      </c>
      <c r="I491" s="5">
        <f>AVERAGE(IFERROR(E491/H491,0))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22">
        <f>DATE(1970,1,1) + (L491 / 86400)</f>
        <v>40406.208333333336</v>
      </c>
      <c r="O491" s="21">
        <f>DATE(1970,1,1) + (M491 / 86400)</f>
        <v>40411.208333333336</v>
      </c>
      <c r="P491" t="b">
        <v>0</v>
      </c>
      <c r="Q491" t="b">
        <v>0</v>
      </c>
      <c r="R491" t="s">
        <v>65</v>
      </c>
      <c r="S491" t="str">
        <f>LEFT(R491, FIND("/", R491)-1)</f>
        <v>technology</v>
      </c>
      <c r="T491" s="7" t="str">
        <f>MID(R491, FIND("/", R491)+1,LEN(R491))</f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ROUND(((E492/D492)*100),0)</f>
        <v>192</v>
      </c>
      <c r="G492" t="s">
        <v>20</v>
      </c>
      <c r="H492">
        <v>144</v>
      </c>
      <c r="I492" s="5">
        <f>AVERAGE(IFERROR(E492/H492,0))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22">
        <f>DATE(1970,1,1) + (L492 / 86400)</f>
        <v>43786.25</v>
      </c>
      <c r="O492" s="21">
        <f>DATE(1970,1,1) + (M492 / 86400)</f>
        <v>43793.25</v>
      </c>
      <c r="P492" t="b">
        <v>0</v>
      </c>
      <c r="Q492" t="b">
        <v>0</v>
      </c>
      <c r="R492" t="s">
        <v>1029</v>
      </c>
      <c r="S492" t="str">
        <f>LEFT(R492, FIND("/", R492)-1)</f>
        <v>journalism</v>
      </c>
      <c r="T492" s="7" t="str">
        <f>MID(R492, FIND("/", R492)+1,LEN(R492))</f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ROUND(((E493/D493)*100),0)</f>
        <v>305</v>
      </c>
      <c r="G493" t="s">
        <v>20</v>
      </c>
      <c r="H493">
        <v>2443</v>
      </c>
      <c r="I493" s="5">
        <f>AVERAGE(IFERROR(E493/H493,0))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22">
        <f>DATE(1970,1,1) + (L493 / 86400)</f>
        <v>41456.208333333336</v>
      </c>
      <c r="O493" s="21">
        <f>DATE(1970,1,1) + (M493 / 86400)</f>
        <v>41482.208333333336</v>
      </c>
      <c r="P493" t="b">
        <v>0</v>
      </c>
      <c r="Q493" t="b">
        <v>1</v>
      </c>
      <c r="R493" t="s">
        <v>17</v>
      </c>
      <c r="S493" t="str">
        <f>LEFT(R493, FIND("/", R493)-1)</f>
        <v>food</v>
      </c>
      <c r="T493" s="7" t="str">
        <f>MID(R493, FIND("/", R493)+1,LEN(R493))</f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ROUND(((E494/D494)*100),0)</f>
        <v>24</v>
      </c>
      <c r="G494" t="s">
        <v>74</v>
      </c>
      <c r="H494">
        <v>595</v>
      </c>
      <c r="I494" s="5">
        <f>AVERAGE(IFERROR(E494/H494,0))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22">
        <f>DATE(1970,1,1) + (L494 / 86400)</f>
        <v>40336.208333333336</v>
      </c>
      <c r="O494" s="21">
        <f>DATE(1970,1,1) + (M494 / 86400)</f>
        <v>40371.208333333336</v>
      </c>
      <c r="P494" t="b">
        <v>1</v>
      </c>
      <c r="Q494" t="b">
        <v>1</v>
      </c>
      <c r="R494" t="s">
        <v>100</v>
      </c>
      <c r="S494" t="str">
        <f>LEFT(R494, FIND("/", R494)-1)</f>
        <v>film &amp; video</v>
      </c>
      <c r="T494" s="7" t="str">
        <f>MID(R494, FIND("/", R494)+1,LEN(R494))</f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ROUND(((E495/D495)*100),0)</f>
        <v>724</v>
      </c>
      <c r="G495" t="s">
        <v>20</v>
      </c>
      <c r="H495">
        <v>64</v>
      </c>
      <c r="I495" s="5">
        <f>AVERAGE(IFERROR(E495/H495,0))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22">
        <f>DATE(1970,1,1) + (L495 / 86400)</f>
        <v>43645.208333333328</v>
      </c>
      <c r="O495" s="21">
        <f>DATE(1970,1,1) + (M495 / 86400)</f>
        <v>43658.208333333328</v>
      </c>
      <c r="P495" t="b">
        <v>0</v>
      </c>
      <c r="Q495" t="b">
        <v>0</v>
      </c>
      <c r="R495" t="s">
        <v>122</v>
      </c>
      <c r="S495" t="str">
        <f>LEFT(R495, FIND("/", R495)-1)</f>
        <v>photography</v>
      </c>
      <c r="T495" s="7" t="str">
        <f>MID(R495, FIND("/", R495)+1,LEN(R495))</f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ROUND(((E496/D496)*100),0)</f>
        <v>547</v>
      </c>
      <c r="G496" t="s">
        <v>20</v>
      </c>
      <c r="H496">
        <v>268</v>
      </c>
      <c r="I496" s="5">
        <f>AVERAGE(IFERROR(E496/H496,0))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22">
        <f>DATE(1970,1,1) + (L496 / 86400)</f>
        <v>40990.208333333336</v>
      </c>
      <c r="O496" s="21">
        <f>DATE(1970,1,1) + (M496 / 86400)</f>
        <v>40991.208333333336</v>
      </c>
      <c r="P496" t="b">
        <v>0</v>
      </c>
      <c r="Q496" t="b">
        <v>0</v>
      </c>
      <c r="R496" t="s">
        <v>65</v>
      </c>
      <c r="S496" t="str">
        <f>LEFT(R496, FIND("/", R496)-1)</f>
        <v>technology</v>
      </c>
      <c r="T496" s="7" t="str">
        <f>MID(R496, FIND("/", R496)+1,LEN(R496))</f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ROUND(((E497/D497)*100),0)</f>
        <v>415</v>
      </c>
      <c r="G497" t="s">
        <v>20</v>
      </c>
      <c r="H497">
        <v>195</v>
      </c>
      <c r="I497" s="5">
        <f>AVERAGE(IFERROR(E497/H497,0))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22">
        <f>DATE(1970,1,1) + (L497 / 86400)</f>
        <v>41800.208333333336</v>
      </c>
      <c r="O497" s="21">
        <f>DATE(1970,1,1) + (M497 / 86400)</f>
        <v>41804.208333333336</v>
      </c>
      <c r="P497" t="b">
        <v>0</v>
      </c>
      <c r="Q497" t="b">
        <v>0</v>
      </c>
      <c r="R497" t="s">
        <v>33</v>
      </c>
      <c r="S497" t="str">
        <f>LEFT(R497, FIND("/", R497)-1)</f>
        <v>theater</v>
      </c>
      <c r="T497" s="7" t="str">
        <f>MID(R497, FIND("/", R497)+1,LEN(R497))</f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ROUND(((E498/D498)*100),0)</f>
        <v>1</v>
      </c>
      <c r="G498" t="s">
        <v>14</v>
      </c>
      <c r="H498">
        <v>54</v>
      </c>
      <c r="I498" s="5">
        <f>AVERAGE(IFERROR(E498/H498,0))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22">
        <f>DATE(1970,1,1) + (L498 / 86400)</f>
        <v>42876.208333333328</v>
      </c>
      <c r="O498" s="21">
        <f>DATE(1970,1,1) + (M498 / 86400)</f>
        <v>42893.208333333328</v>
      </c>
      <c r="P498" t="b">
        <v>0</v>
      </c>
      <c r="Q498" t="b">
        <v>0</v>
      </c>
      <c r="R498" t="s">
        <v>71</v>
      </c>
      <c r="S498" t="str">
        <f>LEFT(R498, FIND("/", R498)-1)</f>
        <v>film &amp; video</v>
      </c>
      <c r="T498" s="7" t="str">
        <f>MID(R498, FIND("/", R498)+1,LEN(R498))</f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ROUND(((E499/D499)*100),0)</f>
        <v>34</v>
      </c>
      <c r="G499" t="s">
        <v>14</v>
      </c>
      <c r="H499">
        <v>120</v>
      </c>
      <c r="I499" s="5">
        <f>AVERAGE(IFERROR(E499/H499,0))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22">
        <f>DATE(1970,1,1) + (L499 / 86400)</f>
        <v>42724.25</v>
      </c>
      <c r="O499" s="21">
        <f>DATE(1970,1,1) + (M499 / 86400)</f>
        <v>42724.25</v>
      </c>
      <c r="P499" t="b">
        <v>0</v>
      </c>
      <c r="Q499" t="b">
        <v>1</v>
      </c>
      <c r="R499" t="s">
        <v>65</v>
      </c>
      <c r="S499" t="str">
        <f>LEFT(R499, FIND("/", R499)-1)</f>
        <v>technology</v>
      </c>
      <c r="T499" s="7" t="str">
        <f>MID(R499, FIND("/", R499)+1,LEN(R499))</f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ROUND(((E500/D500)*100),0)</f>
        <v>24</v>
      </c>
      <c r="G500" t="s">
        <v>14</v>
      </c>
      <c r="H500">
        <v>579</v>
      </c>
      <c r="I500" s="5">
        <f>AVERAGE(IFERROR(E500/H500,0))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22">
        <f>DATE(1970,1,1) + (L500 / 86400)</f>
        <v>42005.25</v>
      </c>
      <c r="O500" s="21">
        <f>DATE(1970,1,1) + (M500 / 86400)</f>
        <v>42007.25</v>
      </c>
      <c r="P500" t="b">
        <v>0</v>
      </c>
      <c r="Q500" t="b">
        <v>0</v>
      </c>
      <c r="R500" t="s">
        <v>28</v>
      </c>
      <c r="S500" t="str">
        <f>LEFT(R500, FIND("/", R500)-1)</f>
        <v>technology</v>
      </c>
      <c r="T500" s="7" t="str">
        <f>MID(R500, FIND("/", R500)+1,LEN(R500))</f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ROUND(((E501/D501)*100),0)</f>
        <v>48</v>
      </c>
      <c r="G501" t="s">
        <v>14</v>
      </c>
      <c r="H501">
        <v>2072</v>
      </c>
      <c r="I501" s="5">
        <f>AVERAGE(IFERROR(E501/H501,0))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22">
        <f>DATE(1970,1,1) + (L501 / 86400)</f>
        <v>42444.208333333328</v>
      </c>
      <c r="O501" s="21">
        <f>DATE(1970,1,1) + (M501 / 86400)</f>
        <v>42449.208333333328</v>
      </c>
      <c r="P501" t="b">
        <v>0</v>
      </c>
      <c r="Q501" t="b">
        <v>1</v>
      </c>
      <c r="R501" t="s">
        <v>42</v>
      </c>
      <c r="S501" t="str">
        <f>LEFT(R501, FIND("/", R501)-1)</f>
        <v>film &amp; video</v>
      </c>
      <c r="T501" s="7" t="str">
        <f>MID(R501, FIND("/", R501)+1,LEN(R501))</f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ROUND(((E502/D502)*100),0)</f>
        <v>0</v>
      </c>
      <c r="G502" t="s">
        <v>14</v>
      </c>
      <c r="H502">
        <v>0</v>
      </c>
      <c r="I502" s="5">
        <f>AVERAGE(IFERROR(E502/H502,0))</f>
        <v>0</v>
      </c>
      <c r="J502" t="s">
        <v>21</v>
      </c>
      <c r="K502" t="s">
        <v>22</v>
      </c>
      <c r="L502">
        <v>1367384400</v>
      </c>
      <c r="M502">
        <v>1369803600</v>
      </c>
      <c r="N502" s="22">
        <f>DATE(1970,1,1) + (L502 / 86400)</f>
        <v>41395.208333333336</v>
      </c>
      <c r="O502" s="21">
        <f>DATE(1970,1,1) + (M502 / 86400)</f>
        <v>41423.208333333336</v>
      </c>
      <c r="P502" t="b">
        <v>0</v>
      </c>
      <c r="Q502" t="b">
        <v>1</v>
      </c>
      <c r="R502" t="s">
        <v>33</v>
      </c>
      <c r="S502" t="str">
        <f>LEFT(R502, FIND("/", R502)-1)</f>
        <v>theater</v>
      </c>
      <c r="T502" s="7" t="str">
        <f>MID(R502, FIND("/", R502)+1,LEN(R502))</f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ROUND(((E503/D503)*100),0)</f>
        <v>70</v>
      </c>
      <c r="G503" t="s">
        <v>14</v>
      </c>
      <c r="H503">
        <v>1796</v>
      </c>
      <c r="I503" s="5">
        <f>AVERAGE(IFERROR(E503/H503,0))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22">
        <f>DATE(1970,1,1) + (L503 / 86400)</f>
        <v>41345.208333333336</v>
      </c>
      <c r="O503" s="21">
        <f>DATE(1970,1,1) + (M503 / 86400)</f>
        <v>41347.208333333336</v>
      </c>
      <c r="P503" t="b">
        <v>0</v>
      </c>
      <c r="Q503" t="b">
        <v>0</v>
      </c>
      <c r="R503" t="s">
        <v>42</v>
      </c>
      <c r="S503" t="str">
        <f>LEFT(R503, FIND("/", R503)-1)</f>
        <v>film &amp; video</v>
      </c>
      <c r="T503" s="7" t="str">
        <f>MID(R503, FIND("/", R503)+1,LEN(R503))</f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ROUND(((E504/D504)*100),0)</f>
        <v>530</v>
      </c>
      <c r="G504" t="s">
        <v>20</v>
      </c>
      <c r="H504">
        <v>186</v>
      </c>
      <c r="I504" s="5">
        <f>AVERAGE(IFERROR(E504/H504,0))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22">
        <f>DATE(1970,1,1) + (L504 / 86400)</f>
        <v>41117.208333333336</v>
      </c>
      <c r="O504" s="21">
        <f>DATE(1970,1,1) + (M504 / 86400)</f>
        <v>41146.208333333336</v>
      </c>
      <c r="P504" t="b">
        <v>0</v>
      </c>
      <c r="Q504" t="b">
        <v>1</v>
      </c>
      <c r="R504" t="s">
        <v>89</v>
      </c>
      <c r="S504" t="str">
        <f>LEFT(R504, FIND("/", R504)-1)</f>
        <v>games</v>
      </c>
      <c r="T504" s="7" t="str">
        <f>MID(R504, FIND("/", R504)+1,LEN(R504))</f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ROUND(((E505/D505)*100),0)</f>
        <v>180</v>
      </c>
      <c r="G505" t="s">
        <v>20</v>
      </c>
      <c r="H505">
        <v>460</v>
      </c>
      <c r="I505" s="5">
        <f>AVERAGE(IFERROR(E505/H505,0))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22">
        <f>DATE(1970,1,1) + (L505 / 86400)</f>
        <v>42186.208333333328</v>
      </c>
      <c r="O505" s="21">
        <f>DATE(1970,1,1) + (M505 / 86400)</f>
        <v>42206.208333333328</v>
      </c>
      <c r="P505" t="b">
        <v>0</v>
      </c>
      <c r="Q505" t="b">
        <v>0</v>
      </c>
      <c r="R505" t="s">
        <v>53</v>
      </c>
      <c r="S505" t="str">
        <f>LEFT(R505, FIND("/", R505)-1)</f>
        <v>film &amp; video</v>
      </c>
      <c r="T505" s="7" t="str">
        <f>MID(R505, FIND("/", R505)+1,LEN(R505))</f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ROUND(((E506/D506)*100),0)</f>
        <v>92</v>
      </c>
      <c r="G506" t="s">
        <v>14</v>
      </c>
      <c r="H506">
        <v>62</v>
      </c>
      <c r="I506" s="5">
        <f>AVERAGE(IFERROR(E506/H506,0))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22">
        <f>DATE(1970,1,1) + (L506 / 86400)</f>
        <v>42142.208333333328</v>
      </c>
      <c r="O506" s="21">
        <f>DATE(1970,1,1) + (M506 / 86400)</f>
        <v>42143.208333333328</v>
      </c>
      <c r="P506" t="b">
        <v>0</v>
      </c>
      <c r="Q506" t="b">
        <v>0</v>
      </c>
      <c r="R506" t="s">
        <v>23</v>
      </c>
      <c r="S506" t="str">
        <f>LEFT(R506, FIND("/", R506)-1)</f>
        <v>music</v>
      </c>
      <c r="T506" s="7" t="str">
        <f>MID(R506, FIND("/", R506)+1,LEN(R506))</f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ROUND(((E507/D507)*100),0)</f>
        <v>14</v>
      </c>
      <c r="G507" t="s">
        <v>14</v>
      </c>
      <c r="H507">
        <v>347</v>
      </c>
      <c r="I507" s="5">
        <f>AVERAGE(IFERROR(E507/H507,0))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22">
        <f>DATE(1970,1,1) + (L507 / 86400)</f>
        <v>41341.25</v>
      </c>
      <c r="O507" s="21">
        <f>DATE(1970,1,1) + (M507 / 86400)</f>
        <v>41383.208333333336</v>
      </c>
      <c r="P507" t="b">
        <v>0</v>
      </c>
      <c r="Q507" t="b">
        <v>1</v>
      </c>
      <c r="R507" t="s">
        <v>133</v>
      </c>
      <c r="S507" t="str">
        <f>LEFT(R507, FIND("/", R507)-1)</f>
        <v>publishing</v>
      </c>
      <c r="T507" s="7" t="str">
        <f>MID(R507, FIND("/", R507)+1,LEN(R507))</f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ROUND(((E508/D508)*100),0)</f>
        <v>927</v>
      </c>
      <c r="G508" t="s">
        <v>20</v>
      </c>
      <c r="H508">
        <v>2528</v>
      </c>
      <c r="I508" s="5">
        <f>AVERAGE(IFERROR(E508/H508,0))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22">
        <f>DATE(1970,1,1) + (L508 / 86400)</f>
        <v>43062.25</v>
      </c>
      <c r="O508" s="21">
        <f>DATE(1970,1,1) + (M508 / 86400)</f>
        <v>43079.25</v>
      </c>
      <c r="P508" t="b">
        <v>0</v>
      </c>
      <c r="Q508" t="b">
        <v>1</v>
      </c>
      <c r="R508" t="s">
        <v>33</v>
      </c>
      <c r="S508" t="str">
        <f>LEFT(R508, FIND("/", R508)-1)</f>
        <v>theater</v>
      </c>
      <c r="T508" s="7" t="str">
        <f>MID(R508, FIND("/", R508)+1,LEN(R508))</f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ROUND(((E509/D509)*100),0)</f>
        <v>40</v>
      </c>
      <c r="G509" t="s">
        <v>14</v>
      </c>
      <c r="H509">
        <v>19</v>
      </c>
      <c r="I509" s="5">
        <f>AVERAGE(IFERROR(E509/H509,0))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22">
        <f>DATE(1970,1,1) + (L509 / 86400)</f>
        <v>41373.208333333336</v>
      </c>
      <c r="O509" s="21">
        <f>DATE(1970,1,1) + (M509 / 86400)</f>
        <v>41422.208333333336</v>
      </c>
      <c r="P509" t="b">
        <v>0</v>
      </c>
      <c r="Q509" t="b">
        <v>1</v>
      </c>
      <c r="R509" t="s">
        <v>28</v>
      </c>
      <c r="S509" t="str">
        <f>LEFT(R509, FIND("/", R509)-1)</f>
        <v>technology</v>
      </c>
      <c r="T509" s="7" t="str">
        <f>MID(R509, FIND("/", R509)+1,LEN(R509))</f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ROUND(((E510/D510)*100),0)</f>
        <v>112</v>
      </c>
      <c r="G510" t="s">
        <v>20</v>
      </c>
      <c r="H510">
        <v>3657</v>
      </c>
      <c r="I510" s="5">
        <f>AVERAGE(IFERROR(E510/H510,0))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22">
        <f>DATE(1970,1,1) + (L510 / 86400)</f>
        <v>43310.208333333328</v>
      </c>
      <c r="O510" s="21">
        <f>DATE(1970,1,1) + (M510 / 86400)</f>
        <v>43331.208333333328</v>
      </c>
      <c r="P510" t="b">
        <v>0</v>
      </c>
      <c r="Q510" t="b">
        <v>0</v>
      </c>
      <c r="R510" t="s">
        <v>33</v>
      </c>
      <c r="S510" t="str">
        <f>LEFT(R510, FIND("/", R510)-1)</f>
        <v>theater</v>
      </c>
      <c r="T510" s="7" t="str">
        <f>MID(R510, FIND("/", R510)+1,LEN(R510))</f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ROUND(((E511/D511)*100),0)</f>
        <v>71</v>
      </c>
      <c r="G511" t="s">
        <v>14</v>
      </c>
      <c r="H511">
        <v>1258</v>
      </c>
      <c r="I511" s="5">
        <f>AVERAGE(IFERROR(E511/H511,0))</f>
        <v>95</v>
      </c>
      <c r="J511" t="s">
        <v>21</v>
      </c>
      <c r="K511" t="s">
        <v>22</v>
      </c>
      <c r="L511">
        <v>1336194000</v>
      </c>
      <c r="M511">
        <v>1337058000</v>
      </c>
      <c r="N511" s="22">
        <f>DATE(1970,1,1) + (L511 / 86400)</f>
        <v>41034.208333333336</v>
      </c>
      <c r="O511" s="21">
        <f>DATE(1970,1,1) + (M511 / 86400)</f>
        <v>41044.208333333336</v>
      </c>
      <c r="P511" t="b">
        <v>0</v>
      </c>
      <c r="Q511" t="b">
        <v>0</v>
      </c>
      <c r="R511" t="s">
        <v>33</v>
      </c>
      <c r="S511" t="str">
        <f>LEFT(R511, FIND("/", R511)-1)</f>
        <v>theater</v>
      </c>
      <c r="T511" s="7" t="str">
        <f>MID(R511, FIND("/", R511)+1,LEN(R511))</f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ROUND(((E512/D512)*100),0)</f>
        <v>119</v>
      </c>
      <c r="G512" t="s">
        <v>20</v>
      </c>
      <c r="H512">
        <v>131</v>
      </c>
      <c r="I512" s="5">
        <f>AVERAGE(IFERROR(E512/H512,0))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22">
        <f>DATE(1970,1,1) + (L512 / 86400)</f>
        <v>43251.208333333328</v>
      </c>
      <c r="O512" s="21">
        <f>DATE(1970,1,1) + (M512 / 86400)</f>
        <v>43275.208333333328</v>
      </c>
      <c r="P512" t="b">
        <v>0</v>
      </c>
      <c r="Q512" t="b">
        <v>0</v>
      </c>
      <c r="R512" t="s">
        <v>53</v>
      </c>
      <c r="S512" t="str">
        <f>LEFT(R512, FIND("/", R512)-1)</f>
        <v>film &amp; video</v>
      </c>
      <c r="T512" s="7" t="str">
        <f>MID(R512, FIND("/", R512)+1,LEN(R512))</f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ROUND(((E513/D513)*100),0)</f>
        <v>24</v>
      </c>
      <c r="G513" t="s">
        <v>14</v>
      </c>
      <c r="H513">
        <v>362</v>
      </c>
      <c r="I513" s="5">
        <f>AVERAGE(IFERROR(E513/H513,0))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22">
        <f>DATE(1970,1,1) + (L513 / 86400)</f>
        <v>43671.208333333328</v>
      </c>
      <c r="O513" s="21">
        <f>DATE(1970,1,1) + (M513 / 86400)</f>
        <v>43681.208333333328</v>
      </c>
      <c r="P513" t="b">
        <v>0</v>
      </c>
      <c r="Q513" t="b">
        <v>0</v>
      </c>
      <c r="R513" t="s">
        <v>33</v>
      </c>
      <c r="S513" t="str">
        <f>LEFT(R513, FIND("/", R513)-1)</f>
        <v>theater</v>
      </c>
      <c r="T513" s="7" t="str">
        <f>MID(R513, FIND("/", R513)+1,LEN(R513))</f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ROUND(((E514/D514)*100),0)</f>
        <v>139</v>
      </c>
      <c r="G514" t="s">
        <v>20</v>
      </c>
      <c r="H514">
        <v>239</v>
      </c>
      <c r="I514" s="5">
        <f>AVERAGE(IFERROR(E514/H514,0))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22">
        <f>DATE(1970,1,1) + (L514 / 86400)</f>
        <v>41825.208333333336</v>
      </c>
      <c r="O514" s="21">
        <f>DATE(1970,1,1) + (M514 / 86400)</f>
        <v>41826.208333333336</v>
      </c>
      <c r="P514" t="b">
        <v>0</v>
      </c>
      <c r="Q514" t="b">
        <v>1</v>
      </c>
      <c r="R514" t="s">
        <v>89</v>
      </c>
      <c r="S514" t="str">
        <f>LEFT(R514, FIND("/", R514)-1)</f>
        <v>games</v>
      </c>
      <c r="T514" s="7" t="str">
        <f>MID(R514, FIND("/", R514)+1,LEN(R514))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ROUND(((E515/D515)*100),0)</f>
        <v>39</v>
      </c>
      <c r="G515" t="s">
        <v>74</v>
      </c>
      <c r="H515">
        <v>35</v>
      </c>
      <c r="I515" s="5">
        <f>AVERAGE(IFERROR(E515/H515,0))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22">
        <f>DATE(1970,1,1) + (L515 / 86400)</f>
        <v>40430.208333333336</v>
      </c>
      <c r="O515" s="21">
        <f>DATE(1970,1,1) + (M515 / 86400)</f>
        <v>40432.208333333336</v>
      </c>
      <c r="P515" t="b">
        <v>0</v>
      </c>
      <c r="Q515" t="b">
        <v>0</v>
      </c>
      <c r="R515" t="s">
        <v>269</v>
      </c>
      <c r="S515" t="str">
        <f>LEFT(R515, FIND("/", R515)-1)</f>
        <v>film &amp; video</v>
      </c>
      <c r="T515" s="7" t="str">
        <f>MID(R515, FIND("/", R515)+1,LEN(R515))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ROUND(((E516/D516)*100),0)</f>
        <v>22</v>
      </c>
      <c r="G516" t="s">
        <v>74</v>
      </c>
      <c r="H516">
        <v>528</v>
      </c>
      <c r="I516" s="5">
        <f>AVERAGE(IFERROR(E516/H516,0))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22">
        <f>DATE(1970,1,1) + (L516 / 86400)</f>
        <v>41614.25</v>
      </c>
      <c r="O516" s="21">
        <f>DATE(1970,1,1) + (M516 / 86400)</f>
        <v>41619.25</v>
      </c>
      <c r="P516" t="b">
        <v>0</v>
      </c>
      <c r="Q516" t="b">
        <v>1</v>
      </c>
      <c r="R516" t="s">
        <v>23</v>
      </c>
      <c r="S516" t="str">
        <f>LEFT(R516, FIND("/", R516)-1)</f>
        <v>music</v>
      </c>
      <c r="T516" s="7" t="str">
        <f>MID(R516, FIND("/", R516)+1,LEN(R516))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ROUND(((E517/D517)*100),0)</f>
        <v>56</v>
      </c>
      <c r="G517" t="s">
        <v>14</v>
      </c>
      <c r="H517">
        <v>133</v>
      </c>
      <c r="I517" s="5">
        <f>AVERAGE(IFERROR(E517/H517,0))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22">
        <f>DATE(1970,1,1) + (L517 / 86400)</f>
        <v>40900.25</v>
      </c>
      <c r="O517" s="21">
        <f>DATE(1970,1,1) + (M517 / 86400)</f>
        <v>40902.25</v>
      </c>
      <c r="P517" t="b">
        <v>0</v>
      </c>
      <c r="Q517" t="b">
        <v>1</v>
      </c>
      <c r="R517" t="s">
        <v>33</v>
      </c>
      <c r="S517" t="str">
        <f>LEFT(R517, FIND("/", R517)-1)</f>
        <v>theater</v>
      </c>
      <c r="T517" s="7" t="str">
        <f>MID(R517, FIND("/", R517)+1,LEN(R517))</f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ROUND(((E518/D518)*100),0)</f>
        <v>43</v>
      </c>
      <c r="G518" t="s">
        <v>14</v>
      </c>
      <c r="H518">
        <v>846</v>
      </c>
      <c r="I518" s="5">
        <f>AVERAGE(IFERROR(E518/H518,0))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22">
        <f>DATE(1970,1,1) + (L518 / 86400)</f>
        <v>40396.208333333336</v>
      </c>
      <c r="O518" s="21">
        <f>DATE(1970,1,1) + (M518 / 86400)</f>
        <v>40434.208333333336</v>
      </c>
      <c r="P518" t="b">
        <v>0</v>
      </c>
      <c r="Q518" t="b">
        <v>0</v>
      </c>
      <c r="R518" t="s">
        <v>68</v>
      </c>
      <c r="S518" t="str">
        <f>LEFT(R518, FIND("/", R518)-1)</f>
        <v>publishing</v>
      </c>
      <c r="T518" s="7" t="str">
        <f>MID(R518, FIND("/", R518)+1,LEN(R518))</f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ROUND(((E519/D519)*100),0)</f>
        <v>112</v>
      </c>
      <c r="G519" t="s">
        <v>20</v>
      </c>
      <c r="H519">
        <v>78</v>
      </c>
      <c r="I519" s="5">
        <f>AVERAGE(IFERROR(E519/H519,0))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22">
        <f>DATE(1970,1,1) + (L519 / 86400)</f>
        <v>42860.208333333328</v>
      </c>
      <c r="O519" s="21">
        <f>DATE(1970,1,1) + (M519 / 86400)</f>
        <v>42865.208333333328</v>
      </c>
      <c r="P519" t="b">
        <v>0</v>
      </c>
      <c r="Q519" t="b">
        <v>0</v>
      </c>
      <c r="R519" t="s">
        <v>17</v>
      </c>
      <c r="S519" t="str">
        <f>LEFT(R519, FIND("/", R519)-1)</f>
        <v>food</v>
      </c>
      <c r="T519" s="7" t="str">
        <f>MID(R519, FIND("/", R519)+1,LEN(R519))</f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ROUND(((E520/D520)*100),0)</f>
        <v>7</v>
      </c>
      <c r="G520" t="s">
        <v>14</v>
      </c>
      <c r="H520">
        <v>10</v>
      </c>
      <c r="I520" s="5">
        <f>AVERAGE(IFERROR(E520/H520,0))</f>
        <v>62.2</v>
      </c>
      <c r="J520" t="s">
        <v>21</v>
      </c>
      <c r="K520" t="s">
        <v>22</v>
      </c>
      <c r="L520">
        <v>1519365600</v>
      </c>
      <c r="M520">
        <v>1519538400</v>
      </c>
      <c r="N520" s="22">
        <f>DATE(1970,1,1) + (L520 / 86400)</f>
        <v>43154.25</v>
      </c>
      <c r="O520" s="21">
        <f>DATE(1970,1,1) + (M520 / 86400)</f>
        <v>43156.25</v>
      </c>
      <c r="P520" t="b">
        <v>0</v>
      </c>
      <c r="Q520" t="b">
        <v>1</v>
      </c>
      <c r="R520" t="s">
        <v>71</v>
      </c>
      <c r="S520" t="str">
        <f>LEFT(R520, FIND("/", R520)-1)</f>
        <v>film &amp; video</v>
      </c>
      <c r="T520" s="7" t="str">
        <f>MID(R520, FIND("/", R520)+1,LEN(R520))</f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ROUND(((E521/D521)*100),0)</f>
        <v>102</v>
      </c>
      <c r="G521" t="s">
        <v>20</v>
      </c>
      <c r="H521">
        <v>1773</v>
      </c>
      <c r="I521" s="5">
        <f>AVERAGE(IFERROR(E521/H521,0))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22">
        <f>DATE(1970,1,1) + (L521 / 86400)</f>
        <v>42012.25</v>
      </c>
      <c r="O521" s="21">
        <f>DATE(1970,1,1) + (M521 / 86400)</f>
        <v>42026.25</v>
      </c>
      <c r="P521" t="b">
        <v>0</v>
      </c>
      <c r="Q521" t="b">
        <v>1</v>
      </c>
      <c r="R521" t="s">
        <v>23</v>
      </c>
      <c r="S521" t="str">
        <f>LEFT(R521, FIND("/", R521)-1)</f>
        <v>music</v>
      </c>
      <c r="T521" s="7" t="str">
        <f>MID(R521, FIND("/", R521)+1,LEN(R521))</f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ROUND(((E522/D522)*100),0)</f>
        <v>426</v>
      </c>
      <c r="G522" t="s">
        <v>20</v>
      </c>
      <c r="H522">
        <v>32</v>
      </c>
      <c r="I522" s="5">
        <f>AVERAGE(IFERROR(E522/H522,0))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22">
        <f>DATE(1970,1,1) + (L522 / 86400)</f>
        <v>43574.208333333328</v>
      </c>
      <c r="O522" s="21">
        <f>DATE(1970,1,1) + (M522 / 86400)</f>
        <v>43577.208333333328</v>
      </c>
      <c r="P522" t="b">
        <v>0</v>
      </c>
      <c r="Q522" t="b">
        <v>0</v>
      </c>
      <c r="R522" t="s">
        <v>33</v>
      </c>
      <c r="S522" t="str">
        <f>LEFT(R522, FIND("/", R522)-1)</f>
        <v>theater</v>
      </c>
      <c r="T522" s="7" t="str">
        <f>MID(R522, FIND("/", R522)+1,LEN(R522))</f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ROUND(((E523/D523)*100),0)</f>
        <v>146</v>
      </c>
      <c r="G523" t="s">
        <v>20</v>
      </c>
      <c r="H523">
        <v>369</v>
      </c>
      <c r="I523" s="5">
        <f>AVERAGE(IFERROR(E523/H523,0))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22">
        <f>DATE(1970,1,1) + (L523 / 86400)</f>
        <v>42605.208333333328</v>
      </c>
      <c r="O523" s="21">
        <f>DATE(1970,1,1) + (M523 / 86400)</f>
        <v>42611.208333333328</v>
      </c>
      <c r="P523" t="b">
        <v>0</v>
      </c>
      <c r="Q523" t="b">
        <v>1</v>
      </c>
      <c r="R523" t="s">
        <v>53</v>
      </c>
      <c r="S523" t="str">
        <f>LEFT(R523, FIND("/", R523)-1)</f>
        <v>film &amp; video</v>
      </c>
      <c r="T523" s="7" t="str">
        <f>MID(R523, FIND("/", R523)+1,LEN(R523))</f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ROUND(((E524/D524)*100),0)</f>
        <v>32</v>
      </c>
      <c r="G524" t="s">
        <v>14</v>
      </c>
      <c r="H524">
        <v>191</v>
      </c>
      <c r="I524" s="5">
        <f>AVERAGE(IFERROR(E524/H524,0))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22">
        <f>DATE(1970,1,1) + (L524 / 86400)</f>
        <v>41093.208333333336</v>
      </c>
      <c r="O524" s="21">
        <f>DATE(1970,1,1) + (M524 / 86400)</f>
        <v>41105.208333333336</v>
      </c>
      <c r="P524" t="b">
        <v>0</v>
      </c>
      <c r="Q524" t="b">
        <v>0</v>
      </c>
      <c r="R524" t="s">
        <v>100</v>
      </c>
      <c r="S524" t="str">
        <f>LEFT(R524, FIND("/", R524)-1)</f>
        <v>film &amp; video</v>
      </c>
      <c r="T524" s="7" t="str">
        <f>MID(R524, FIND("/", R524)+1,LEN(R524))</f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ROUND(((E525/D525)*100),0)</f>
        <v>700</v>
      </c>
      <c r="G525" t="s">
        <v>20</v>
      </c>
      <c r="H525">
        <v>89</v>
      </c>
      <c r="I525" s="5">
        <f>AVERAGE(IFERROR(E525/H525,0))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22">
        <f>DATE(1970,1,1) + (L525 / 86400)</f>
        <v>40241.25</v>
      </c>
      <c r="O525" s="21">
        <f>DATE(1970,1,1) + (M525 / 86400)</f>
        <v>40246.25</v>
      </c>
      <c r="P525" t="b">
        <v>0</v>
      </c>
      <c r="Q525" t="b">
        <v>0</v>
      </c>
      <c r="R525" t="s">
        <v>100</v>
      </c>
      <c r="S525" t="str">
        <f>LEFT(R525, FIND("/", R525)-1)</f>
        <v>film &amp; video</v>
      </c>
      <c r="T525" s="7" t="str">
        <f>MID(R525, FIND("/", R525)+1,LEN(R525))</f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ROUND(((E526/D526)*100),0)</f>
        <v>84</v>
      </c>
      <c r="G526" t="s">
        <v>14</v>
      </c>
      <c r="H526">
        <v>1979</v>
      </c>
      <c r="I526" s="5">
        <f>AVERAGE(IFERROR(E526/H526,0))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22">
        <f>DATE(1970,1,1) + (L526 / 86400)</f>
        <v>40294.208333333336</v>
      </c>
      <c r="O526" s="21">
        <f>DATE(1970,1,1) + (M526 / 86400)</f>
        <v>40307.208333333336</v>
      </c>
      <c r="P526" t="b">
        <v>0</v>
      </c>
      <c r="Q526" t="b">
        <v>0</v>
      </c>
      <c r="R526" t="s">
        <v>33</v>
      </c>
      <c r="S526" t="str">
        <f>LEFT(R526, FIND("/", R526)-1)</f>
        <v>theater</v>
      </c>
      <c r="T526" s="7" t="str">
        <f>MID(R526, FIND("/", R526)+1,LEN(R526))</f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ROUND(((E527/D527)*100),0)</f>
        <v>84</v>
      </c>
      <c r="G527" t="s">
        <v>14</v>
      </c>
      <c r="H527">
        <v>63</v>
      </c>
      <c r="I527" s="5">
        <f>AVERAGE(IFERROR(E527/H527,0))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22">
        <f>DATE(1970,1,1) + (L527 / 86400)</f>
        <v>40505.25</v>
      </c>
      <c r="O527" s="21">
        <f>DATE(1970,1,1) + (M527 / 86400)</f>
        <v>40509.25</v>
      </c>
      <c r="P527" t="b">
        <v>0</v>
      </c>
      <c r="Q527" t="b">
        <v>0</v>
      </c>
      <c r="R527" t="s">
        <v>65</v>
      </c>
      <c r="S527" t="str">
        <f>LEFT(R527, FIND("/", R527)-1)</f>
        <v>technology</v>
      </c>
      <c r="T527" s="7" t="str">
        <f>MID(R527, FIND("/", R527)+1,LEN(R527))</f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ROUND(((E528/D528)*100),0)</f>
        <v>156</v>
      </c>
      <c r="G528" t="s">
        <v>20</v>
      </c>
      <c r="H528">
        <v>147</v>
      </c>
      <c r="I528" s="5">
        <f>AVERAGE(IFERROR(E528/H528,0))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22">
        <f>DATE(1970,1,1) + (L528 / 86400)</f>
        <v>42364.25</v>
      </c>
      <c r="O528" s="21">
        <f>DATE(1970,1,1) + (M528 / 86400)</f>
        <v>42401.25</v>
      </c>
      <c r="P528" t="b">
        <v>0</v>
      </c>
      <c r="Q528" t="b">
        <v>1</v>
      </c>
      <c r="R528" t="s">
        <v>33</v>
      </c>
      <c r="S528" t="str">
        <f>LEFT(R528, FIND("/", R528)-1)</f>
        <v>theater</v>
      </c>
      <c r="T528" s="7" t="str">
        <f>MID(R528, FIND("/", R528)+1,LEN(R528))</f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ROUND(((E529/D529)*100),0)</f>
        <v>100</v>
      </c>
      <c r="G529" t="s">
        <v>14</v>
      </c>
      <c r="H529">
        <v>6080</v>
      </c>
      <c r="I529" s="5">
        <f>AVERAGE(IFERROR(E529/H529,0))</f>
        <v>31</v>
      </c>
      <c r="J529" t="s">
        <v>15</v>
      </c>
      <c r="K529" t="s">
        <v>16</v>
      </c>
      <c r="L529">
        <v>1454652000</v>
      </c>
      <c r="M529">
        <v>1457762400</v>
      </c>
      <c r="N529" s="22">
        <f>DATE(1970,1,1) + (L529 / 86400)</f>
        <v>42405.25</v>
      </c>
      <c r="O529" s="21">
        <f>DATE(1970,1,1) + (M529 / 86400)</f>
        <v>42441.25</v>
      </c>
      <c r="P529" t="b">
        <v>0</v>
      </c>
      <c r="Q529" t="b">
        <v>0</v>
      </c>
      <c r="R529" t="s">
        <v>71</v>
      </c>
      <c r="S529" t="str">
        <f>LEFT(R529, FIND("/", R529)-1)</f>
        <v>film &amp; video</v>
      </c>
      <c r="T529" s="7" t="str">
        <f>MID(R529, FIND("/", R529)+1,LEN(R529))</f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ROUND(((E530/D530)*100),0)</f>
        <v>80</v>
      </c>
      <c r="G530" t="s">
        <v>14</v>
      </c>
      <c r="H530">
        <v>80</v>
      </c>
      <c r="I530" s="5">
        <f>AVERAGE(IFERROR(E530/H530,0))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22">
        <f>DATE(1970,1,1) + (L530 / 86400)</f>
        <v>41601.25</v>
      </c>
      <c r="O530" s="21">
        <f>DATE(1970,1,1) + (M530 / 86400)</f>
        <v>41646.25</v>
      </c>
      <c r="P530" t="b">
        <v>0</v>
      </c>
      <c r="Q530" t="b">
        <v>0</v>
      </c>
      <c r="R530" t="s">
        <v>60</v>
      </c>
      <c r="S530" t="str">
        <f>LEFT(R530, FIND("/", R530)-1)</f>
        <v>music</v>
      </c>
      <c r="T530" s="7" t="str">
        <f>MID(R530, FIND("/", R530)+1,LEN(R530))</f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ROUND(((E531/D531)*100),0)</f>
        <v>11</v>
      </c>
      <c r="G531" t="s">
        <v>14</v>
      </c>
      <c r="H531">
        <v>9</v>
      </c>
      <c r="I531" s="5">
        <f>AVERAGE(IFERROR(E531/H531,0))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22">
        <f>DATE(1970,1,1) + (L531 / 86400)</f>
        <v>41769.208333333336</v>
      </c>
      <c r="O531" s="21">
        <f>DATE(1970,1,1) + (M531 / 86400)</f>
        <v>41797.208333333336</v>
      </c>
      <c r="P531" t="b">
        <v>0</v>
      </c>
      <c r="Q531" t="b">
        <v>0</v>
      </c>
      <c r="R531" t="s">
        <v>89</v>
      </c>
      <c r="S531" t="str">
        <f>LEFT(R531, FIND("/", R531)-1)</f>
        <v>games</v>
      </c>
      <c r="T531" s="7" t="str">
        <f>MID(R531, FIND("/", R531)+1,LEN(R531))</f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ROUND(((E532/D532)*100),0)</f>
        <v>92</v>
      </c>
      <c r="G532" t="s">
        <v>14</v>
      </c>
      <c r="H532">
        <v>1784</v>
      </c>
      <c r="I532" s="5">
        <f>AVERAGE(IFERROR(E532/H532,0))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22">
        <f>DATE(1970,1,1) + (L532 / 86400)</f>
        <v>40421.208333333336</v>
      </c>
      <c r="O532" s="21">
        <f>DATE(1970,1,1) + (M532 / 86400)</f>
        <v>40435.208333333336</v>
      </c>
      <c r="P532" t="b">
        <v>0</v>
      </c>
      <c r="Q532" t="b">
        <v>1</v>
      </c>
      <c r="R532" t="s">
        <v>119</v>
      </c>
      <c r="S532" t="str">
        <f>LEFT(R532, FIND("/", R532)-1)</f>
        <v>publishing</v>
      </c>
      <c r="T532" s="7" t="str">
        <f>MID(R532, FIND("/", R532)+1,LEN(R532))</f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ROUND(((E533/D533)*100),0)</f>
        <v>96</v>
      </c>
      <c r="G533" t="s">
        <v>47</v>
      </c>
      <c r="H533">
        <v>3640</v>
      </c>
      <c r="I533" s="5">
        <f>AVERAGE(IFERROR(E533/H533,0))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22">
        <f>DATE(1970,1,1) + (L533 / 86400)</f>
        <v>41589.25</v>
      </c>
      <c r="O533" s="21">
        <f>DATE(1970,1,1) + (M533 / 86400)</f>
        <v>41645.25</v>
      </c>
      <c r="P533" t="b">
        <v>0</v>
      </c>
      <c r="Q533" t="b">
        <v>0</v>
      </c>
      <c r="R533" t="s">
        <v>89</v>
      </c>
      <c r="S533" t="str">
        <f>LEFT(R533, FIND("/", R533)-1)</f>
        <v>games</v>
      </c>
      <c r="T533" s="7" t="str">
        <f>MID(R533, FIND("/", R533)+1,LEN(R533))</f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ROUND(((E534/D534)*100),0)</f>
        <v>503</v>
      </c>
      <c r="G534" t="s">
        <v>20</v>
      </c>
      <c r="H534">
        <v>126</v>
      </c>
      <c r="I534" s="5">
        <f>AVERAGE(IFERROR(E534/H534,0))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22">
        <f>DATE(1970,1,1) + (L534 / 86400)</f>
        <v>43125.25</v>
      </c>
      <c r="O534" s="21">
        <f>DATE(1970,1,1) + (M534 / 86400)</f>
        <v>43126.25</v>
      </c>
      <c r="P534" t="b">
        <v>0</v>
      </c>
      <c r="Q534" t="b">
        <v>0</v>
      </c>
      <c r="R534" t="s">
        <v>33</v>
      </c>
      <c r="S534" t="str">
        <f>LEFT(R534, FIND("/", R534)-1)</f>
        <v>theater</v>
      </c>
      <c r="T534" s="7" t="str">
        <f>MID(R534, FIND("/", R534)+1,LEN(R534))</f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ROUND(((E535/D535)*100),0)</f>
        <v>159</v>
      </c>
      <c r="G535" t="s">
        <v>20</v>
      </c>
      <c r="H535">
        <v>2218</v>
      </c>
      <c r="I535" s="5">
        <f>AVERAGE(IFERROR(E535/H535,0))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22">
        <f>DATE(1970,1,1) + (L535 / 86400)</f>
        <v>41479.208333333336</v>
      </c>
      <c r="O535" s="21">
        <f>DATE(1970,1,1) + (M535 / 86400)</f>
        <v>41515.208333333336</v>
      </c>
      <c r="P535" t="b">
        <v>0</v>
      </c>
      <c r="Q535" t="b">
        <v>0</v>
      </c>
      <c r="R535" t="s">
        <v>60</v>
      </c>
      <c r="S535" t="str">
        <f>LEFT(R535, FIND("/", R535)-1)</f>
        <v>music</v>
      </c>
      <c r="T535" s="7" t="str">
        <f>MID(R535, FIND("/", R535)+1,LEN(R535))</f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ROUND(((E536/D536)*100),0)</f>
        <v>15</v>
      </c>
      <c r="G536" t="s">
        <v>14</v>
      </c>
      <c r="H536">
        <v>243</v>
      </c>
      <c r="I536" s="5">
        <f>AVERAGE(IFERROR(E536/H536,0))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22">
        <f>DATE(1970,1,1) + (L536 / 86400)</f>
        <v>43329.208333333328</v>
      </c>
      <c r="O536" s="21">
        <f>DATE(1970,1,1) + (M536 / 86400)</f>
        <v>43330.208333333328</v>
      </c>
      <c r="P536" t="b">
        <v>0</v>
      </c>
      <c r="Q536" t="b">
        <v>1</v>
      </c>
      <c r="R536" t="s">
        <v>53</v>
      </c>
      <c r="S536" t="str">
        <f>LEFT(R536, FIND("/", R536)-1)</f>
        <v>film &amp; video</v>
      </c>
      <c r="T536" s="7" t="str">
        <f>MID(R536, FIND("/", R536)+1,LEN(R536))</f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ROUND(((E537/D537)*100),0)</f>
        <v>482</v>
      </c>
      <c r="G537" t="s">
        <v>20</v>
      </c>
      <c r="H537">
        <v>202</v>
      </c>
      <c r="I537" s="5">
        <f>AVERAGE(IFERROR(E537/H537,0))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22">
        <f>DATE(1970,1,1) + (L537 / 86400)</f>
        <v>43259.208333333328</v>
      </c>
      <c r="O537" s="21">
        <f>DATE(1970,1,1) + (M537 / 86400)</f>
        <v>43261.208333333328</v>
      </c>
      <c r="P537" t="b">
        <v>0</v>
      </c>
      <c r="Q537" t="b">
        <v>1</v>
      </c>
      <c r="R537" t="s">
        <v>33</v>
      </c>
      <c r="S537" t="str">
        <f>LEFT(R537, FIND("/", R537)-1)</f>
        <v>theater</v>
      </c>
      <c r="T537" s="7" t="str">
        <f>MID(R537, FIND("/", R537)+1,LEN(R537))</f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ROUND(((E538/D538)*100),0)</f>
        <v>150</v>
      </c>
      <c r="G538" t="s">
        <v>20</v>
      </c>
      <c r="H538">
        <v>140</v>
      </c>
      <c r="I538" s="5">
        <f>AVERAGE(IFERROR(E538/H538,0))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22">
        <f>DATE(1970,1,1) + (L538 / 86400)</f>
        <v>40414.208333333336</v>
      </c>
      <c r="O538" s="21">
        <f>DATE(1970,1,1) + (M538 / 86400)</f>
        <v>40440.208333333336</v>
      </c>
      <c r="P538" t="b">
        <v>0</v>
      </c>
      <c r="Q538" t="b">
        <v>0</v>
      </c>
      <c r="R538" t="s">
        <v>119</v>
      </c>
      <c r="S538" t="str">
        <f>LEFT(R538, FIND("/", R538)-1)</f>
        <v>publishing</v>
      </c>
      <c r="T538" s="7" t="str">
        <f>MID(R538, FIND("/", R538)+1,LEN(R538))</f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ROUND(((E539/D539)*100),0)</f>
        <v>117</v>
      </c>
      <c r="G539" t="s">
        <v>20</v>
      </c>
      <c r="H539">
        <v>1052</v>
      </c>
      <c r="I539" s="5">
        <f>AVERAGE(IFERROR(E539/H539,0))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22">
        <f>DATE(1970,1,1) + (L539 / 86400)</f>
        <v>43342.208333333328</v>
      </c>
      <c r="O539" s="21">
        <f>DATE(1970,1,1) + (M539 / 86400)</f>
        <v>43365.208333333328</v>
      </c>
      <c r="P539" t="b">
        <v>1</v>
      </c>
      <c r="Q539" t="b">
        <v>1</v>
      </c>
      <c r="R539" t="s">
        <v>42</v>
      </c>
      <c r="S539" t="str">
        <f>LEFT(R539, FIND("/", R539)-1)</f>
        <v>film &amp; video</v>
      </c>
      <c r="T539" s="7" t="str">
        <f>MID(R539, FIND("/", R539)+1,LEN(R539))</f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ROUND(((E540/D540)*100),0)</f>
        <v>38</v>
      </c>
      <c r="G540" t="s">
        <v>14</v>
      </c>
      <c r="H540">
        <v>1296</v>
      </c>
      <c r="I540" s="5">
        <f>AVERAGE(IFERROR(E540/H540,0))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22">
        <f>DATE(1970,1,1) + (L540 / 86400)</f>
        <v>41539.208333333336</v>
      </c>
      <c r="O540" s="21">
        <f>DATE(1970,1,1) + (M540 / 86400)</f>
        <v>41555.208333333336</v>
      </c>
      <c r="P540" t="b">
        <v>0</v>
      </c>
      <c r="Q540" t="b">
        <v>0</v>
      </c>
      <c r="R540" t="s">
        <v>292</v>
      </c>
      <c r="S540" t="str">
        <f>LEFT(R540, FIND("/", R540)-1)</f>
        <v>games</v>
      </c>
      <c r="T540" s="7" t="str">
        <f>MID(R540, FIND("/", R540)+1,LEN(R540))</f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ROUND(((E541/D541)*100),0)</f>
        <v>73</v>
      </c>
      <c r="G541" t="s">
        <v>14</v>
      </c>
      <c r="H541">
        <v>77</v>
      </c>
      <c r="I541" s="5">
        <f>AVERAGE(IFERROR(E541/H541,0))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22">
        <f>DATE(1970,1,1) + (L541 / 86400)</f>
        <v>43647.208333333328</v>
      </c>
      <c r="O541" s="21">
        <f>DATE(1970,1,1) + (M541 / 86400)</f>
        <v>43653.208333333328</v>
      </c>
      <c r="P541" t="b">
        <v>0</v>
      </c>
      <c r="Q541" t="b">
        <v>1</v>
      </c>
      <c r="R541" t="s">
        <v>17</v>
      </c>
      <c r="S541" t="str">
        <f>LEFT(R541, FIND("/", R541)-1)</f>
        <v>food</v>
      </c>
      <c r="T541" s="7" t="str">
        <f>MID(R541, FIND("/", R541)+1,LEN(R541))</f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ROUND(((E542/D542)*100),0)</f>
        <v>266</v>
      </c>
      <c r="G542" t="s">
        <v>20</v>
      </c>
      <c r="H542">
        <v>247</v>
      </c>
      <c r="I542" s="5">
        <f>AVERAGE(IFERROR(E542/H542,0))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22">
        <f>DATE(1970,1,1) + (L542 / 86400)</f>
        <v>43225.208333333328</v>
      </c>
      <c r="O542" s="21">
        <f>DATE(1970,1,1) + (M542 / 86400)</f>
        <v>43247.208333333328</v>
      </c>
      <c r="P542" t="b">
        <v>0</v>
      </c>
      <c r="Q542" t="b">
        <v>0</v>
      </c>
      <c r="R542" t="s">
        <v>122</v>
      </c>
      <c r="S542" t="str">
        <f>LEFT(R542, FIND("/", R542)-1)</f>
        <v>photography</v>
      </c>
      <c r="T542" s="7" t="str">
        <f>MID(R542, FIND("/", R542)+1,LEN(R542))</f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ROUND(((E543/D543)*100),0)</f>
        <v>24</v>
      </c>
      <c r="G543" t="s">
        <v>14</v>
      </c>
      <c r="H543">
        <v>395</v>
      </c>
      <c r="I543" s="5">
        <f>AVERAGE(IFERROR(E543/H543,0))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22">
        <f>DATE(1970,1,1) + (L543 / 86400)</f>
        <v>42165.208333333328</v>
      </c>
      <c r="O543" s="21">
        <f>DATE(1970,1,1) + (M543 / 86400)</f>
        <v>42191.208333333328</v>
      </c>
      <c r="P543" t="b">
        <v>0</v>
      </c>
      <c r="Q543" t="b">
        <v>0</v>
      </c>
      <c r="R543" t="s">
        <v>292</v>
      </c>
      <c r="S543" t="str">
        <f>LEFT(R543, FIND("/", R543)-1)</f>
        <v>games</v>
      </c>
      <c r="T543" s="7" t="str">
        <f>MID(R543, FIND("/", R543)+1,LEN(R543))</f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ROUND(((E544/D544)*100),0)</f>
        <v>3</v>
      </c>
      <c r="G544" t="s">
        <v>14</v>
      </c>
      <c r="H544">
        <v>49</v>
      </c>
      <c r="I544" s="5">
        <f>AVERAGE(IFERROR(E544/H544,0))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22">
        <f>DATE(1970,1,1) + (L544 / 86400)</f>
        <v>42391.25</v>
      </c>
      <c r="O544" s="21">
        <f>DATE(1970,1,1) + (M544 / 86400)</f>
        <v>42421.25</v>
      </c>
      <c r="P544" t="b">
        <v>0</v>
      </c>
      <c r="Q544" t="b">
        <v>0</v>
      </c>
      <c r="R544" t="s">
        <v>60</v>
      </c>
      <c r="S544" t="str">
        <f>LEFT(R544, FIND("/", R544)-1)</f>
        <v>music</v>
      </c>
      <c r="T544" s="7" t="str">
        <f>MID(R544, FIND("/", R544)+1,LEN(R544))</f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ROUND(((E545/D545)*100),0)</f>
        <v>16</v>
      </c>
      <c r="G545" t="s">
        <v>14</v>
      </c>
      <c r="H545">
        <v>180</v>
      </c>
      <c r="I545" s="5">
        <f>AVERAGE(IFERROR(E545/H545,0))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22">
        <f>DATE(1970,1,1) + (L545 / 86400)</f>
        <v>41528.208333333336</v>
      </c>
      <c r="O545" s="21">
        <f>DATE(1970,1,1) + (M545 / 86400)</f>
        <v>41543.208333333336</v>
      </c>
      <c r="P545" t="b">
        <v>0</v>
      </c>
      <c r="Q545" t="b">
        <v>0</v>
      </c>
      <c r="R545" t="s">
        <v>89</v>
      </c>
      <c r="S545" t="str">
        <f>LEFT(R545, FIND("/", R545)-1)</f>
        <v>games</v>
      </c>
      <c r="T545" s="7" t="str">
        <f>MID(R545, FIND("/", R545)+1,LEN(R545))</f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ROUND(((E546/D546)*100),0)</f>
        <v>277</v>
      </c>
      <c r="G546" t="s">
        <v>20</v>
      </c>
      <c r="H546">
        <v>84</v>
      </c>
      <c r="I546" s="5">
        <f>AVERAGE(IFERROR(E546/H546,0))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22">
        <f>DATE(1970,1,1) + (L546 / 86400)</f>
        <v>42377.25</v>
      </c>
      <c r="O546" s="21">
        <f>DATE(1970,1,1) + (M546 / 86400)</f>
        <v>42390.25</v>
      </c>
      <c r="P546" t="b">
        <v>0</v>
      </c>
      <c r="Q546" t="b">
        <v>0</v>
      </c>
      <c r="R546" t="s">
        <v>23</v>
      </c>
      <c r="S546" t="str">
        <f>LEFT(R546, FIND("/", R546)-1)</f>
        <v>music</v>
      </c>
      <c r="T546" s="7" t="str">
        <f>MID(R546, FIND("/", R546)+1,LEN(R546))</f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ROUND(((E547/D547)*100),0)</f>
        <v>89</v>
      </c>
      <c r="G547" t="s">
        <v>14</v>
      </c>
      <c r="H547">
        <v>2690</v>
      </c>
      <c r="I547" s="5">
        <f>AVERAGE(IFERROR(E547/H547,0))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22">
        <f>DATE(1970,1,1) + (L547 / 86400)</f>
        <v>43824.25</v>
      </c>
      <c r="O547" s="21">
        <f>DATE(1970,1,1) + (M547 / 86400)</f>
        <v>43844.25</v>
      </c>
      <c r="P547" t="b">
        <v>0</v>
      </c>
      <c r="Q547" t="b">
        <v>0</v>
      </c>
      <c r="R547" t="s">
        <v>33</v>
      </c>
      <c r="S547" t="str">
        <f>LEFT(R547, FIND("/", R547)-1)</f>
        <v>theater</v>
      </c>
      <c r="T547" s="7" t="str">
        <f>MID(R547, FIND("/", R547)+1,LEN(R547))</f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ROUND(((E548/D548)*100),0)</f>
        <v>164</v>
      </c>
      <c r="G548" t="s">
        <v>20</v>
      </c>
      <c r="H548">
        <v>88</v>
      </c>
      <c r="I548" s="5">
        <f>AVERAGE(IFERROR(E548/H548,0))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22">
        <f>DATE(1970,1,1) + (L548 / 86400)</f>
        <v>43360.208333333328</v>
      </c>
      <c r="O548" s="21">
        <f>DATE(1970,1,1) + (M548 / 86400)</f>
        <v>43363.208333333328</v>
      </c>
      <c r="P548" t="b">
        <v>0</v>
      </c>
      <c r="Q548" t="b">
        <v>1</v>
      </c>
      <c r="R548" t="s">
        <v>33</v>
      </c>
      <c r="S548" t="str">
        <f>LEFT(R548, FIND("/", R548)-1)</f>
        <v>theater</v>
      </c>
      <c r="T548" s="7" t="str">
        <f>MID(R548, FIND("/", R548)+1,LEN(R548))</f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ROUND(((E549/D549)*100),0)</f>
        <v>969</v>
      </c>
      <c r="G549" t="s">
        <v>20</v>
      </c>
      <c r="H549">
        <v>156</v>
      </c>
      <c r="I549" s="5">
        <f>AVERAGE(IFERROR(E549/H549,0))</f>
        <v>80.75</v>
      </c>
      <c r="J549" t="s">
        <v>21</v>
      </c>
      <c r="K549" t="s">
        <v>22</v>
      </c>
      <c r="L549">
        <v>1422165600</v>
      </c>
      <c r="M549">
        <v>1423202400</v>
      </c>
      <c r="N549" s="22">
        <f>DATE(1970,1,1) + (L549 / 86400)</f>
        <v>42029.25</v>
      </c>
      <c r="O549" s="21">
        <f>DATE(1970,1,1) + (M549 / 86400)</f>
        <v>42041.25</v>
      </c>
      <c r="P549" t="b">
        <v>0</v>
      </c>
      <c r="Q549" t="b">
        <v>0</v>
      </c>
      <c r="R549" t="s">
        <v>53</v>
      </c>
      <c r="S549" t="str">
        <f>LEFT(R549, FIND("/", R549)-1)</f>
        <v>film &amp; video</v>
      </c>
      <c r="T549" s="7" t="str">
        <f>MID(R549, FIND("/", R549)+1,LEN(R549))</f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ROUND(((E550/D550)*100),0)</f>
        <v>271</v>
      </c>
      <c r="G550" t="s">
        <v>20</v>
      </c>
      <c r="H550">
        <v>2985</v>
      </c>
      <c r="I550" s="5">
        <f>AVERAGE(IFERROR(E550/H550,0))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22">
        <f>DATE(1970,1,1) + (L550 / 86400)</f>
        <v>42461.208333333328</v>
      </c>
      <c r="O550" s="21">
        <f>DATE(1970,1,1) + (M550 / 86400)</f>
        <v>42474.208333333328</v>
      </c>
      <c r="P550" t="b">
        <v>0</v>
      </c>
      <c r="Q550" t="b">
        <v>0</v>
      </c>
      <c r="R550" t="s">
        <v>33</v>
      </c>
      <c r="S550" t="str">
        <f>LEFT(R550, FIND("/", R550)-1)</f>
        <v>theater</v>
      </c>
      <c r="T550" s="7" t="str">
        <f>MID(R550, FIND("/", R550)+1,LEN(R550))</f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ROUND(((E551/D551)*100),0)</f>
        <v>284</v>
      </c>
      <c r="G551" t="s">
        <v>20</v>
      </c>
      <c r="H551">
        <v>762</v>
      </c>
      <c r="I551" s="5">
        <f>AVERAGE(IFERROR(E551/H551,0))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22">
        <f>DATE(1970,1,1) + (L551 / 86400)</f>
        <v>41422.208333333336</v>
      </c>
      <c r="O551" s="21">
        <f>DATE(1970,1,1) + (M551 / 86400)</f>
        <v>41431.208333333336</v>
      </c>
      <c r="P551" t="b">
        <v>0</v>
      </c>
      <c r="Q551" t="b">
        <v>0</v>
      </c>
      <c r="R551" t="s">
        <v>65</v>
      </c>
      <c r="S551" t="str">
        <f>LEFT(R551, FIND("/", R551)-1)</f>
        <v>technology</v>
      </c>
      <c r="T551" s="7" t="str">
        <f>MID(R551, FIND("/", R551)+1,LEN(R551))</f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ROUND(((E552/D552)*100),0)</f>
        <v>4</v>
      </c>
      <c r="G552" t="s">
        <v>74</v>
      </c>
      <c r="H552">
        <v>1</v>
      </c>
      <c r="I552" s="5">
        <f>AVERAGE(IFERROR(E552/H552,0))</f>
        <v>4</v>
      </c>
      <c r="J552" t="s">
        <v>98</v>
      </c>
      <c r="K552" t="s">
        <v>99</v>
      </c>
      <c r="L552">
        <v>1330495200</v>
      </c>
      <c r="M552">
        <v>1332306000</v>
      </c>
      <c r="N552" s="22">
        <f>DATE(1970,1,1) + (L552 / 86400)</f>
        <v>40968.25</v>
      </c>
      <c r="O552" s="21">
        <f>DATE(1970,1,1) + (M552 / 86400)</f>
        <v>40989.208333333336</v>
      </c>
      <c r="P552" t="b">
        <v>0</v>
      </c>
      <c r="Q552" t="b">
        <v>0</v>
      </c>
      <c r="R552" t="s">
        <v>60</v>
      </c>
      <c r="S552" t="str">
        <f>LEFT(R552, FIND("/", R552)-1)</f>
        <v>music</v>
      </c>
      <c r="T552" s="7" t="str">
        <f>MID(R552, FIND("/", R552)+1,LEN(R552))</f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ROUND(((E553/D553)*100),0)</f>
        <v>59</v>
      </c>
      <c r="G553" t="s">
        <v>14</v>
      </c>
      <c r="H553">
        <v>2779</v>
      </c>
      <c r="I553" s="5">
        <f>AVERAGE(IFERROR(E553/H553,0))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22">
        <f>DATE(1970,1,1) + (L553 / 86400)</f>
        <v>41993.25</v>
      </c>
      <c r="O553" s="21">
        <f>DATE(1970,1,1) + (M553 / 86400)</f>
        <v>42033.25</v>
      </c>
      <c r="P553" t="b">
        <v>0</v>
      </c>
      <c r="Q553" t="b">
        <v>1</v>
      </c>
      <c r="R553" t="s">
        <v>28</v>
      </c>
      <c r="S553" t="str">
        <f>LEFT(R553, FIND("/", R553)-1)</f>
        <v>technology</v>
      </c>
      <c r="T553" s="7" t="str">
        <f>MID(R553, FIND("/", R553)+1,LEN(R553))</f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ROUND(((E554/D554)*100),0)</f>
        <v>99</v>
      </c>
      <c r="G554" t="s">
        <v>14</v>
      </c>
      <c r="H554">
        <v>92</v>
      </c>
      <c r="I554" s="5">
        <f>AVERAGE(IFERROR(E554/H554,0))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22">
        <f>DATE(1970,1,1) + (L554 / 86400)</f>
        <v>42700.25</v>
      </c>
      <c r="O554" s="21">
        <f>DATE(1970,1,1) + (M554 / 86400)</f>
        <v>42702.25</v>
      </c>
      <c r="P554" t="b">
        <v>0</v>
      </c>
      <c r="Q554" t="b">
        <v>0</v>
      </c>
      <c r="R554" t="s">
        <v>33</v>
      </c>
      <c r="S554" t="str">
        <f>LEFT(R554, FIND("/", R554)-1)</f>
        <v>theater</v>
      </c>
      <c r="T554" s="7" t="str">
        <f>MID(R554, FIND("/", R554)+1,LEN(R554))</f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ROUND(((E555/D555)*100),0)</f>
        <v>44</v>
      </c>
      <c r="G555" t="s">
        <v>14</v>
      </c>
      <c r="H555">
        <v>1028</v>
      </c>
      <c r="I555" s="5">
        <f>AVERAGE(IFERROR(E555/H555,0))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22">
        <f>DATE(1970,1,1) + (L555 / 86400)</f>
        <v>40545.25</v>
      </c>
      <c r="O555" s="21">
        <f>DATE(1970,1,1) + (M555 / 86400)</f>
        <v>40546.25</v>
      </c>
      <c r="P555" t="b">
        <v>0</v>
      </c>
      <c r="Q555" t="b">
        <v>0</v>
      </c>
      <c r="R555" t="s">
        <v>23</v>
      </c>
      <c r="S555" t="str">
        <f>LEFT(R555, FIND("/", R555)-1)</f>
        <v>music</v>
      </c>
      <c r="T555" s="7" t="str">
        <f>MID(R555, FIND("/", R555)+1,LEN(R555))</f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ROUND(((E556/D556)*100),0)</f>
        <v>152</v>
      </c>
      <c r="G556" t="s">
        <v>20</v>
      </c>
      <c r="H556">
        <v>554</v>
      </c>
      <c r="I556" s="5">
        <f>AVERAGE(IFERROR(E556/H556,0))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22">
        <f>DATE(1970,1,1) + (L556 / 86400)</f>
        <v>42723.25</v>
      </c>
      <c r="O556" s="21">
        <f>DATE(1970,1,1) + (M556 / 86400)</f>
        <v>42729.25</v>
      </c>
      <c r="P556" t="b">
        <v>0</v>
      </c>
      <c r="Q556" t="b">
        <v>0</v>
      </c>
      <c r="R556" t="s">
        <v>60</v>
      </c>
      <c r="S556" t="str">
        <f>LEFT(R556, FIND("/", R556)-1)</f>
        <v>music</v>
      </c>
      <c r="T556" s="7" t="str">
        <f>MID(R556, FIND("/", R556)+1,LEN(R556))</f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ROUND(((E557/D557)*100),0)</f>
        <v>224</v>
      </c>
      <c r="G557" t="s">
        <v>20</v>
      </c>
      <c r="H557">
        <v>135</v>
      </c>
      <c r="I557" s="5">
        <f>AVERAGE(IFERROR(E557/H557,0))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22">
        <f>DATE(1970,1,1) + (L557 / 86400)</f>
        <v>41731.208333333336</v>
      </c>
      <c r="O557" s="21">
        <f>DATE(1970,1,1) + (M557 / 86400)</f>
        <v>41762.208333333336</v>
      </c>
      <c r="P557" t="b">
        <v>0</v>
      </c>
      <c r="Q557" t="b">
        <v>0</v>
      </c>
      <c r="R557" t="s">
        <v>23</v>
      </c>
      <c r="S557" t="str">
        <f>LEFT(R557, FIND("/", R557)-1)</f>
        <v>music</v>
      </c>
      <c r="T557" s="7" t="str">
        <f>MID(R557, FIND("/", R557)+1,LEN(R557))</f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ROUND(((E558/D558)*100),0)</f>
        <v>240</v>
      </c>
      <c r="G558" t="s">
        <v>20</v>
      </c>
      <c r="H558">
        <v>122</v>
      </c>
      <c r="I558" s="5">
        <f>AVERAGE(IFERROR(E558/H558,0))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22">
        <f>DATE(1970,1,1) + (L558 / 86400)</f>
        <v>40792.208333333336</v>
      </c>
      <c r="O558" s="21">
        <f>DATE(1970,1,1) + (M558 / 86400)</f>
        <v>40799.208333333336</v>
      </c>
      <c r="P558" t="b">
        <v>0</v>
      </c>
      <c r="Q558" t="b">
        <v>1</v>
      </c>
      <c r="R558" t="s">
        <v>206</v>
      </c>
      <c r="S558" t="str">
        <f>LEFT(R558, FIND("/", R558)-1)</f>
        <v>publishing</v>
      </c>
      <c r="T558" s="7" t="str">
        <f>MID(R558, FIND("/", R558)+1,LEN(R558))</f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ROUND(((E559/D559)*100),0)</f>
        <v>199</v>
      </c>
      <c r="G559" t="s">
        <v>20</v>
      </c>
      <c r="H559">
        <v>221</v>
      </c>
      <c r="I559" s="5">
        <f>AVERAGE(IFERROR(E559/H559,0))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22">
        <f>DATE(1970,1,1) + (L559 / 86400)</f>
        <v>42279.208333333328</v>
      </c>
      <c r="O559" s="21">
        <f>DATE(1970,1,1) + (M559 / 86400)</f>
        <v>42282.208333333328</v>
      </c>
      <c r="P559" t="b">
        <v>0</v>
      </c>
      <c r="Q559" t="b">
        <v>1</v>
      </c>
      <c r="R559" t="s">
        <v>474</v>
      </c>
      <c r="S559" t="str">
        <f>LEFT(R559, FIND("/", R559)-1)</f>
        <v>film &amp; video</v>
      </c>
      <c r="T559" s="7" t="str">
        <f>MID(R559, FIND("/", R559)+1,LEN(R559))</f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ROUND(((E560/D560)*100),0)</f>
        <v>137</v>
      </c>
      <c r="G560" t="s">
        <v>20</v>
      </c>
      <c r="H560">
        <v>126</v>
      </c>
      <c r="I560" s="5">
        <f>AVERAGE(IFERROR(E560/H560,0))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22">
        <f>DATE(1970,1,1) + (L560 / 86400)</f>
        <v>42424.25</v>
      </c>
      <c r="O560" s="21">
        <f>DATE(1970,1,1) + (M560 / 86400)</f>
        <v>42467.208333333328</v>
      </c>
      <c r="P560" t="b">
        <v>0</v>
      </c>
      <c r="Q560" t="b">
        <v>0</v>
      </c>
      <c r="R560" t="s">
        <v>33</v>
      </c>
      <c r="S560" t="str">
        <f>LEFT(R560, FIND("/", R560)-1)</f>
        <v>theater</v>
      </c>
      <c r="T560" s="7" t="str">
        <f>MID(R560, FIND("/", R560)+1,LEN(R560))</f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ROUND(((E561/D561)*100),0)</f>
        <v>101</v>
      </c>
      <c r="G561" t="s">
        <v>20</v>
      </c>
      <c r="H561">
        <v>1022</v>
      </c>
      <c r="I561" s="5">
        <f>AVERAGE(IFERROR(E561/H561,0))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22">
        <f>DATE(1970,1,1) + (L561 / 86400)</f>
        <v>42584.208333333328</v>
      </c>
      <c r="O561" s="21">
        <f>DATE(1970,1,1) + (M561 / 86400)</f>
        <v>42591.208333333328</v>
      </c>
      <c r="P561" t="b">
        <v>0</v>
      </c>
      <c r="Q561" t="b">
        <v>0</v>
      </c>
      <c r="R561" t="s">
        <v>33</v>
      </c>
      <c r="S561" t="str">
        <f>LEFT(R561, FIND("/", R561)-1)</f>
        <v>theater</v>
      </c>
      <c r="T561" s="7" t="str">
        <f>MID(R561, FIND("/", R561)+1,LEN(R561))</f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ROUND(((E562/D562)*100),0)</f>
        <v>794</v>
      </c>
      <c r="G562" t="s">
        <v>20</v>
      </c>
      <c r="H562">
        <v>3177</v>
      </c>
      <c r="I562" s="5">
        <f>AVERAGE(IFERROR(E562/H562,0))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22">
        <f>DATE(1970,1,1) + (L562 / 86400)</f>
        <v>40865.25</v>
      </c>
      <c r="O562" s="21">
        <f>DATE(1970,1,1) + (M562 / 86400)</f>
        <v>40905.25</v>
      </c>
      <c r="P562" t="b">
        <v>0</v>
      </c>
      <c r="Q562" t="b">
        <v>0</v>
      </c>
      <c r="R562" t="s">
        <v>71</v>
      </c>
      <c r="S562" t="str">
        <f>LEFT(R562, FIND("/", R562)-1)</f>
        <v>film &amp; video</v>
      </c>
      <c r="T562" s="7" t="str">
        <f>MID(R562, FIND("/", R562)+1,LEN(R562))</f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ROUND(((E563/D563)*100),0)</f>
        <v>370</v>
      </c>
      <c r="G563" t="s">
        <v>20</v>
      </c>
      <c r="H563">
        <v>198</v>
      </c>
      <c r="I563" s="5">
        <f>AVERAGE(IFERROR(E563/H563,0))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22">
        <f>DATE(1970,1,1) + (L563 / 86400)</f>
        <v>40833.208333333336</v>
      </c>
      <c r="O563" s="21">
        <f>DATE(1970,1,1) + (M563 / 86400)</f>
        <v>40835.208333333336</v>
      </c>
      <c r="P563" t="b">
        <v>0</v>
      </c>
      <c r="Q563" t="b">
        <v>0</v>
      </c>
      <c r="R563" t="s">
        <v>33</v>
      </c>
      <c r="S563" t="str">
        <f>LEFT(R563, FIND("/", R563)-1)</f>
        <v>theater</v>
      </c>
      <c r="T563" s="7" t="str">
        <f>MID(R563, FIND("/", R563)+1,LEN(R563))</f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ROUND(((E564/D564)*100),0)</f>
        <v>13</v>
      </c>
      <c r="G564" t="s">
        <v>14</v>
      </c>
      <c r="H564">
        <v>26</v>
      </c>
      <c r="I564" s="5">
        <f>AVERAGE(IFERROR(E564/H564,0))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22">
        <f>DATE(1970,1,1) + (L564 / 86400)</f>
        <v>43536.208333333328</v>
      </c>
      <c r="O564" s="21">
        <f>DATE(1970,1,1) + (M564 / 86400)</f>
        <v>43538.208333333328</v>
      </c>
      <c r="P564" t="b">
        <v>0</v>
      </c>
      <c r="Q564" t="b">
        <v>0</v>
      </c>
      <c r="R564" t="s">
        <v>23</v>
      </c>
      <c r="S564" t="str">
        <f>LEFT(R564, FIND("/", R564)-1)</f>
        <v>music</v>
      </c>
      <c r="T564" s="7" t="str">
        <f>MID(R564, FIND("/", R564)+1,LEN(R564))</f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ROUND(((E565/D565)*100),0)</f>
        <v>138</v>
      </c>
      <c r="G565" t="s">
        <v>20</v>
      </c>
      <c r="H565">
        <v>85</v>
      </c>
      <c r="I565" s="5">
        <f>AVERAGE(IFERROR(E565/H565,0))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22">
        <f>DATE(1970,1,1) + (L565 / 86400)</f>
        <v>43417.25</v>
      </c>
      <c r="O565" s="21">
        <f>DATE(1970,1,1) + (M565 / 86400)</f>
        <v>43437.25</v>
      </c>
      <c r="P565" t="b">
        <v>0</v>
      </c>
      <c r="Q565" t="b">
        <v>0</v>
      </c>
      <c r="R565" t="s">
        <v>42</v>
      </c>
      <c r="S565" t="str">
        <f>LEFT(R565, FIND("/", R565)-1)</f>
        <v>film &amp; video</v>
      </c>
      <c r="T565" s="7" t="str">
        <f>MID(R565, FIND("/", R565)+1,LEN(R565))</f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ROUND(((E566/D566)*100),0)</f>
        <v>84</v>
      </c>
      <c r="G566" t="s">
        <v>14</v>
      </c>
      <c r="H566">
        <v>1790</v>
      </c>
      <c r="I566" s="5">
        <f>AVERAGE(IFERROR(E566/H566,0))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22">
        <f>DATE(1970,1,1) + (L566 / 86400)</f>
        <v>42078.208333333328</v>
      </c>
      <c r="O566" s="21">
        <f>DATE(1970,1,1) + (M566 / 86400)</f>
        <v>42086.208333333328</v>
      </c>
      <c r="P566" t="b">
        <v>0</v>
      </c>
      <c r="Q566" t="b">
        <v>0</v>
      </c>
      <c r="R566" t="s">
        <v>33</v>
      </c>
      <c r="S566" t="str">
        <f>LEFT(R566, FIND("/", R566)-1)</f>
        <v>theater</v>
      </c>
      <c r="T566" s="7" t="str">
        <f>MID(R566, FIND("/", R566)+1,LEN(R566))</f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ROUND(((E567/D567)*100),0)</f>
        <v>205</v>
      </c>
      <c r="G567" t="s">
        <v>20</v>
      </c>
      <c r="H567">
        <v>3596</v>
      </c>
      <c r="I567" s="5">
        <f>AVERAGE(IFERROR(E567/H567,0))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22">
        <f>DATE(1970,1,1) + (L567 / 86400)</f>
        <v>40862.25</v>
      </c>
      <c r="O567" s="21">
        <f>DATE(1970,1,1) + (M567 / 86400)</f>
        <v>40882.25</v>
      </c>
      <c r="P567" t="b">
        <v>0</v>
      </c>
      <c r="Q567" t="b">
        <v>0</v>
      </c>
      <c r="R567" t="s">
        <v>33</v>
      </c>
      <c r="S567" t="str">
        <f>LEFT(R567, FIND("/", R567)-1)</f>
        <v>theater</v>
      </c>
      <c r="T567" s="7" t="str">
        <f>MID(R567, FIND("/", R567)+1,LEN(R567))</f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ROUND(((E568/D568)*100),0)</f>
        <v>44</v>
      </c>
      <c r="G568" t="s">
        <v>14</v>
      </c>
      <c r="H568">
        <v>37</v>
      </c>
      <c r="I568" s="5">
        <f>AVERAGE(IFERROR(E568/H568,0))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22">
        <f>DATE(1970,1,1) + (L568 / 86400)</f>
        <v>42424.25</v>
      </c>
      <c r="O568" s="21">
        <f>DATE(1970,1,1) + (M568 / 86400)</f>
        <v>42447.208333333328</v>
      </c>
      <c r="P568" t="b">
        <v>0</v>
      </c>
      <c r="Q568" t="b">
        <v>1</v>
      </c>
      <c r="R568" t="s">
        <v>50</v>
      </c>
      <c r="S568" t="str">
        <f>LEFT(R568, FIND("/", R568)-1)</f>
        <v>music</v>
      </c>
      <c r="T568" s="7" t="str">
        <f>MID(R568, FIND("/", R568)+1,LEN(R568))</f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ROUND(((E569/D569)*100),0)</f>
        <v>219</v>
      </c>
      <c r="G569" t="s">
        <v>20</v>
      </c>
      <c r="H569">
        <v>244</v>
      </c>
      <c r="I569" s="5">
        <f>AVERAGE(IFERROR(E569/H569,0))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22">
        <f>DATE(1970,1,1) + (L569 / 86400)</f>
        <v>41830.208333333336</v>
      </c>
      <c r="O569" s="21">
        <f>DATE(1970,1,1) + (M569 / 86400)</f>
        <v>41832.208333333336</v>
      </c>
      <c r="P569" t="b">
        <v>0</v>
      </c>
      <c r="Q569" t="b">
        <v>0</v>
      </c>
      <c r="R569" t="s">
        <v>23</v>
      </c>
      <c r="S569" t="str">
        <f>LEFT(R569, FIND("/", R569)-1)</f>
        <v>music</v>
      </c>
      <c r="T569" s="7" t="str">
        <f>MID(R569, FIND("/", R569)+1,LEN(R569))</f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ROUND(((E570/D570)*100),0)</f>
        <v>186</v>
      </c>
      <c r="G570" t="s">
        <v>20</v>
      </c>
      <c r="H570">
        <v>5180</v>
      </c>
      <c r="I570" s="5">
        <f>AVERAGE(IFERROR(E570/H570,0))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22">
        <f>DATE(1970,1,1) + (L570 / 86400)</f>
        <v>40374.208333333336</v>
      </c>
      <c r="O570" s="21">
        <f>DATE(1970,1,1) + (M570 / 86400)</f>
        <v>40419.208333333336</v>
      </c>
      <c r="P570" t="b">
        <v>0</v>
      </c>
      <c r="Q570" t="b">
        <v>0</v>
      </c>
      <c r="R570" t="s">
        <v>33</v>
      </c>
      <c r="S570" t="str">
        <f>LEFT(R570, FIND("/", R570)-1)</f>
        <v>theater</v>
      </c>
      <c r="T570" s="7" t="str">
        <f>MID(R570, FIND("/", R570)+1,LEN(R570))</f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ROUND(((E571/D571)*100),0)</f>
        <v>237</v>
      </c>
      <c r="G571" t="s">
        <v>20</v>
      </c>
      <c r="H571">
        <v>589</v>
      </c>
      <c r="I571" s="5">
        <f>AVERAGE(IFERROR(E571/H571,0))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22">
        <f>DATE(1970,1,1) + (L571 / 86400)</f>
        <v>40554.25</v>
      </c>
      <c r="O571" s="21">
        <f>DATE(1970,1,1) + (M571 / 86400)</f>
        <v>40566.25</v>
      </c>
      <c r="P571" t="b">
        <v>0</v>
      </c>
      <c r="Q571" t="b">
        <v>0</v>
      </c>
      <c r="R571" t="s">
        <v>71</v>
      </c>
      <c r="S571" t="str">
        <f>LEFT(R571, FIND("/", R571)-1)</f>
        <v>film &amp; video</v>
      </c>
      <c r="T571" s="7" t="str">
        <f>MID(R571, FIND("/", R571)+1,LEN(R571))</f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ROUND(((E572/D572)*100),0)</f>
        <v>306</v>
      </c>
      <c r="G572" t="s">
        <v>20</v>
      </c>
      <c r="H572">
        <v>2725</v>
      </c>
      <c r="I572" s="5">
        <f>AVERAGE(IFERROR(E572/H572,0))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22">
        <f>DATE(1970,1,1) + (L572 / 86400)</f>
        <v>41993.25</v>
      </c>
      <c r="O572" s="21">
        <f>DATE(1970,1,1) + (M572 / 86400)</f>
        <v>41999.25</v>
      </c>
      <c r="P572" t="b">
        <v>0</v>
      </c>
      <c r="Q572" t="b">
        <v>1</v>
      </c>
      <c r="R572" t="s">
        <v>23</v>
      </c>
      <c r="S572" t="str">
        <f>LEFT(R572, FIND("/", R572)-1)</f>
        <v>music</v>
      </c>
      <c r="T572" s="7" t="str">
        <f>MID(R572, FIND("/", R572)+1,LEN(R572))</f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ROUND(((E573/D573)*100),0)</f>
        <v>94</v>
      </c>
      <c r="G573" t="s">
        <v>14</v>
      </c>
      <c r="H573">
        <v>35</v>
      </c>
      <c r="I573" s="5">
        <f>AVERAGE(IFERROR(E573/H573,0))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22">
        <f>DATE(1970,1,1) + (L573 / 86400)</f>
        <v>42174.208333333328</v>
      </c>
      <c r="O573" s="21">
        <f>DATE(1970,1,1) + (M573 / 86400)</f>
        <v>42221.208333333328</v>
      </c>
      <c r="P573" t="b">
        <v>0</v>
      </c>
      <c r="Q573" t="b">
        <v>0</v>
      </c>
      <c r="R573" t="s">
        <v>100</v>
      </c>
      <c r="S573" t="str">
        <f>LEFT(R573, FIND("/", R573)-1)</f>
        <v>film &amp; video</v>
      </c>
      <c r="T573" s="7" t="str">
        <f>MID(R573, FIND("/", R573)+1,LEN(R573))</f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ROUND(((E574/D574)*100),0)</f>
        <v>54</v>
      </c>
      <c r="G574" t="s">
        <v>74</v>
      </c>
      <c r="H574">
        <v>94</v>
      </c>
      <c r="I574" s="5">
        <f>AVERAGE(IFERROR(E574/H574,0))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22">
        <f>DATE(1970,1,1) + (L574 / 86400)</f>
        <v>42275.208333333328</v>
      </c>
      <c r="O574" s="21">
        <f>DATE(1970,1,1) + (M574 / 86400)</f>
        <v>42291.208333333328</v>
      </c>
      <c r="P574" t="b">
        <v>0</v>
      </c>
      <c r="Q574" t="b">
        <v>1</v>
      </c>
      <c r="R574" t="s">
        <v>23</v>
      </c>
      <c r="S574" t="str">
        <f>LEFT(R574, FIND("/", R574)-1)</f>
        <v>music</v>
      </c>
      <c r="T574" s="7" t="str">
        <f>MID(R574, FIND("/", R574)+1,LEN(R574))</f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ROUND(((E575/D575)*100),0)</f>
        <v>112</v>
      </c>
      <c r="G575" t="s">
        <v>20</v>
      </c>
      <c r="H575">
        <v>300</v>
      </c>
      <c r="I575" s="5">
        <f>AVERAGE(IFERROR(E575/H575,0))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22">
        <f>DATE(1970,1,1) + (L575 / 86400)</f>
        <v>41761.208333333336</v>
      </c>
      <c r="O575" s="21">
        <f>DATE(1970,1,1) + (M575 / 86400)</f>
        <v>41763.208333333336</v>
      </c>
      <c r="P575" t="b">
        <v>0</v>
      </c>
      <c r="Q575" t="b">
        <v>0</v>
      </c>
      <c r="R575" t="s">
        <v>1029</v>
      </c>
      <c r="S575" t="str">
        <f>LEFT(R575, FIND("/", R575)-1)</f>
        <v>journalism</v>
      </c>
      <c r="T575" s="7" t="str">
        <f>MID(R575, FIND("/", R575)+1,LEN(R575))</f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ROUND(((E576/D576)*100),0)</f>
        <v>369</v>
      </c>
      <c r="G576" t="s">
        <v>20</v>
      </c>
      <c r="H576">
        <v>144</v>
      </c>
      <c r="I576" s="5">
        <f>AVERAGE(IFERROR(E576/H576,0))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22">
        <f>DATE(1970,1,1) + (L576 / 86400)</f>
        <v>43806.25</v>
      </c>
      <c r="O576" s="21">
        <f>DATE(1970,1,1) + (M576 / 86400)</f>
        <v>43816.25</v>
      </c>
      <c r="P576" t="b">
        <v>0</v>
      </c>
      <c r="Q576" t="b">
        <v>1</v>
      </c>
      <c r="R576" t="s">
        <v>17</v>
      </c>
      <c r="S576" t="str">
        <f>LEFT(R576, FIND("/", R576)-1)</f>
        <v>food</v>
      </c>
      <c r="T576" s="7" t="str">
        <f>MID(R576, FIND("/", R576)+1,LEN(R576))</f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ROUND(((E577/D577)*100),0)</f>
        <v>63</v>
      </c>
      <c r="G577" t="s">
        <v>14</v>
      </c>
      <c r="H577">
        <v>558</v>
      </c>
      <c r="I577" s="5">
        <f>AVERAGE(IFERROR(E577/H577,0))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22">
        <f>DATE(1970,1,1) + (L577 / 86400)</f>
        <v>41779.208333333336</v>
      </c>
      <c r="O577" s="21">
        <f>DATE(1970,1,1) + (M577 / 86400)</f>
        <v>41782.208333333336</v>
      </c>
      <c r="P577" t="b">
        <v>0</v>
      </c>
      <c r="Q577" t="b">
        <v>1</v>
      </c>
      <c r="R577" t="s">
        <v>33</v>
      </c>
      <c r="S577" t="str">
        <f>LEFT(R577, FIND("/", R577)-1)</f>
        <v>theater</v>
      </c>
      <c r="T577" s="7" t="str">
        <f>MID(R577, FIND("/", R577)+1,LEN(R577))</f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ROUND(((E578/D578)*100),0)</f>
        <v>65</v>
      </c>
      <c r="G578" t="s">
        <v>14</v>
      </c>
      <c r="H578">
        <v>64</v>
      </c>
      <c r="I578" s="5">
        <f>AVERAGE(IFERROR(E578/H578,0))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22">
        <f>DATE(1970,1,1) + (L578 / 86400)</f>
        <v>43040.208333333328</v>
      </c>
      <c r="O578" s="21">
        <f>DATE(1970,1,1) + (M578 / 86400)</f>
        <v>43057.25</v>
      </c>
      <c r="P578" t="b">
        <v>0</v>
      </c>
      <c r="Q578" t="b">
        <v>0</v>
      </c>
      <c r="R578" t="s">
        <v>33</v>
      </c>
      <c r="S578" t="str">
        <f>LEFT(R578, FIND("/", R578)-1)</f>
        <v>theater</v>
      </c>
      <c r="T578" s="7" t="str">
        <f>MID(R578, FIND("/", R578)+1,LEN(R578))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ROUND(((E579/D579)*100),0)</f>
        <v>19</v>
      </c>
      <c r="G579" t="s">
        <v>74</v>
      </c>
      <c r="H579">
        <v>37</v>
      </c>
      <c r="I579" s="5">
        <f>AVERAGE(IFERROR(E579/H579,0))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22">
        <f>DATE(1970,1,1) + (L579 / 86400)</f>
        <v>40613.25</v>
      </c>
      <c r="O579" s="21">
        <f>DATE(1970,1,1) + (M579 / 86400)</f>
        <v>40639.208333333336</v>
      </c>
      <c r="P579" t="b">
        <v>0</v>
      </c>
      <c r="Q579" t="b">
        <v>0</v>
      </c>
      <c r="R579" t="s">
        <v>159</v>
      </c>
      <c r="S579" t="str">
        <f>LEFT(R579, FIND("/", R579)-1)</f>
        <v>music</v>
      </c>
      <c r="T579" s="7" t="str">
        <f>MID(R579, FIND("/", R579)+1,LEN(R579))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ROUND(((E580/D580)*100),0)</f>
        <v>17</v>
      </c>
      <c r="G580" t="s">
        <v>14</v>
      </c>
      <c r="H580">
        <v>245</v>
      </c>
      <c r="I580" s="5">
        <f>AVERAGE(IFERROR(E580/H580,0))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22">
        <f>DATE(1970,1,1) + (L580 / 86400)</f>
        <v>40878.25</v>
      </c>
      <c r="O580" s="21">
        <f>DATE(1970,1,1) + (M580 / 86400)</f>
        <v>40881.25</v>
      </c>
      <c r="P580" t="b">
        <v>0</v>
      </c>
      <c r="Q580" t="b">
        <v>0</v>
      </c>
      <c r="R580" t="s">
        <v>474</v>
      </c>
      <c r="S580" t="str">
        <f>LEFT(R580, FIND("/", R580)-1)</f>
        <v>film &amp; video</v>
      </c>
      <c r="T580" s="7" t="str">
        <f>MID(R580, FIND("/", R580)+1,LEN(R580))</f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ROUND(((E581/D581)*100),0)</f>
        <v>101</v>
      </c>
      <c r="G581" t="s">
        <v>20</v>
      </c>
      <c r="H581">
        <v>87</v>
      </c>
      <c r="I581" s="5">
        <f>AVERAGE(IFERROR(E581/H581,0))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22">
        <f>DATE(1970,1,1) + (L581 / 86400)</f>
        <v>40762.208333333336</v>
      </c>
      <c r="O581" s="21">
        <f>DATE(1970,1,1) + (M581 / 86400)</f>
        <v>40774.208333333336</v>
      </c>
      <c r="P581" t="b">
        <v>0</v>
      </c>
      <c r="Q581" t="b">
        <v>0</v>
      </c>
      <c r="R581" t="s">
        <v>159</v>
      </c>
      <c r="S581" t="str">
        <f>LEFT(R581, FIND("/", R581)-1)</f>
        <v>music</v>
      </c>
      <c r="T581" s="7" t="str">
        <f>MID(R581, FIND("/", R581)+1,LEN(R581))</f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ROUND(((E582/D582)*100),0)</f>
        <v>342</v>
      </c>
      <c r="G582" t="s">
        <v>20</v>
      </c>
      <c r="H582">
        <v>3116</v>
      </c>
      <c r="I582" s="5">
        <f>AVERAGE(IFERROR(E582/H582,0))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22">
        <f>DATE(1970,1,1) + (L582 / 86400)</f>
        <v>41696.25</v>
      </c>
      <c r="O582" s="21">
        <f>DATE(1970,1,1) + (M582 / 86400)</f>
        <v>41704.25</v>
      </c>
      <c r="P582" t="b">
        <v>0</v>
      </c>
      <c r="Q582" t="b">
        <v>0</v>
      </c>
      <c r="R582" t="s">
        <v>33</v>
      </c>
      <c r="S582" t="str">
        <f>LEFT(R582, FIND("/", R582)-1)</f>
        <v>theater</v>
      </c>
      <c r="T582" s="7" t="str">
        <f>MID(R582, FIND("/", R582)+1,LEN(R582))</f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ROUND(((E583/D583)*100),0)</f>
        <v>64</v>
      </c>
      <c r="G583" t="s">
        <v>14</v>
      </c>
      <c r="H583">
        <v>71</v>
      </c>
      <c r="I583" s="5">
        <f>AVERAGE(IFERROR(E583/H583,0))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22">
        <f>DATE(1970,1,1) + (L583 / 86400)</f>
        <v>40662.208333333336</v>
      </c>
      <c r="O583" s="21">
        <f>DATE(1970,1,1) + (M583 / 86400)</f>
        <v>40677.208333333336</v>
      </c>
      <c r="P583" t="b">
        <v>0</v>
      </c>
      <c r="Q583" t="b">
        <v>0</v>
      </c>
      <c r="R583" t="s">
        <v>28</v>
      </c>
      <c r="S583" t="str">
        <f>LEFT(R583, FIND("/", R583)-1)</f>
        <v>technology</v>
      </c>
      <c r="T583" s="7" t="str">
        <f>MID(R583, FIND("/", R583)+1,LEN(R583))</f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ROUND(((E584/D584)*100),0)</f>
        <v>52</v>
      </c>
      <c r="G584" t="s">
        <v>14</v>
      </c>
      <c r="H584">
        <v>42</v>
      </c>
      <c r="I584" s="5">
        <f>AVERAGE(IFERROR(E584/H584,0))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22">
        <f>DATE(1970,1,1) + (L584 / 86400)</f>
        <v>42165.208333333328</v>
      </c>
      <c r="O584" s="21">
        <f>DATE(1970,1,1) + (M584 / 86400)</f>
        <v>42170.208333333328</v>
      </c>
      <c r="P584" t="b">
        <v>0</v>
      </c>
      <c r="Q584" t="b">
        <v>1</v>
      </c>
      <c r="R584" t="s">
        <v>89</v>
      </c>
      <c r="S584" t="str">
        <f>LEFT(R584, FIND("/", R584)-1)</f>
        <v>games</v>
      </c>
      <c r="T584" s="7" t="str">
        <f>MID(R584, FIND("/", R584)+1,LEN(R584))</f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ROUND(((E585/D585)*100),0)</f>
        <v>322</v>
      </c>
      <c r="G585" t="s">
        <v>20</v>
      </c>
      <c r="H585">
        <v>909</v>
      </c>
      <c r="I585" s="5">
        <f>AVERAGE(IFERROR(E585/H585,0))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22">
        <f>DATE(1970,1,1) + (L585 / 86400)</f>
        <v>40959.25</v>
      </c>
      <c r="O585" s="21">
        <f>DATE(1970,1,1) + (M585 / 86400)</f>
        <v>40976.25</v>
      </c>
      <c r="P585" t="b">
        <v>0</v>
      </c>
      <c r="Q585" t="b">
        <v>0</v>
      </c>
      <c r="R585" t="s">
        <v>42</v>
      </c>
      <c r="S585" t="str">
        <f>LEFT(R585, FIND("/", R585)-1)</f>
        <v>film &amp; video</v>
      </c>
      <c r="T585" s="7" t="str">
        <f>MID(R585, FIND("/", R585)+1,LEN(R585))</f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ROUND(((E586/D586)*100),0)</f>
        <v>120</v>
      </c>
      <c r="G586" t="s">
        <v>20</v>
      </c>
      <c r="H586">
        <v>1613</v>
      </c>
      <c r="I586" s="5">
        <f>AVERAGE(IFERROR(E586/H586,0))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22">
        <f>DATE(1970,1,1) + (L586 / 86400)</f>
        <v>41024.208333333336</v>
      </c>
      <c r="O586" s="21">
        <f>DATE(1970,1,1) + (M586 / 86400)</f>
        <v>41038.208333333336</v>
      </c>
      <c r="P586" t="b">
        <v>0</v>
      </c>
      <c r="Q586" t="b">
        <v>0</v>
      </c>
      <c r="R586" t="s">
        <v>28</v>
      </c>
      <c r="S586" t="str">
        <f>LEFT(R586, FIND("/", R586)-1)</f>
        <v>technology</v>
      </c>
      <c r="T586" s="7" t="str">
        <f>MID(R586, FIND("/", R586)+1,LEN(R586))</f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ROUND(((E587/D587)*100),0)</f>
        <v>147</v>
      </c>
      <c r="G587" t="s">
        <v>20</v>
      </c>
      <c r="H587">
        <v>136</v>
      </c>
      <c r="I587" s="5">
        <f>AVERAGE(IFERROR(E587/H587,0))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22">
        <f>DATE(1970,1,1) + (L587 / 86400)</f>
        <v>40255.208333333336</v>
      </c>
      <c r="O587" s="21">
        <f>DATE(1970,1,1) + (M587 / 86400)</f>
        <v>40265.208333333336</v>
      </c>
      <c r="P587" t="b">
        <v>0</v>
      </c>
      <c r="Q587" t="b">
        <v>0</v>
      </c>
      <c r="R587" t="s">
        <v>206</v>
      </c>
      <c r="S587" t="str">
        <f>LEFT(R587, FIND("/", R587)-1)</f>
        <v>publishing</v>
      </c>
      <c r="T587" s="7" t="str">
        <f>MID(R587, FIND("/", R587)+1,LEN(R587))</f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ROUND(((E588/D588)*100),0)</f>
        <v>951</v>
      </c>
      <c r="G588" t="s">
        <v>20</v>
      </c>
      <c r="H588">
        <v>130</v>
      </c>
      <c r="I588" s="5">
        <f>AVERAGE(IFERROR(E588/H588,0))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22">
        <f>DATE(1970,1,1) + (L588 / 86400)</f>
        <v>40499.25</v>
      </c>
      <c r="O588" s="21">
        <f>DATE(1970,1,1) + (M588 / 86400)</f>
        <v>40518.25</v>
      </c>
      <c r="P588" t="b">
        <v>0</v>
      </c>
      <c r="Q588" t="b">
        <v>0</v>
      </c>
      <c r="R588" t="s">
        <v>23</v>
      </c>
      <c r="S588" t="str">
        <f>LEFT(R588, FIND("/", R588)-1)</f>
        <v>music</v>
      </c>
      <c r="T588" s="7" t="str">
        <f>MID(R588, FIND("/", R588)+1,LEN(R588))</f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ROUND(((E589/D589)*100),0)</f>
        <v>73</v>
      </c>
      <c r="G589" t="s">
        <v>14</v>
      </c>
      <c r="H589">
        <v>156</v>
      </c>
      <c r="I589" s="5">
        <f>AVERAGE(IFERROR(E589/H589,0))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22">
        <f>DATE(1970,1,1) + (L589 / 86400)</f>
        <v>43484.25</v>
      </c>
      <c r="O589" s="21">
        <f>DATE(1970,1,1) + (M589 / 86400)</f>
        <v>43536.208333333328</v>
      </c>
      <c r="P589" t="b">
        <v>0</v>
      </c>
      <c r="Q589" t="b">
        <v>1</v>
      </c>
      <c r="R589" t="s">
        <v>17</v>
      </c>
      <c r="S589" t="str">
        <f>LEFT(R589, FIND("/", R589)-1)</f>
        <v>food</v>
      </c>
      <c r="T589" s="7" t="str">
        <f>MID(R589, FIND("/", R589)+1,LEN(R589))</f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ROUND(((E590/D590)*100),0)</f>
        <v>79</v>
      </c>
      <c r="G590" t="s">
        <v>14</v>
      </c>
      <c r="H590">
        <v>1368</v>
      </c>
      <c r="I590" s="5">
        <f>AVERAGE(IFERROR(E590/H590,0))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22">
        <f>DATE(1970,1,1) + (L590 / 86400)</f>
        <v>40262.208333333336</v>
      </c>
      <c r="O590" s="21">
        <f>DATE(1970,1,1) + (M590 / 86400)</f>
        <v>40293.208333333336</v>
      </c>
      <c r="P590" t="b">
        <v>0</v>
      </c>
      <c r="Q590" t="b">
        <v>0</v>
      </c>
      <c r="R590" t="s">
        <v>33</v>
      </c>
      <c r="S590" t="str">
        <f>LEFT(R590, FIND("/", R590)-1)</f>
        <v>theater</v>
      </c>
      <c r="T590" s="7" t="str">
        <f>MID(R590, FIND("/", R590)+1,LEN(R590))</f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ROUND(((E591/D591)*100),0)</f>
        <v>65</v>
      </c>
      <c r="G591" t="s">
        <v>14</v>
      </c>
      <c r="H591">
        <v>102</v>
      </c>
      <c r="I591" s="5">
        <f>AVERAGE(IFERROR(E591/H591,0))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22">
        <f>DATE(1970,1,1) + (L591 / 86400)</f>
        <v>42190.208333333328</v>
      </c>
      <c r="O591" s="21">
        <f>DATE(1970,1,1) + (M591 / 86400)</f>
        <v>42197.208333333328</v>
      </c>
      <c r="P591" t="b">
        <v>0</v>
      </c>
      <c r="Q591" t="b">
        <v>0</v>
      </c>
      <c r="R591" t="s">
        <v>42</v>
      </c>
      <c r="S591" t="str">
        <f>LEFT(R591, FIND("/", R591)-1)</f>
        <v>film &amp; video</v>
      </c>
      <c r="T591" s="7" t="str">
        <f>MID(R591, FIND("/", R591)+1,LEN(R591))</f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ROUND(((E592/D592)*100),0)</f>
        <v>82</v>
      </c>
      <c r="G592" t="s">
        <v>14</v>
      </c>
      <c r="H592">
        <v>86</v>
      </c>
      <c r="I592" s="5">
        <f>AVERAGE(IFERROR(E592/H592,0))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22">
        <f>DATE(1970,1,1) + (L592 / 86400)</f>
        <v>41994.25</v>
      </c>
      <c r="O592" s="21">
        <f>DATE(1970,1,1) + (M592 / 86400)</f>
        <v>42005.25</v>
      </c>
      <c r="P592" t="b">
        <v>0</v>
      </c>
      <c r="Q592" t="b">
        <v>0</v>
      </c>
      <c r="R592" t="s">
        <v>133</v>
      </c>
      <c r="S592" t="str">
        <f>LEFT(R592, FIND("/", R592)-1)</f>
        <v>publishing</v>
      </c>
      <c r="T592" s="7" t="str">
        <f>MID(R592, FIND("/", R592)+1,LEN(R592))</f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ROUND(((E593/D593)*100),0)</f>
        <v>1038</v>
      </c>
      <c r="G593" t="s">
        <v>20</v>
      </c>
      <c r="H593">
        <v>102</v>
      </c>
      <c r="I593" s="5">
        <f>AVERAGE(IFERROR(E593/H593,0))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22">
        <f>DATE(1970,1,1) + (L593 / 86400)</f>
        <v>40373.208333333336</v>
      </c>
      <c r="O593" s="21">
        <f>DATE(1970,1,1) + (M593 / 86400)</f>
        <v>40383.208333333336</v>
      </c>
      <c r="P593" t="b">
        <v>0</v>
      </c>
      <c r="Q593" t="b">
        <v>0</v>
      </c>
      <c r="R593" t="s">
        <v>89</v>
      </c>
      <c r="S593" t="str">
        <f>LEFT(R593, FIND("/", R593)-1)</f>
        <v>games</v>
      </c>
      <c r="T593" s="7" t="str">
        <f>MID(R593, FIND("/", R593)+1,LEN(R593))</f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ROUND(((E594/D594)*100),0)</f>
        <v>13</v>
      </c>
      <c r="G594" t="s">
        <v>14</v>
      </c>
      <c r="H594">
        <v>253</v>
      </c>
      <c r="I594" s="5">
        <f>AVERAGE(IFERROR(E594/H594,0))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22">
        <f>DATE(1970,1,1) + (L594 / 86400)</f>
        <v>41789.208333333336</v>
      </c>
      <c r="O594" s="21">
        <f>DATE(1970,1,1) + (M594 / 86400)</f>
        <v>41798.208333333336</v>
      </c>
      <c r="P594" t="b">
        <v>0</v>
      </c>
      <c r="Q594" t="b">
        <v>0</v>
      </c>
      <c r="R594" t="s">
        <v>33</v>
      </c>
      <c r="S594" t="str">
        <f>LEFT(R594, FIND("/", R594)-1)</f>
        <v>theater</v>
      </c>
      <c r="T594" s="7" t="str">
        <f>MID(R594, FIND("/", R594)+1,LEN(R594))</f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ROUND(((E595/D595)*100),0)</f>
        <v>155</v>
      </c>
      <c r="G595" t="s">
        <v>20</v>
      </c>
      <c r="H595">
        <v>4006</v>
      </c>
      <c r="I595" s="5">
        <f>AVERAGE(IFERROR(E595/H595,0))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22">
        <f>DATE(1970,1,1) + (L595 / 86400)</f>
        <v>41724.208333333336</v>
      </c>
      <c r="O595" s="21">
        <f>DATE(1970,1,1) + (M595 / 86400)</f>
        <v>41737.208333333336</v>
      </c>
      <c r="P595" t="b">
        <v>0</v>
      </c>
      <c r="Q595" t="b">
        <v>0</v>
      </c>
      <c r="R595" t="s">
        <v>71</v>
      </c>
      <c r="S595" t="str">
        <f>LEFT(R595, FIND("/", R595)-1)</f>
        <v>film &amp; video</v>
      </c>
      <c r="T595" s="7" t="str">
        <f>MID(R595, FIND("/", R595)+1,LEN(R595))</f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ROUND(((E596/D596)*100),0)</f>
        <v>7</v>
      </c>
      <c r="G596" t="s">
        <v>14</v>
      </c>
      <c r="H596">
        <v>157</v>
      </c>
      <c r="I596" s="5">
        <f>AVERAGE(IFERROR(E596/H596,0))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22">
        <f>DATE(1970,1,1) + (L596 / 86400)</f>
        <v>42548.208333333328</v>
      </c>
      <c r="O596" s="21">
        <f>DATE(1970,1,1) + (M596 / 86400)</f>
        <v>42551.208333333328</v>
      </c>
      <c r="P596" t="b">
        <v>0</v>
      </c>
      <c r="Q596" t="b">
        <v>1</v>
      </c>
      <c r="R596" t="s">
        <v>33</v>
      </c>
      <c r="S596" t="str">
        <f>LEFT(R596, FIND("/", R596)-1)</f>
        <v>theater</v>
      </c>
      <c r="T596" s="7" t="str">
        <f>MID(R596, FIND("/", R596)+1,LEN(R596))</f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ROUND(((E597/D597)*100),0)</f>
        <v>209</v>
      </c>
      <c r="G597" t="s">
        <v>20</v>
      </c>
      <c r="H597">
        <v>1629</v>
      </c>
      <c r="I597" s="5">
        <f>AVERAGE(IFERROR(E597/H597,0))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22">
        <f>DATE(1970,1,1) + (L597 / 86400)</f>
        <v>40253.208333333336</v>
      </c>
      <c r="O597" s="21">
        <f>DATE(1970,1,1) + (M597 / 86400)</f>
        <v>40274.208333333336</v>
      </c>
      <c r="P597" t="b">
        <v>0</v>
      </c>
      <c r="Q597" t="b">
        <v>1</v>
      </c>
      <c r="R597" t="s">
        <v>33</v>
      </c>
      <c r="S597" t="str">
        <f>LEFT(R597, FIND("/", R597)-1)</f>
        <v>theater</v>
      </c>
      <c r="T597" s="7" t="str">
        <f>MID(R597, FIND("/", R597)+1,LEN(R597))</f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ROUND(((E598/D598)*100),0)</f>
        <v>100</v>
      </c>
      <c r="G598" t="s">
        <v>14</v>
      </c>
      <c r="H598">
        <v>183</v>
      </c>
      <c r="I598" s="5">
        <f>AVERAGE(IFERROR(E598/H598,0))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22">
        <f>DATE(1970,1,1) + (L598 / 86400)</f>
        <v>42434.25</v>
      </c>
      <c r="O598" s="21">
        <f>DATE(1970,1,1) + (M598 / 86400)</f>
        <v>42441.25</v>
      </c>
      <c r="P598" t="b">
        <v>0</v>
      </c>
      <c r="Q598" t="b">
        <v>1</v>
      </c>
      <c r="R598" t="s">
        <v>53</v>
      </c>
      <c r="S598" t="str">
        <f>LEFT(R598, FIND("/", R598)-1)</f>
        <v>film &amp; video</v>
      </c>
      <c r="T598" s="7" t="str">
        <f>MID(R598, FIND("/", R598)+1,LEN(R598))</f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ROUND(((E599/D599)*100),0)</f>
        <v>202</v>
      </c>
      <c r="G599" t="s">
        <v>20</v>
      </c>
      <c r="H599">
        <v>2188</v>
      </c>
      <c r="I599" s="5">
        <f>AVERAGE(IFERROR(E599/H599,0))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22">
        <f>DATE(1970,1,1) + (L599 / 86400)</f>
        <v>43786.25</v>
      </c>
      <c r="O599" s="21">
        <f>DATE(1970,1,1) + (M599 / 86400)</f>
        <v>43804.25</v>
      </c>
      <c r="P599" t="b">
        <v>0</v>
      </c>
      <c r="Q599" t="b">
        <v>0</v>
      </c>
      <c r="R599" t="s">
        <v>33</v>
      </c>
      <c r="S599" t="str">
        <f>LEFT(R599, FIND("/", R599)-1)</f>
        <v>theater</v>
      </c>
      <c r="T599" s="7" t="str">
        <f>MID(R599, FIND("/", R599)+1,LEN(R599))</f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ROUND(((E600/D600)*100),0)</f>
        <v>162</v>
      </c>
      <c r="G600" t="s">
        <v>20</v>
      </c>
      <c r="H600">
        <v>2409</v>
      </c>
      <c r="I600" s="5">
        <f>AVERAGE(IFERROR(E600/H600,0))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22">
        <f>DATE(1970,1,1) + (L600 / 86400)</f>
        <v>40344.208333333336</v>
      </c>
      <c r="O600" s="21">
        <f>DATE(1970,1,1) + (M600 / 86400)</f>
        <v>40373.208333333336</v>
      </c>
      <c r="P600" t="b">
        <v>0</v>
      </c>
      <c r="Q600" t="b">
        <v>0</v>
      </c>
      <c r="R600" t="s">
        <v>23</v>
      </c>
      <c r="S600" t="str">
        <f>LEFT(R600, FIND("/", R600)-1)</f>
        <v>music</v>
      </c>
      <c r="T600" s="7" t="str">
        <f>MID(R600, FIND("/", R600)+1,LEN(R600))</f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ROUND(((E601/D601)*100),0)</f>
        <v>4</v>
      </c>
      <c r="G601" t="s">
        <v>14</v>
      </c>
      <c r="H601">
        <v>82</v>
      </c>
      <c r="I601" s="5">
        <f>AVERAGE(IFERROR(E601/H601,0))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22">
        <f>DATE(1970,1,1) + (L601 / 86400)</f>
        <v>42047.25</v>
      </c>
      <c r="O601" s="21">
        <f>DATE(1970,1,1) + (M601 / 86400)</f>
        <v>42055.25</v>
      </c>
      <c r="P601" t="b">
        <v>0</v>
      </c>
      <c r="Q601" t="b">
        <v>0</v>
      </c>
      <c r="R601" t="s">
        <v>42</v>
      </c>
      <c r="S601" t="str">
        <f>LEFT(R601, FIND("/", R601)-1)</f>
        <v>film &amp; video</v>
      </c>
      <c r="T601" s="7" t="str">
        <f>MID(R601, FIND("/", R601)+1,LEN(R601))</f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ROUND(((E602/D602)*100),0)</f>
        <v>5</v>
      </c>
      <c r="G602" t="s">
        <v>14</v>
      </c>
      <c r="H602">
        <v>1</v>
      </c>
      <c r="I602" s="5">
        <f>AVERAGE(IFERROR(E602/H602,0))</f>
        <v>5</v>
      </c>
      <c r="J602" t="s">
        <v>40</v>
      </c>
      <c r="K602" t="s">
        <v>41</v>
      </c>
      <c r="L602">
        <v>1375160400</v>
      </c>
      <c r="M602">
        <v>1376197200</v>
      </c>
      <c r="N602" s="22">
        <f>DATE(1970,1,1) + (L602 / 86400)</f>
        <v>41485.208333333336</v>
      </c>
      <c r="O602" s="21">
        <f>DATE(1970,1,1) + (M602 / 86400)</f>
        <v>41497.208333333336</v>
      </c>
      <c r="P602" t="b">
        <v>0</v>
      </c>
      <c r="Q602" t="b">
        <v>0</v>
      </c>
      <c r="R602" t="s">
        <v>17</v>
      </c>
      <c r="S602" t="str">
        <f>LEFT(R602, FIND("/", R602)-1)</f>
        <v>food</v>
      </c>
      <c r="T602" s="7" t="str">
        <f>MID(R602, FIND("/", R602)+1,LEN(R602))</f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ROUND(((E603/D603)*100),0)</f>
        <v>207</v>
      </c>
      <c r="G603" t="s">
        <v>20</v>
      </c>
      <c r="H603">
        <v>194</v>
      </c>
      <c r="I603" s="5">
        <f>AVERAGE(IFERROR(E603/H603,0))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22">
        <f>DATE(1970,1,1) + (L603 / 86400)</f>
        <v>41789.208333333336</v>
      </c>
      <c r="O603" s="21">
        <f>DATE(1970,1,1) + (M603 / 86400)</f>
        <v>41806.208333333336</v>
      </c>
      <c r="P603" t="b">
        <v>1</v>
      </c>
      <c r="Q603" t="b">
        <v>0</v>
      </c>
      <c r="R603" t="s">
        <v>65</v>
      </c>
      <c r="S603" t="str">
        <f>LEFT(R603, FIND("/", R603)-1)</f>
        <v>technology</v>
      </c>
      <c r="T603" s="7" t="str">
        <f>MID(R603, FIND("/", R603)+1,LEN(R603))</f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ROUND(((E604/D604)*100),0)</f>
        <v>128</v>
      </c>
      <c r="G604" t="s">
        <v>20</v>
      </c>
      <c r="H604">
        <v>1140</v>
      </c>
      <c r="I604" s="5">
        <f>AVERAGE(IFERROR(E604/H604,0))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22">
        <f>DATE(1970,1,1) + (L604 / 86400)</f>
        <v>42160.208333333328</v>
      </c>
      <c r="O604" s="21">
        <f>DATE(1970,1,1) + (M604 / 86400)</f>
        <v>42171.208333333328</v>
      </c>
      <c r="P604" t="b">
        <v>0</v>
      </c>
      <c r="Q604" t="b">
        <v>0</v>
      </c>
      <c r="R604" t="s">
        <v>33</v>
      </c>
      <c r="S604" t="str">
        <f>LEFT(R604, FIND("/", R604)-1)</f>
        <v>theater</v>
      </c>
      <c r="T604" s="7" t="str">
        <f>MID(R604, FIND("/", R604)+1,LEN(R604))</f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ROUND(((E605/D605)*100),0)</f>
        <v>120</v>
      </c>
      <c r="G605" t="s">
        <v>20</v>
      </c>
      <c r="H605">
        <v>102</v>
      </c>
      <c r="I605" s="5">
        <f>AVERAGE(IFERROR(E605/H605,0))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22">
        <f>DATE(1970,1,1) + (L605 / 86400)</f>
        <v>43573.208333333328</v>
      </c>
      <c r="O605" s="21">
        <f>DATE(1970,1,1) + (M605 / 86400)</f>
        <v>43600.208333333328</v>
      </c>
      <c r="P605" t="b">
        <v>0</v>
      </c>
      <c r="Q605" t="b">
        <v>0</v>
      </c>
      <c r="R605" t="s">
        <v>33</v>
      </c>
      <c r="S605" t="str">
        <f>LEFT(R605, FIND("/", R605)-1)</f>
        <v>theater</v>
      </c>
      <c r="T605" s="7" t="str">
        <f>MID(R605, FIND("/", R605)+1,LEN(R605))</f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ROUND(((E606/D606)*100),0)</f>
        <v>171</v>
      </c>
      <c r="G606" t="s">
        <v>20</v>
      </c>
      <c r="H606">
        <v>2857</v>
      </c>
      <c r="I606" s="5">
        <f>AVERAGE(IFERROR(E606/H606,0))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22">
        <f>DATE(1970,1,1) + (L606 / 86400)</f>
        <v>40565.25</v>
      </c>
      <c r="O606" s="21">
        <f>DATE(1970,1,1) + (M606 / 86400)</f>
        <v>40586.25</v>
      </c>
      <c r="P606" t="b">
        <v>0</v>
      </c>
      <c r="Q606" t="b">
        <v>0</v>
      </c>
      <c r="R606" t="s">
        <v>33</v>
      </c>
      <c r="S606" t="str">
        <f>LEFT(R606, FIND("/", R606)-1)</f>
        <v>theater</v>
      </c>
      <c r="T606" s="7" t="str">
        <f>MID(R606, FIND("/", R606)+1,LEN(R606))</f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ROUND(((E607/D607)*100),0)</f>
        <v>187</v>
      </c>
      <c r="G607" t="s">
        <v>20</v>
      </c>
      <c r="H607">
        <v>107</v>
      </c>
      <c r="I607" s="5">
        <f>AVERAGE(IFERROR(E607/H607,0))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22">
        <f>DATE(1970,1,1) + (L607 / 86400)</f>
        <v>42280.208333333328</v>
      </c>
      <c r="O607" s="21">
        <f>DATE(1970,1,1) + (M607 / 86400)</f>
        <v>42321.25</v>
      </c>
      <c r="P607" t="b">
        <v>0</v>
      </c>
      <c r="Q607" t="b">
        <v>0</v>
      </c>
      <c r="R607" t="s">
        <v>68</v>
      </c>
      <c r="S607" t="str">
        <f>LEFT(R607, FIND("/", R607)-1)</f>
        <v>publishing</v>
      </c>
      <c r="T607" s="7" t="str">
        <f>MID(R607, FIND("/", R607)+1,LEN(R607))</f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ROUND(((E608/D608)*100),0)</f>
        <v>188</v>
      </c>
      <c r="G608" t="s">
        <v>20</v>
      </c>
      <c r="H608">
        <v>160</v>
      </c>
      <c r="I608" s="5">
        <f>AVERAGE(IFERROR(E608/H608,0))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22">
        <f>DATE(1970,1,1) + (L608 / 86400)</f>
        <v>42436.25</v>
      </c>
      <c r="O608" s="21">
        <f>DATE(1970,1,1) + (M608 / 86400)</f>
        <v>42447.208333333328</v>
      </c>
      <c r="P608" t="b">
        <v>0</v>
      </c>
      <c r="Q608" t="b">
        <v>0</v>
      </c>
      <c r="R608" t="s">
        <v>23</v>
      </c>
      <c r="S608" t="str">
        <f>LEFT(R608, FIND("/", R608)-1)</f>
        <v>music</v>
      </c>
      <c r="T608" s="7" t="str">
        <f>MID(R608, FIND("/", R608)+1,LEN(R608))</f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ROUND(((E609/D609)*100),0)</f>
        <v>131</v>
      </c>
      <c r="G609" t="s">
        <v>20</v>
      </c>
      <c r="H609">
        <v>2230</v>
      </c>
      <c r="I609" s="5">
        <f>AVERAGE(IFERROR(E609/H609,0))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22">
        <f>DATE(1970,1,1) + (L609 / 86400)</f>
        <v>41721.208333333336</v>
      </c>
      <c r="O609" s="21">
        <f>DATE(1970,1,1) + (M609 / 86400)</f>
        <v>41723.208333333336</v>
      </c>
      <c r="P609" t="b">
        <v>0</v>
      </c>
      <c r="Q609" t="b">
        <v>0</v>
      </c>
      <c r="R609" t="s">
        <v>17</v>
      </c>
      <c r="S609" t="str">
        <f>LEFT(R609, FIND("/", R609)-1)</f>
        <v>food</v>
      </c>
      <c r="T609" s="7" t="str">
        <f>MID(R609, FIND("/", R609)+1,LEN(R609))</f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ROUND(((E610/D610)*100),0)</f>
        <v>284</v>
      </c>
      <c r="G610" t="s">
        <v>20</v>
      </c>
      <c r="H610">
        <v>316</v>
      </c>
      <c r="I610" s="5">
        <f>AVERAGE(IFERROR(E610/H610,0))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22">
        <f>DATE(1970,1,1) + (L610 / 86400)</f>
        <v>43530.25</v>
      </c>
      <c r="O610" s="21">
        <f>DATE(1970,1,1) + (M610 / 86400)</f>
        <v>43534.25</v>
      </c>
      <c r="P610" t="b">
        <v>0</v>
      </c>
      <c r="Q610" t="b">
        <v>1</v>
      </c>
      <c r="R610" t="s">
        <v>159</v>
      </c>
      <c r="S610" t="str">
        <f>LEFT(R610, FIND("/", R610)-1)</f>
        <v>music</v>
      </c>
      <c r="T610" s="7" t="str">
        <f>MID(R610, FIND("/", R610)+1,LEN(R610))</f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ROUND(((E611/D611)*100),0)</f>
        <v>120</v>
      </c>
      <c r="G611" t="s">
        <v>20</v>
      </c>
      <c r="H611">
        <v>117</v>
      </c>
      <c r="I611" s="5">
        <f>AVERAGE(IFERROR(E611/H611,0))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22">
        <f>DATE(1970,1,1) + (L611 / 86400)</f>
        <v>43481.25</v>
      </c>
      <c r="O611" s="21">
        <f>DATE(1970,1,1) + (M611 / 86400)</f>
        <v>43498.25</v>
      </c>
      <c r="P611" t="b">
        <v>0</v>
      </c>
      <c r="Q611" t="b">
        <v>0</v>
      </c>
      <c r="R611" t="s">
        <v>474</v>
      </c>
      <c r="S611" t="str">
        <f>LEFT(R611, FIND("/", R611)-1)</f>
        <v>film &amp; video</v>
      </c>
      <c r="T611" s="7" t="str">
        <f>MID(R611, FIND("/", R611)+1,LEN(R611))</f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ROUND(((E612/D612)*100),0)</f>
        <v>419</v>
      </c>
      <c r="G612" t="s">
        <v>20</v>
      </c>
      <c r="H612">
        <v>6406</v>
      </c>
      <c r="I612" s="5">
        <f>AVERAGE(IFERROR(E612/H612,0))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22">
        <f>DATE(1970,1,1) + (L612 / 86400)</f>
        <v>41259.25</v>
      </c>
      <c r="O612" s="21">
        <f>DATE(1970,1,1) + (M612 / 86400)</f>
        <v>41273.25</v>
      </c>
      <c r="P612" t="b">
        <v>0</v>
      </c>
      <c r="Q612" t="b">
        <v>0</v>
      </c>
      <c r="R612" t="s">
        <v>33</v>
      </c>
      <c r="S612" t="str">
        <f>LEFT(R612, FIND("/", R612)-1)</f>
        <v>theater</v>
      </c>
      <c r="T612" s="7" t="str">
        <f>MID(R612, FIND("/", R612)+1,LEN(R612))</f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ROUND(((E613/D613)*100),0)</f>
        <v>14</v>
      </c>
      <c r="G613" t="s">
        <v>74</v>
      </c>
      <c r="H613">
        <v>15</v>
      </c>
      <c r="I613" s="5">
        <f>AVERAGE(IFERROR(E613/H613,0))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22">
        <f>DATE(1970,1,1) + (L613 / 86400)</f>
        <v>41480.208333333336</v>
      </c>
      <c r="O613" s="21">
        <f>DATE(1970,1,1) + (M613 / 86400)</f>
        <v>41492.208333333336</v>
      </c>
      <c r="P613" t="b">
        <v>0</v>
      </c>
      <c r="Q613" t="b">
        <v>0</v>
      </c>
      <c r="R613" t="s">
        <v>33</v>
      </c>
      <c r="S613" t="str">
        <f>LEFT(R613, FIND("/", R613)-1)</f>
        <v>theater</v>
      </c>
      <c r="T613" s="7" t="str">
        <f>MID(R613, FIND("/", R613)+1,LEN(R613))</f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ROUND(((E614/D614)*100),0)</f>
        <v>139</v>
      </c>
      <c r="G614" t="s">
        <v>20</v>
      </c>
      <c r="H614">
        <v>192</v>
      </c>
      <c r="I614" s="5">
        <f>AVERAGE(IFERROR(E614/H614,0))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22">
        <f>DATE(1970,1,1) + (L614 / 86400)</f>
        <v>40474.208333333336</v>
      </c>
      <c r="O614" s="21">
        <f>DATE(1970,1,1) + (M614 / 86400)</f>
        <v>40497.25</v>
      </c>
      <c r="P614" t="b">
        <v>0</v>
      </c>
      <c r="Q614" t="b">
        <v>0</v>
      </c>
      <c r="R614" t="s">
        <v>50</v>
      </c>
      <c r="S614" t="str">
        <f>LEFT(R614, FIND("/", R614)-1)</f>
        <v>music</v>
      </c>
      <c r="T614" s="7" t="str">
        <f>MID(R614, FIND("/", R614)+1,LEN(R614))</f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ROUND(((E615/D615)*100),0)</f>
        <v>174</v>
      </c>
      <c r="G615" t="s">
        <v>20</v>
      </c>
      <c r="H615">
        <v>26</v>
      </c>
      <c r="I615" s="5">
        <f>AVERAGE(IFERROR(E615/H615,0))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22">
        <f>DATE(1970,1,1) + (L615 / 86400)</f>
        <v>42973.208333333328</v>
      </c>
      <c r="O615" s="21">
        <f>DATE(1970,1,1) + (M615 / 86400)</f>
        <v>42982.208333333328</v>
      </c>
      <c r="P615" t="b">
        <v>0</v>
      </c>
      <c r="Q615" t="b">
        <v>0</v>
      </c>
      <c r="R615" t="s">
        <v>33</v>
      </c>
      <c r="S615" t="str">
        <f>LEFT(R615, FIND("/", R615)-1)</f>
        <v>theater</v>
      </c>
      <c r="T615" s="7" t="str">
        <f>MID(R615, FIND("/", R615)+1,LEN(R615))</f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ROUND(((E616/D616)*100),0)</f>
        <v>155</v>
      </c>
      <c r="G616" t="s">
        <v>20</v>
      </c>
      <c r="H616">
        <v>723</v>
      </c>
      <c r="I616" s="5">
        <f>AVERAGE(IFERROR(E616/H616,0))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22">
        <f>DATE(1970,1,1) + (L616 / 86400)</f>
        <v>42746.25</v>
      </c>
      <c r="O616" s="21">
        <f>DATE(1970,1,1) + (M616 / 86400)</f>
        <v>42764.25</v>
      </c>
      <c r="P616" t="b">
        <v>0</v>
      </c>
      <c r="Q616" t="b">
        <v>0</v>
      </c>
      <c r="R616" t="s">
        <v>33</v>
      </c>
      <c r="S616" t="str">
        <f>LEFT(R616, FIND("/", R616)-1)</f>
        <v>theater</v>
      </c>
      <c r="T616" s="7" t="str">
        <f>MID(R616, FIND("/", R616)+1,LEN(R616))</f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ROUND(((E617/D617)*100),0)</f>
        <v>170</v>
      </c>
      <c r="G617" t="s">
        <v>20</v>
      </c>
      <c r="H617">
        <v>170</v>
      </c>
      <c r="I617" s="5">
        <f>AVERAGE(IFERROR(E617/H617,0))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22">
        <f>DATE(1970,1,1) + (L617 / 86400)</f>
        <v>42489.208333333328</v>
      </c>
      <c r="O617" s="21">
        <f>DATE(1970,1,1) + (M617 / 86400)</f>
        <v>42499.208333333328</v>
      </c>
      <c r="P617" t="b">
        <v>0</v>
      </c>
      <c r="Q617" t="b">
        <v>0</v>
      </c>
      <c r="R617" t="s">
        <v>33</v>
      </c>
      <c r="S617" t="str">
        <f>LEFT(R617, FIND("/", R617)-1)</f>
        <v>theater</v>
      </c>
      <c r="T617" s="7" t="str">
        <f>MID(R617, FIND("/", R617)+1,LEN(R617))</f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ROUND(((E618/D618)*100),0)</f>
        <v>190</v>
      </c>
      <c r="G618" t="s">
        <v>20</v>
      </c>
      <c r="H618">
        <v>238</v>
      </c>
      <c r="I618" s="5">
        <f>AVERAGE(IFERROR(E618/H618,0))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22">
        <f>DATE(1970,1,1) + (L618 / 86400)</f>
        <v>41537.208333333336</v>
      </c>
      <c r="O618" s="21">
        <f>DATE(1970,1,1) + (M618 / 86400)</f>
        <v>41538.208333333336</v>
      </c>
      <c r="P618" t="b">
        <v>0</v>
      </c>
      <c r="Q618" t="b">
        <v>1</v>
      </c>
      <c r="R618" t="s">
        <v>60</v>
      </c>
      <c r="S618" t="str">
        <f>LEFT(R618, FIND("/", R618)-1)</f>
        <v>music</v>
      </c>
      <c r="T618" s="7" t="str">
        <f>MID(R618, FIND("/", R618)+1,LEN(R618))</f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ROUND(((E619/D619)*100),0)</f>
        <v>250</v>
      </c>
      <c r="G619" t="s">
        <v>20</v>
      </c>
      <c r="H619">
        <v>55</v>
      </c>
      <c r="I619" s="5">
        <f>AVERAGE(IFERROR(E619/H619,0))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22">
        <f>DATE(1970,1,1) + (L619 / 86400)</f>
        <v>41794.208333333336</v>
      </c>
      <c r="O619" s="21">
        <f>DATE(1970,1,1) + (M619 / 86400)</f>
        <v>41804.208333333336</v>
      </c>
      <c r="P619" t="b">
        <v>0</v>
      </c>
      <c r="Q619" t="b">
        <v>0</v>
      </c>
      <c r="R619" t="s">
        <v>33</v>
      </c>
      <c r="S619" t="str">
        <f>LEFT(R619, FIND("/", R619)-1)</f>
        <v>theater</v>
      </c>
      <c r="T619" s="7" t="str">
        <f>MID(R619, FIND("/", R619)+1,LEN(R619))</f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ROUND(((E620/D620)*100),0)</f>
        <v>49</v>
      </c>
      <c r="G620" t="s">
        <v>14</v>
      </c>
      <c r="H620">
        <v>1198</v>
      </c>
      <c r="I620" s="5">
        <f>AVERAGE(IFERROR(E620/H620,0))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22">
        <f>DATE(1970,1,1) + (L620 / 86400)</f>
        <v>41396.208333333336</v>
      </c>
      <c r="O620" s="21">
        <f>DATE(1970,1,1) + (M620 / 86400)</f>
        <v>41417.208333333336</v>
      </c>
      <c r="P620" t="b">
        <v>0</v>
      </c>
      <c r="Q620" t="b">
        <v>0</v>
      </c>
      <c r="R620" t="s">
        <v>68</v>
      </c>
      <c r="S620" t="str">
        <f>LEFT(R620, FIND("/", R620)-1)</f>
        <v>publishing</v>
      </c>
      <c r="T620" s="7" t="str">
        <f>MID(R620, FIND("/", R620)+1,LEN(R620))</f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ROUND(((E621/D621)*100),0)</f>
        <v>28</v>
      </c>
      <c r="G621" t="s">
        <v>14</v>
      </c>
      <c r="H621">
        <v>648</v>
      </c>
      <c r="I621" s="5">
        <f>AVERAGE(IFERROR(E621/H621,0))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22">
        <f>DATE(1970,1,1) + (L621 / 86400)</f>
        <v>40669.208333333336</v>
      </c>
      <c r="O621" s="21">
        <f>DATE(1970,1,1) + (M621 / 86400)</f>
        <v>40670.208333333336</v>
      </c>
      <c r="P621" t="b">
        <v>1</v>
      </c>
      <c r="Q621" t="b">
        <v>1</v>
      </c>
      <c r="R621" t="s">
        <v>33</v>
      </c>
      <c r="S621" t="str">
        <f>LEFT(R621, FIND("/", R621)-1)</f>
        <v>theater</v>
      </c>
      <c r="T621" s="7" t="str">
        <f>MID(R621, FIND("/", R621)+1,LEN(R621))</f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ROUND(((E622/D622)*100),0)</f>
        <v>268</v>
      </c>
      <c r="G622" t="s">
        <v>20</v>
      </c>
      <c r="H622">
        <v>128</v>
      </c>
      <c r="I622" s="5">
        <f>AVERAGE(IFERROR(E622/H622,0))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22">
        <f>DATE(1970,1,1) + (L622 / 86400)</f>
        <v>42559.208333333328</v>
      </c>
      <c r="O622" s="21">
        <f>DATE(1970,1,1) + (M622 / 86400)</f>
        <v>42563.208333333328</v>
      </c>
      <c r="P622" t="b">
        <v>0</v>
      </c>
      <c r="Q622" t="b">
        <v>0</v>
      </c>
      <c r="R622" t="s">
        <v>122</v>
      </c>
      <c r="S622" t="str">
        <f>LEFT(R622, FIND("/", R622)-1)</f>
        <v>photography</v>
      </c>
      <c r="T622" s="7" t="str">
        <f>MID(R622, FIND("/", R622)+1,LEN(R622))</f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ROUND(((E623/D623)*100),0)</f>
        <v>620</v>
      </c>
      <c r="G623" t="s">
        <v>20</v>
      </c>
      <c r="H623">
        <v>2144</v>
      </c>
      <c r="I623" s="5">
        <f>AVERAGE(IFERROR(E623/H623,0))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22">
        <f>DATE(1970,1,1) + (L623 / 86400)</f>
        <v>42626.208333333328</v>
      </c>
      <c r="O623" s="21">
        <f>DATE(1970,1,1) + (M623 / 86400)</f>
        <v>42631.208333333328</v>
      </c>
      <c r="P623" t="b">
        <v>0</v>
      </c>
      <c r="Q623" t="b">
        <v>0</v>
      </c>
      <c r="R623" t="s">
        <v>33</v>
      </c>
      <c r="S623" t="str">
        <f>LEFT(R623, FIND("/", R623)-1)</f>
        <v>theater</v>
      </c>
      <c r="T623" s="7" t="str">
        <f>MID(R623, FIND("/", R623)+1,LEN(R623))</f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ROUND(((E624/D624)*100),0)</f>
        <v>3</v>
      </c>
      <c r="G624" t="s">
        <v>14</v>
      </c>
      <c r="H624">
        <v>64</v>
      </c>
      <c r="I624" s="5">
        <f>AVERAGE(IFERROR(E624/H624,0))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22">
        <f>DATE(1970,1,1) + (L624 / 86400)</f>
        <v>43205.208333333328</v>
      </c>
      <c r="O624" s="21">
        <f>DATE(1970,1,1) + (M624 / 86400)</f>
        <v>43231.208333333328</v>
      </c>
      <c r="P624" t="b">
        <v>0</v>
      </c>
      <c r="Q624" t="b">
        <v>0</v>
      </c>
      <c r="R624" t="s">
        <v>60</v>
      </c>
      <c r="S624" t="str">
        <f>LEFT(R624, FIND("/", R624)-1)</f>
        <v>music</v>
      </c>
      <c r="T624" s="7" t="str">
        <f>MID(R624, FIND("/", R624)+1,LEN(R624))</f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ROUND(((E625/D625)*100),0)</f>
        <v>160</v>
      </c>
      <c r="G625" t="s">
        <v>20</v>
      </c>
      <c r="H625">
        <v>2693</v>
      </c>
      <c r="I625" s="5">
        <f>AVERAGE(IFERROR(E625/H625,0))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22">
        <f>DATE(1970,1,1) + (L625 / 86400)</f>
        <v>42201.208333333328</v>
      </c>
      <c r="O625" s="21">
        <f>DATE(1970,1,1) + (M625 / 86400)</f>
        <v>42206.208333333328</v>
      </c>
      <c r="P625" t="b">
        <v>0</v>
      </c>
      <c r="Q625" t="b">
        <v>0</v>
      </c>
      <c r="R625" t="s">
        <v>33</v>
      </c>
      <c r="S625" t="str">
        <f>LEFT(R625, FIND("/", R625)-1)</f>
        <v>theater</v>
      </c>
      <c r="T625" s="7" t="str">
        <f>MID(R625, FIND("/", R625)+1,LEN(R625))</f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ROUND(((E626/D626)*100),0)</f>
        <v>279</v>
      </c>
      <c r="G626" t="s">
        <v>20</v>
      </c>
      <c r="H626">
        <v>432</v>
      </c>
      <c r="I626" s="5">
        <f>AVERAGE(IFERROR(E626/H626,0))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22">
        <f>DATE(1970,1,1) + (L626 / 86400)</f>
        <v>42029.25</v>
      </c>
      <c r="O626" s="21">
        <f>DATE(1970,1,1) + (M626 / 86400)</f>
        <v>42035.25</v>
      </c>
      <c r="P626" t="b">
        <v>0</v>
      </c>
      <c r="Q626" t="b">
        <v>0</v>
      </c>
      <c r="R626" t="s">
        <v>122</v>
      </c>
      <c r="S626" t="str">
        <f>LEFT(R626, FIND("/", R626)-1)</f>
        <v>photography</v>
      </c>
      <c r="T626" s="7" t="str">
        <f>MID(R626, FIND("/", R626)+1,LEN(R626))</f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ROUND(((E627/D627)*100),0)</f>
        <v>77</v>
      </c>
      <c r="G627" t="s">
        <v>14</v>
      </c>
      <c r="H627">
        <v>62</v>
      </c>
      <c r="I627" s="5">
        <f>AVERAGE(IFERROR(E627/H627,0))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22">
        <f>DATE(1970,1,1) + (L627 / 86400)</f>
        <v>43857.25</v>
      </c>
      <c r="O627" s="21">
        <f>DATE(1970,1,1) + (M627 / 86400)</f>
        <v>43871.25</v>
      </c>
      <c r="P627" t="b">
        <v>0</v>
      </c>
      <c r="Q627" t="b">
        <v>0</v>
      </c>
      <c r="R627" t="s">
        <v>33</v>
      </c>
      <c r="S627" t="str">
        <f>LEFT(R627, FIND("/", R627)-1)</f>
        <v>theater</v>
      </c>
      <c r="T627" s="7" t="str">
        <f>MID(R627, FIND("/", R627)+1,LEN(R627))</f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ROUND(((E628/D628)*100),0)</f>
        <v>206</v>
      </c>
      <c r="G628" t="s">
        <v>20</v>
      </c>
      <c r="H628">
        <v>189</v>
      </c>
      <c r="I628" s="5">
        <f>AVERAGE(IFERROR(E628/H628,0))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22">
        <f>DATE(1970,1,1) + (L628 / 86400)</f>
        <v>40449.208333333336</v>
      </c>
      <c r="O628" s="21">
        <f>DATE(1970,1,1) + (M628 / 86400)</f>
        <v>40458.208333333336</v>
      </c>
      <c r="P628" t="b">
        <v>0</v>
      </c>
      <c r="Q628" t="b">
        <v>1</v>
      </c>
      <c r="R628" t="s">
        <v>33</v>
      </c>
      <c r="S628" t="str">
        <f>LEFT(R628, FIND("/", R628)-1)</f>
        <v>theater</v>
      </c>
      <c r="T628" s="7" t="str">
        <f>MID(R628, FIND("/", R628)+1,LEN(R628))</f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ROUND(((E629/D629)*100),0)</f>
        <v>694</v>
      </c>
      <c r="G629" t="s">
        <v>20</v>
      </c>
      <c r="H629">
        <v>154</v>
      </c>
      <c r="I629" s="5">
        <f>AVERAGE(IFERROR(E629/H629,0))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22">
        <f>DATE(1970,1,1) + (L629 / 86400)</f>
        <v>40345.208333333336</v>
      </c>
      <c r="O629" s="21">
        <f>DATE(1970,1,1) + (M629 / 86400)</f>
        <v>40369.208333333336</v>
      </c>
      <c r="P629" t="b">
        <v>1</v>
      </c>
      <c r="Q629" t="b">
        <v>0</v>
      </c>
      <c r="R629" t="s">
        <v>17</v>
      </c>
      <c r="S629" t="str">
        <f>LEFT(R629, FIND("/", R629)-1)</f>
        <v>food</v>
      </c>
      <c r="T629" s="7" t="str">
        <f>MID(R629, FIND("/", R629)+1,LEN(R629))</f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ROUND(((E630/D630)*100),0)</f>
        <v>152</v>
      </c>
      <c r="G630" t="s">
        <v>20</v>
      </c>
      <c r="H630">
        <v>96</v>
      </c>
      <c r="I630" s="5">
        <f>AVERAGE(IFERROR(E630/H630,0))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22">
        <f>DATE(1970,1,1) + (L630 / 86400)</f>
        <v>40455.208333333336</v>
      </c>
      <c r="O630" s="21">
        <f>DATE(1970,1,1) + (M630 / 86400)</f>
        <v>40458.208333333336</v>
      </c>
      <c r="P630" t="b">
        <v>0</v>
      </c>
      <c r="Q630" t="b">
        <v>0</v>
      </c>
      <c r="R630" t="s">
        <v>60</v>
      </c>
      <c r="S630" t="str">
        <f>LEFT(R630, FIND("/", R630)-1)</f>
        <v>music</v>
      </c>
      <c r="T630" s="7" t="str">
        <f>MID(R630, FIND("/", R630)+1,LEN(R630))</f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ROUND(((E631/D631)*100),0)</f>
        <v>65</v>
      </c>
      <c r="G631" t="s">
        <v>14</v>
      </c>
      <c r="H631">
        <v>750</v>
      </c>
      <c r="I631" s="5">
        <f>AVERAGE(IFERROR(E631/H631,0))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22">
        <f>DATE(1970,1,1) + (L631 / 86400)</f>
        <v>42557.208333333328</v>
      </c>
      <c r="O631" s="21">
        <f>DATE(1970,1,1) + (M631 / 86400)</f>
        <v>42559.208333333328</v>
      </c>
      <c r="P631" t="b">
        <v>0</v>
      </c>
      <c r="Q631" t="b">
        <v>1</v>
      </c>
      <c r="R631" t="s">
        <v>33</v>
      </c>
      <c r="S631" t="str">
        <f>LEFT(R631, FIND("/", R631)-1)</f>
        <v>theater</v>
      </c>
      <c r="T631" s="7" t="str">
        <f>MID(R631, FIND("/", R631)+1,LEN(R631))</f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ROUND(((E632/D632)*100),0)</f>
        <v>63</v>
      </c>
      <c r="G632" t="s">
        <v>74</v>
      </c>
      <c r="H632">
        <v>87</v>
      </c>
      <c r="I632" s="5">
        <f>AVERAGE(IFERROR(E632/H632,0))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22">
        <f>DATE(1970,1,1) + (L632 / 86400)</f>
        <v>43586.208333333328</v>
      </c>
      <c r="O632" s="21">
        <f>DATE(1970,1,1) + (M632 / 86400)</f>
        <v>43597.208333333328</v>
      </c>
      <c r="P632" t="b">
        <v>0</v>
      </c>
      <c r="Q632" t="b">
        <v>1</v>
      </c>
      <c r="R632" t="s">
        <v>33</v>
      </c>
      <c r="S632" t="str">
        <f>LEFT(R632, FIND("/", R632)-1)</f>
        <v>theater</v>
      </c>
      <c r="T632" s="7" t="str">
        <f>MID(R632, FIND("/", R632)+1,LEN(R632))</f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ROUND(((E633/D633)*100),0)</f>
        <v>310</v>
      </c>
      <c r="G633" t="s">
        <v>20</v>
      </c>
      <c r="H633">
        <v>3063</v>
      </c>
      <c r="I633" s="5">
        <f>AVERAGE(IFERROR(E633/H633,0))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22">
        <f>DATE(1970,1,1) + (L633 / 86400)</f>
        <v>43550.208333333328</v>
      </c>
      <c r="O633" s="21">
        <f>DATE(1970,1,1) + (M633 / 86400)</f>
        <v>43554.208333333328</v>
      </c>
      <c r="P633" t="b">
        <v>0</v>
      </c>
      <c r="Q633" t="b">
        <v>0</v>
      </c>
      <c r="R633" t="s">
        <v>33</v>
      </c>
      <c r="S633" t="str">
        <f>LEFT(R633, FIND("/", R633)-1)</f>
        <v>theater</v>
      </c>
      <c r="T633" s="7" t="str">
        <f>MID(R633, FIND("/", R633)+1,LEN(R633))</f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ROUND(((E634/D634)*100),0)</f>
        <v>43</v>
      </c>
      <c r="G634" t="s">
        <v>47</v>
      </c>
      <c r="H634">
        <v>278</v>
      </c>
      <c r="I634" s="5">
        <f>AVERAGE(IFERROR(E634/H634,0))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22">
        <f>DATE(1970,1,1) + (L634 / 86400)</f>
        <v>41945.208333333336</v>
      </c>
      <c r="O634" s="21">
        <f>DATE(1970,1,1) + (M634 / 86400)</f>
        <v>41963.25</v>
      </c>
      <c r="P634" t="b">
        <v>0</v>
      </c>
      <c r="Q634" t="b">
        <v>0</v>
      </c>
      <c r="R634" t="s">
        <v>33</v>
      </c>
      <c r="S634" t="str">
        <f>LEFT(R634, FIND("/", R634)-1)</f>
        <v>theater</v>
      </c>
      <c r="T634" s="7" t="str">
        <f>MID(R634, FIND("/", R634)+1,LEN(R634))</f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ROUND(((E635/D635)*100),0)</f>
        <v>83</v>
      </c>
      <c r="G635" t="s">
        <v>14</v>
      </c>
      <c r="H635">
        <v>105</v>
      </c>
      <c r="I635" s="5">
        <f>AVERAGE(IFERROR(E635/H635,0))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22">
        <f>DATE(1970,1,1) + (L635 / 86400)</f>
        <v>42315.25</v>
      </c>
      <c r="O635" s="21">
        <f>DATE(1970,1,1) + (M635 / 86400)</f>
        <v>42319.25</v>
      </c>
      <c r="P635" t="b">
        <v>0</v>
      </c>
      <c r="Q635" t="b">
        <v>0</v>
      </c>
      <c r="R635" t="s">
        <v>71</v>
      </c>
      <c r="S635" t="str">
        <f>LEFT(R635, FIND("/", R635)-1)</f>
        <v>film &amp; video</v>
      </c>
      <c r="T635" s="7" t="str">
        <f>MID(R635, FIND("/", R635)+1,LEN(R635))</f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ROUND(((E636/D636)*100),0)</f>
        <v>79</v>
      </c>
      <c r="G636" t="s">
        <v>74</v>
      </c>
      <c r="H636">
        <v>1658</v>
      </c>
      <c r="I636" s="5">
        <f>AVERAGE(IFERROR(E636/H636,0))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22">
        <f>DATE(1970,1,1) + (L636 / 86400)</f>
        <v>42819.208333333328</v>
      </c>
      <c r="O636" s="21">
        <f>DATE(1970,1,1) + (M636 / 86400)</f>
        <v>42833.208333333328</v>
      </c>
      <c r="P636" t="b">
        <v>0</v>
      </c>
      <c r="Q636" t="b">
        <v>0</v>
      </c>
      <c r="R636" t="s">
        <v>269</v>
      </c>
      <c r="S636" t="str">
        <f>LEFT(R636, FIND("/", R636)-1)</f>
        <v>film &amp; video</v>
      </c>
      <c r="T636" s="7" t="str">
        <f>MID(R636, FIND("/", R636)+1,LEN(R636))</f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ROUND(((E637/D637)*100),0)</f>
        <v>114</v>
      </c>
      <c r="G637" t="s">
        <v>20</v>
      </c>
      <c r="H637">
        <v>2266</v>
      </c>
      <c r="I637" s="5">
        <f>AVERAGE(IFERROR(E637/H637,0))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22">
        <f>DATE(1970,1,1) + (L637 / 86400)</f>
        <v>41314.25</v>
      </c>
      <c r="O637" s="21">
        <f>DATE(1970,1,1) + (M637 / 86400)</f>
        <v>41346.208333333336</v>
      </c>
      <c r="P637" t="b">
        <v>0</v>
      </c>
      <c r="Q637" t="b">
        <v>0</v>
      </c>
      <c r="R637" t="s">
        <v>269</v>
      </c>
      <c r="S637" t="str">
        <f>LEFT(R637, FIND("/", R637)-1)</f>
        <v>film &amp; video</v>
      </c>
      <c r="T637" s="7" t="str">
        <f>MID(R637, FIND("/", R637)+1,LEN(R637))</f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ROUND(((E638/D638)*100),0)</f>
        <v>65</v>
      </c>
      <c r="G638" t="s">
        <v>14</v>
      </c>
      <c r="H638">
        <v>2604</v>
      </c>
      <c r="I638" s="5">
        <f>AVERAGE(IFERROR(E638/H638,0))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22">
        <f>DATE(1970,1,1) + (L638 / 86400)</f>
        <v>40926.25</v>
      </c>
      <c r="O638" s="21">
        <f>DATE(1970,1,1) + (M638 / 86400)</f>
        <v>40971.25</v>
      </c>
      <c r="P638" t="b">
        <v>0</v>
      </c>
      <c r="Q638" t="b">
        <v>1</v>
      </c>
      <c r="R638" t="s">
        <v>71</v>
      </c>
      <c r="S638" t="str">
        <f>LEFT(R638, FIND("/", R638)-1)</f>
        <v>film &amp; video</v>
      </c>
      <c r="T638" s="7" t="str">
        <f>MID(R638, FIND("/", R638)+1,LEN(R638))</f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ROUND(((E639/D639)*100),0)</f>
        <v>79</v>
      </c>
      <c r="G639" t="s">
        <v>14</v>
      </c>
      <c r="H639">
        <v>65</v>
      </c>
      <c r="I639" s="5">
        <f>AVERAGE(IFERROR(E639/H639,0))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22">
        <f>DATE(1970,1,1) + (L639 / 86400)</f>
        <v>42688.25</v>
      </c>
      <c r="O639" s="21">
        <f>DATE(1970,1,1) + (M639 / 86400)</f>
        <v>42696.25</v>
      </c>
      <c r="P639" t="b">
        <v>0</v>
      </c>
      <c r="Q639" t="b">
        <v>0</v>
      </c>
      <c r="R639" t="s">
        <v>33</v>
      </c>
      <c r="S639" t="str">
        <f>LEFT(R639, FIND("/", R639)-1)</f>
        <v>theater</v>
      </c>
      <c r="T639" s="7" t="str">
        <f>MID(R639, FIND("/", R639)+1,LEN(R639))</f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ROUND(((E640/D640)*100),0)</f>
        <v>11</v>
      </c>
      <c r="G640" t="s">
        <v>14</v>
      </c>
      <c r="H640">
        <v>94</v>
      </c>
      <c r="I640" s="5">
        <f>AVERAGE(IFERROR(E640/H640,0))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22">
        <f>DATE(1970,1,1) + (L640 / 86400)</f>
        <v>40386.208333333336</v>
      </c>
      <c r="O640" s="21">
        <f>DATE(1970,1,1) + (M640 / 86400)</f>
        <v>40398.208333333336</v>
      </c>
      <c r="P640" t="b">
        <v>0</v>
      </c>
      <c r="Q640" t="b">
        <v>1</v>
      </c>
      <c r="R640" t="s">
        <v>33</v>
      </c>
      <c r="S640" t="str">
        <f>LEFT(R640, FIND("/", R640)-1)</f>
        <v>theater</v>
      </c>
      <c r="T640" s="7" t="str">
        <f>MID(R640, FIND("/", R640)+1,LEN(R640))</f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ROUND(((E641/D641)*100),0)</f>
        <v>56</v>
      </c>
      <c r="G641" t="s">
        <v>47</v>
      </c>
      <c r="H641">
        <v>45</v>
      </c>
      <c r="I641" s="5">
        <f>AVERAGE(IFERROR(E641/H641,0))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22">
        <f>DATE(1970,1,1) + (L641 / 86400)</f>
        <v>43309.208333333328</v>
      </c>
      <c r="O641" s="21">
        <f>DATE(1970,1,1) + (M641 / 86400)</f>
        <v>43309.208333333328</v>
      </c>
      <c r="P641" t="b">
        <v>0</v>
      </c>
      <c r="Q641" t="b">
        <v>1</v>
      </c>
      <c r="R641" t="s">
        <v>53</v>
      </c>
      <c r="S641" t="str">
        <f>LEFT(R641, FIND("/", R641)-1)</f>
        <v>film &amp; video</v>
      </c>
      <c r="T641" s="7" t="str">
        <f>MID(R641, FIND("/", R641)+1,LEN(R641))</f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ROUND(((E642/D642)*100),0)</f>
        <v>17</v>
      </c>
      <c r="G642" t="s">
        <v>14</v>
      </c>
      <c r="H642">
        <v>257</v>
      </c>
      <c r="I642" s="5">
        <f>AVERAGE(IFERROR(E642/H642,0))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22">
        <f>DATE(1970,1,1) + (L642 / 86400)</f>
        <v>42387.25</v>
      </c>
      <c r="O642" s="21">
        <f>DATE(1970,1,1) + (M642 / 86400)</f>
        <v>42390.25</v>
      </c>
      <c r="P642" t="b">
        <v>0</v>
      </c>
      <c r="Q642" t="b">
        <v>0</v>
      </c>
      <c r="R642" t="s">
        <v>33</v>
      </c>
      <c r="S642" t="str">
        <f>LEFT(R642, FIND("/", R642)-1)</f>
        <v>theater</v>
      </c>
      <c r="T642" s="7" t="str">
        <f>MID(R642, FIND("/", R642)+1,LEN(R642))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ROUND(((E643/D643)*100),0)</f>
        <v>120</v>
      </c>
      <c r="G643" t="s">
        <v>20</v>
      </c>
      <c r="H643">
        <v>194</v>
      </c>
      <c r="I643" s="5">
        <f>AVERAGE(IFERROR(E643/H643,0))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22">
        <f>DATE(1970,1,1) + (L643 / 86400)</f>
        <v>42786.25</v>
      </c>
      <c r="O643" s="21">
        <f>DATE(1970,1,1) + (M643 / 86400)</f>
        <v>42814.208333333328</v>
      </c>
      <c r="P643" t="b">
        <v>0</v>
      </c>
      <c r="Q643" t="b">
        <v>0</v>
      </c>
      <c r="R643" t="s">
        <v>33</v>
      </c>
      <c r="S643" t="str">
        <f>LEFT(R643, FIND("/", R643)-1)</f>
        <v>theater</v>
      </c>
      <c r="T643" s="7" t="str">
        <f>MID(R643, FIND("/", R643)+1,LEN(R643))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ROUND(((E644/D644)*100),0)</f>
        <v>145</v>
      </c>
      <c r="G644" t="s">
        <v>20</v>
      </c>
      <c r="H644">
        <v>129</v>
      </c>
      <c r="I644" s="5">
        <f>AVERAGE(IFERROR(E644/H644,0))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22">
        <f>DATE(1970,1,1) + (L644 / 86400)</f>
        <v>43451.25</v>
      </c>
      <c r="O644" s="21">
        <f>DATE(1970,1,1) + (M644 / 86400)</f>
        <v>43460.25</v>
      </c>
      <c r="P644" t="b">
        <v>0</v>
      </c>
      <c r="Q644" t="b">
        <v>0</v>
      </c>
      <c r="R644" t="s">
        <v>65</v>
      </c>
      <c r="S644" t="str">
        <f>LEFT(R644, FIND("/", R644)-1)</f>
        <v>technology</v>
      </c>
      <c r="T644" s="7" t="str">
        <f>MID(R644, FIND("/", R644)+1,LEN(R644))</f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ROUND(((E645/D645)*100),0)</f>
        <v>221</v>
      </c>
      <c r="G645" t="s">
        <v>20</v>
      </c>
      <c r="H645">
        <v>375</v>
      </c>
      <c r="I645" s="5">
        <f>AVERAGE(IFERROR(E645/H645,0))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22">
        <f>DATE(1970,1,1) + (L645 / 86400)</f>
        <v>42795.25</v>
      </c>
      <c r="O645" s="21">
        <f>DATE(1970,1,1) + (M645 / 86400)</f>
        <v>42813.208333333328</v>
      </c>
      <c r="P645" t="b">
        <v>0</v>
      </c>
      <c r="Q645" t="b">
        <v>0</v>
      </c>
      <c r="R645" t="s">
        <v>33</v>
      </c>
      <c r="S645" t="str">
        <f>LEFT(R645, FIND("/", R645)-1)</f>
        <v>theater</v>
      </c>
      <c r="T645" s="7" t="str">
        <f>MID(R645, FIND("/", R645)+1,LEN(R645))</f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ROUND(((E646/D646)*100),0)</f>
        <v>48</v>
      </c>
      <c r="G646" t="s">
        <v>14</v>
      </c>
      <c r="H646">
        <v>2928</v>
      </c>
      <c r="I646" s="5">
        <f>AVERAGE(IFERROR(E646/H646,0))</f>
        <v>28</v>
      </c>
      <c r="J646" t="s">
        <v>15</v>
      </c>
      <c r="K646" t="s">
        <v>16</v>
      </c>
      <c r="L646">
        <v>1545112800</v>
      </c>
      <c r="M646">
        <v>1546495200</v>
      </c>
      <c r="N646" s="22">
        <f>DATE(1970,1,1) + (L646 / 86400)</f>
        <v>43452.25</v>
      </c>
      <c r="O646" s="21">
        <f>DATE(1970,1,1) + (M646 / 86400)</f>
        <v>43468.25</v>
      </c>
      <c r="P646" t="b">
        <v>0</v>
      </c>
      <c r="Q646" t="b">
        <v>0</v>
      </c>
      <c r="R646" t="s">
        <v>33</v>
      </c>
      <c r="S646" t="str">
        <f>LEFT(R646, FIND("/", R646)-1)</f>
        <v>theater</v>
      </c>
      <c r="T646" s="7" t="str">
        <f>MID(R646, FIND("/", R646)+1,LEN(R646))</f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ROUND(((E647/D647)*100),0)</f>
        <v>93</v>
      </c>
      <c r="G647" t="s">
        <v>14</v>
      </c>
      <c r="H647">
        <v>4697</v>
      </c>
      <c r="I647" s="5">
        <f>AVERAGE(IFERROR(E647/H647,0))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22">
        <f>DATE(1970,1,1) + (L647 / 86400)</f>
        <v>43369.208333333328</v>
      </c>
      <c r="O647" s="21">
        <f>DATE(1970,1,1) + (M647 / 86400)</f>
        <v>43390.208333333328</v>
      </c>
      <c r="P647" t="b">
        <v>0</v>
      </c>
      <c r="Q647" t="b">
        <v>1</v>
      </c>
      <c r="R647" t="s">
        <v>23</v>
      </c>
      <c r="S647" t="str">
        <f>LEFT(R647, FIND("/", R647)-1)</f>
        <v>music</v>
      </c>
      <c r="T647" s="7" t="str">
        <f>MID(R647, FIND("/", R647)+1,LEN(R647))</f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ROUND(((E648/D648)*100),0)</f>
        <v>89</v>
      </c>
      <c r="G648" t="s">
        <v>14</v>
      </c>
      <c r="H648">
        <v>2915</v>
      </c>
      <c r="I648" s="5">
        <f>AVERAGE(IFERROR(E648/H648,0))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22">
        <f>DATE(1970,1,1) + (L648 / 86400)</f>
        <v>41346.208333333336</v>
      </c>
      <c r="O648" s="21">
        <f>DATE(1970,1,1) + (M648 / 86400)</f>
        <v>41357.208333333336</v>
      </c>
      <c r="P648" t="b">
        <v>0</v>
      </c>
      <c r="Q648" t="b">
        <v>0</v>
      </c>
      <c r="R648" t="s">
        <v>89</v>
      </c>
      <c r="S648" t="str">
        <f>LEFT(R648, FIND("/", R648)-1)</f>
        <v>games</v>
      </c>
      <c r="T648" s="7" t="str">
        <f>MID(R648, FIND("/", R648)+1,LEN(R648))</f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ROUND(((E649/D649)*100),0)</f>
        <v>41</v>
      </c>
      <c r="G649" t="s">
        <v>14</v>
      </c>
      <c r="H649">
        <v>18</v>
      </c>
      <c r="I649" s="5">
        <f>AVERAGE(IFERROR(E649/H649,0))</f>
        <v>103.5</v>
      </c>
      <c r="J649" t="s">
        <v>21</v>
      </c>
      <c r="K649" t="s">
        <v>22</v>
      </c>
      <c r="L649">
        <v>1523250000</v>
      </c>
      <c r="M649">
        <v>1525323600</v>
      </c>
      <c r="N649" s="22">
        <f>DATE(1970,1,1) + (L649 / 86400)</f>
        <v>43199.208333333328</v>
      </c>
      <c r="O649" s="21">
        <f>DATE(1970,1,1) + (M649 / 86400)</f>
        <v>43223.208333333328</v>
      </c>
      <c r="P649" t="b">
        <v>0</v>
      </c>
      <c r="Q649" t="b">
        <v>0</v>
      </c>
      <c r="R649" t="s">
        <v>206</v>
      </c>
      <c r="S649" t="str">
        <f>LEFT(R649, FIND("/", R649)-1)</f>
        <v>publishing</v>
      </c>
      <c r="T649" s="7" t="str">
        <f>MID(R649, FIND("/", R649)+1,LEN(R649))</f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ROUND(((E650/D650)*100),0)</f>
        <v>63</v>
      </c>
      <c r="G650" t="s">
        <v>74</v>
      </c>
      <c r="H650">
        <v>723</v>
      </c>
      <c r="I650" s="5">
        <f>AVERAGE(IFERROR(E650/H650,0))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22">
        <f>DATE(1970,1,1) + (L650 / 86400)</f>
        <v>42922.208333333328</v>
      </c>
      <c r="O650" s="21">
        <f>DATE(1970,1,1) + (M650 / 86400)</f>
        <v>42940.208333333328</v>
      </c>
      <c r="P650" t="b">
        <v>1</v>
      </c>
      <c r="Q650" t="b">
        <v>0</v>
      </c>
      <c r="R650" t="s">
        <v>17</v>
      </c>
      <c r="S650" t="str">
        <f>LEFT(R650, FIND("/", R650)-1)</f>
        <v>food</v>
      </c>
      <c r="T650" s="7" t="str">
        <f>MID(R650, FIND("/", R650)+1,LEN(R650))</f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ROUND(((E651/D651)*100),0)</f>
        <v>48</v>
      </c>
      <c r="G651" t="s">
        <v>14</v>
      </c>
      <c r="H651">
        <v>602</v>
      </c>
      <c r="I651" s="5">
        <f>AVERAGE(IFERROR(E651/H651,0))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22">
        <f>DATE(1970,1,1) + (L651 / 86400)</f>
        <v>40471.208333333336</v>
      </c>
      <c r="O651" s="21">
        <f>DATE(1970,1,1) + (M651 / 86400)</f>
        <v>40482.208333333336</v>
      </c>
      <c r="P651" t="b">
        <v>1</v>
      </c>
      <c r="Q651" t="b">
        <v>1</v>
      </c>
      <c r="R651" t="s">
        <v>33</v>
      </c>
      <c r="S651" t="str">
        <f>LEFT(R651, FIND("/", R651)-1)</f>
        <v>theater</v>
      </c>
      <c r="T651" s="7" t="str">
        <f>MID(R651, FIND("/", R651)+1,LEN(R651))</f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ROUND(((E652/D652)*100),0)</f>
        <v>2</v>
      </c>
      <c r="G652" t="s">
        <v>14</v>
      </c>
      <c r="H652">
        <v>1</v>
      </c>
      <c r="I652" s="5">
        <f>AVERAGE(IFERROR(E652/H652,0))</f>
        <v>2</v>
      </c>
      <c r="J652" t="s">
        <v>21</v>
      </c>
      <c r="K652" t="s">
        <v>22</v>
      </c>
      <c r="L652">
        <v>1404795600</v>
      </c>
      <c r="M652">
        <v>1407128400</v>
      </c>
      <c r="N652" s="22">
        <f>DATE(1970,1,1) + (L652 / 86400)</f>
        <v>41828.208333333336</v>
      </c>
      <c r="O652" s="21">
        <f>DATE(1970,1,1) + (M652 / 86400)</f>
        <v>41855.208333333336</v>
      </c>
      <c r="P652" t="b">
        <v>0</v>
      </c>
      <c r="Q652" t="b">
        <v>0</v>
      </c>
      <c r="R652" t="s">
        <v>159</v>
      </c>
      <c r="S652" t="str">
        <f>LEFT(R652, FIND("/", R652)-1)</f>
        <v>music</v>
      </c>
      <c r="T652" s="7" t="str">
        <f>MID(R652, FIND("/", R652)+1,LEN(R652))</f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ROUND(((E653/D653)*100),0)</f>
        <v>88</v>
      </c>
      <c r="G653" t="s">
        <v>14</v>
      </c>
      <c r="H653">
        <v>3868</v>
      </c>
      <c r="I653" s="5">
        <f>AVERAGE(IFERROR(E653/H653,0))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22">
        <f>DATE(1970,1,1) + (L653 / 86400)</f>
        <v>41692.25</v>
      </c>
      <c r="O653" s="21">
        <f>DATE(1970,1,1) + (M653 / 86400)</f>
        <v>41707.25</v>
      </c>
      <c r="P653" t="b">
        <v>0</v>
      </c>
      <c r="Q653" t="b">
        <v>0</v>
      </c>
      <c r="R653" t="s">
        <v>100</v>
      </c>
      <c r="S653" t="str">
        <f>LEFT(R653, FIND("/", R653)-1)</f>
        <v>film &amp; video</v>
      </c>
      <c r="T653" s="7" t="str">
        <f>MID(R653, FIND("/", R653)+1,LEN(R653))</f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ROUND(((E654/D654)*100),0)</f>
        <v>127</v>
      </c>
      <c r="G654" t="s">
        <v>20</v>
      </c>
      <c r="H654">
        <v>409</v>
      </c>
      <c r="I654" s="5">
        <f>AVERAGE(IFERROR(E654/H654,0))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22">
        <f>DATE(1970,1,1) + (L654 / 86400)</f>
        <v>42587.208333333328</v>
      </c>
      <c r="O654" s="21">
        <f>DATE(1970,1,1) + (M654 / 86400)</f>
        <v>42630.208333333328</v>
      </c>
      <c r="P654" t="b">
        <v>0</v>
      </c>
      <c r="Q654" t="b">
        <v>0</v>
      </c>
      <c r="R654" t="s">
        <v>28</v>
      </c>
      <c r="S654" t="str">
        <f>LEFT(R654, FIND("/", R654)-1)</f>
        <v>technology</v>
      </c>
      <c r="T654" s="7" t="str">
        <f>MID(R654, FIND("/", R654)+1,LEN(R654))</f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ROUND(((E655/D655)*100),0)</f>
        <v>2339</v>
      </c>
      <c r="G655" t="s">
        <v>20</v>
      </c>
      <c r="H655">
        <v>234</v>
      </c>
      <c r="I655" s="5">
        <f>AVERAGE(IFERROR(E655/H655,0))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22">
        <f>DATE(1970,1,1) + (L655 / 86400)</f>
        <v>42468.208333333328</v>
      </c>
      <c r="O655" s="21">
        <f>DATE(1970,1,1) + (M655 / 86400)</f>
        <v>42470.208333333328</v>
      </c>
      <c r="P655" t="b">
        <v>0</v>
      </c>
      <c r="Q655" t="b">
        <v>0</v>
      </c>
      <c r="R655" t="s">
        <v>28</v>
      </c>
      <c r="S655" t="str">
        <f>LEFT(R655, FIND("/", R655)-1)</f>
        <v>technology</v>
      </c>
      <c r="T655" s="7" t="str">
        <f>MID(R655, FIND("/", R655)+1,LEN(R655))</f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ROUND(((E656/D656)*100),0)</f>
        <v>508</v>
      </c>
      <c r="G656" t="s">
        <v>20</v>
      </c>
      <c r="H656">
        <v>3016</v>
      </c>
      <c r="I656" s="5">
        <f>AVERAGE(IFERROR(E656/H656,0))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22">
        <f>DATE(1970,1,1) + (L656 / 86400)</f>
        <v>42240.208333333328</v>
      </c>
      <c r="O656" s="21">
        <f>DATE(1970,1,1) + (M656 / 86400)</f>
        <v>42245.208333333328</v>
      </c>
      <c r="P656" t="b">
        <v>0</v>
      </c>
      <c r="Q656" t="b">
        <v>0</v>
      </c>
      <c r="R656" t="s">
        <v>148</v>
      </c>
      <c r="S656" t="str">
        <f>LEFT(R656, FIND("/", R656)-1)</f>
        <v>music</v>
      </c>
      <c r="T656" s="7" t="str">
        <f>MID(R656, FIND("/", R656)+1,LEN(R656))</f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ROUND(((E657/D657)*100),0)</f>
        <v>191</v>
      </c>
      <c r="G657" t="s">
        <v>20</v>
      </c>
      <c r="H657">
        <v>264</v>
      </c>
      <c r="I657" s="5">
        <f>AVERAGE(IFERROR(E657/H657,0))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22">
        <f>DATE(1970,1,1) + (L657 / 86400)</f>
        <v>42796.25</v>
      </c>
      <c r="O657" s="21">
        <f>DATE(1970,1,1) + (M657 / 86400)</f>
        <v>42809.208333333328</v>
      </c>
      <c r="P657" t="b">
        <v>1</v>
      </c>
      <c r="Q657" t="b">
        <v>0</v>
      </c>
      <c r="R657" t="s">
        <v>122</v>
      </c>
      <c r="S657" t="str">
        <f>LEFT(R657, FIND("/", R657)-1)</f>
        <v>photography</v>
      </c>
      <c r="T657" s="7" t="str">
        <f>MID(R657, FIND("/", R657)+1,LEN(R657))</f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ROUND(((E658/D658)*100),0)</f>
        <v>42</v>
      </c>
      <c r="G658" t="s">
        <v>14</v>
      </c>
      <c r="H658">
        <v>504</v>
      </c>
      <c r="I658" s="5">
        <f>AVERAGE(IFERROR(E658/H658,0))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22">
        <f>DATE(1970,1,1) + (L658 / 86400)</f>
        <v>43097.25</v>
      </c>
      <c r="O658" s="21">
        <f>DATE(1970,1,1) + (M658 / 86400)</f>
        <v>43102.25</v>
      </c>
      <c r="P658" t="b">
        <v>0</v>
      </c>
      <c r="Q658" t="b">
        <v>0</v>
      </c>
      <c r="R658" t="s">
        <v>17</v>
      </c>
      <c r="S658" t="str">
        <f>LEFT(R658, FIND("/", R658)-1)</f>
        <v>food</v>
      </c>
      <c r="T658" s="7" t="str">
        <f>MID(R658, FIND("/", R658)+1,LEN(R658))</f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ROUND(((E659/D659)*100),0)</f>
        <v>8</v>
      </c>
      <c r="G659" t="s">
        <v>14</v>
      </c>
      <c r="H659">
        <v>14</v>
      </c>
      <c r="I659" s="5">
        <f>AVERAGE(IFERROR(E659/H659,0))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22">
        <f>DATE(1970,1,1) + (L659 / 86400)</f>
        <v>43096.25</v>
      </c>
      <c r="O659" s="21">
        <f>DATE(1970,1,1) + (M659 / 86400)</f>
        <v>43112.25</v>
      </c>
      <c r="P659" t="b">
        <v>0</v>
      </c>
      <c r="Q659" t="b">
        <v>0</v>
      </c>
      <c r="R659" t="s">
        <v>474</v>
      </c>
      <c r="S659" t="str">
        <f>LEFT(R659, FIND("/", R659)-1)</f>
        <v>film &amp; video</v>
      </c>
      <c r="T659" s="7" t="str">
        <f>MID(R659, FIND("/", R659)+1,LEN(R659))</f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ROUND(((E660/D660)*100),0)</f>
        <v>60</v>
      </c>
      <c r="G660" t="s">
        <v>74</v>
      </c>
      <c r="H660">
        <v>390</v>
      </c>
      <c r="I660" s="5">
        <f>AVERAGE(IFERROR(E660/H660,0))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22">
        <f>DATE(1970,1,1) + (L660 / 86400)</f>
        <v>42246.208333333328</v>
      </c>
      <c r="O660" s="21">
        <f>DATE(1970,1,1) + (M660 / 86400)</f>
        <v>42269.208333333328</v>
      </c>
      <c r="P660" t="b">
        <v>0</v>
      </c>
      <c r="Q660" t="b">
        <v>0</v>
      </c>
      <c r="R660" t="s">
        <v>23</v>
      </c>
      <c r="S660" t="str">
        <f>LEFT(R660, FIND("/", R660)-1)</f>
        <v>music</v>
      </c>
      <c r="T660" s="7" t="str">
        <f>MID(R660, FIND("/", R660)+1,LEN(R660))</f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ROUND(((E661/D661)*100),0)</f>
        <v>47</v>
      </c>
      <c r="G661" t="s">
        <v>14</v>
      </c>
      <c r="H661">
        <v>750</v>
      </c>
      <c r="I661" s="5">
        <f>AVERAGE(IFERROR(E661/H661,0))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22">
        <f>DATE(1970,1,1) + (L661 / 86400)</f>
        <v>40570.25</v>
      </c>
      <c r="O661" s="21">
        <f>DATE(1970,1,1) + (M661 / 86400)</f>
        <v>40571.25</v>
      </c>
      <c r="P661" t="b">
        <v>0</v>
      </c>
      <c r="Q661" t="b">
        <v>0</v>
      </c>
      <c r="R661" t="s">
        <v>42</v>
      </c>
      <c r="S661" t="str">
        <f>LEFT(R661, FIND("/", R661)-1)</f>
        <v>film &amp; video</v>
      </c>
      <c r="T661" s="7" t="str">
        <f>MID(R661, FIND("/", R661)+1,LEN(R661))</f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ROUND(((E662/D662)*100),0)</f>
        <v>82</v>
      </c>
      <c r="G662" t="s">
        <v>14</v>
      </c>
      <c r="H662">
        <v>77</v>
      </c>
      <c r="I662" s="5">
        <f>AVERAGE(IFERROR(E662/H662,0))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22">
        <f>DATE(1970,1,1) + (L662 / 86400)</f>
        <v>42237.208333333328</v>
      </c>
      <c r="O662" s="21">
        <f>DATE(1970,1,1) + (M662 / 86400)</f>
        <v>42246.208333333328</v>
      </c>
      <c r="P662" t="b">
        <v>1</v>
      </c>
      <c r="Q662" t="b">
        <v>0</v>
      </c>
      <c r="R662" t="s">
        <v>33</v>
      </c>
      <c r="S662" t="str">
        <f>LEFT(R662, FIND("/", R662)-1)</f>
        <v>theater</v>
      </c>
      <c r="T662" s="7" t="str">
        <f>MID(R662, FIND("/", R662)+1,LEN(R662))</f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ROUND(((E663/D663)*100),0)</f>
        <v>54</v>
      </c>
      <c r="G663" t="s">
        <v>14</v>
      </c>
      <c r="H663">
        <v>752</v>
      </c>
      <c r="I663" s="5">
        <f>AVERAGE(IFERROR(E663/H663,0))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22">
        <f>DATE(1970,1,1) + (L663 / 86400)</f>
        <v>40996.208333333336</v>
      </c>
      <c r="O663" s="21">
        <f>DATE(1970,1,1) + (M663 / 86400)</f>
        <v>41026.208333333336</v>
      </c>
      <c r="P663" t="b">
        <v>0</v>
      </c>
      <c r="Q663" t="b">
        <v>0</v>
      </c>
      <c r="R663" t="s">
        <v>159</v>
      </c>
      <c r="S663" t="str">
        <f>LEFT(R663, FIND("/", R663)-1)</f>
        <v>music</v>
      </c>
      <c r="T663" s="7" t="str">
        <f>MID(R663, FIND("/", R663)+1,LEN(R663))</f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ROUND(((E664/D664)*100),0)</f>
        <v>98</v>
      </c>
      <c r="G664" t="s">
        <v>14</v>
      </c>
      <c r="H664">
        <v>131</v>
      </c>
      <c r="I664" s="5">
        <f>AVERAGE(IFERROR(E664/H664,0))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22">
        <f>DATE(1970,1,1) + (L664 / 86400)</f>
        <v>43443.25</v>
      </c>
      <c r="O664" s="21">
        <f>DATE(1970,1,1) + (M664 / 86400)</f>
        <v>43447.25</v>
      </c>
      <c r="P664" t="b">
        <v>0</v>
      </c>
      <c r="Q664" t="b">
        <v>0</v>
      </c>
      <c r="R664" t="s">
        <v>33</v>
      </c>
      <c r="S664" t="str">
        <f>LEFT(R664, FIND("/", R664)-1)</f>
        <v>theater</v>
      </c>
      <c r="T664" s="7" t="str">
        <f>MID(R664, FIND("/", R664)+1,LEN(R664))</f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ROUND(((E665/D665)*100),0)</f>
        <v>77</v>
      </c>
      <c r="G665" t="s">
        <v>14</v>
      </c>
      <c r="H665">
        <v>87</v>
      </c>
      <c r="I665" s="5">
        <f>AVERAGE(IFERROR(E665/H665,0))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22">
        <f>DATE(1970,1,1) + (L665 / 86400)</f>
        <v>40458.208333333336</v>
      </c>
      <c r="O665" s="21">
        <f>DATE(1970,1,1) + (M665 / 86400)</f>
        <v>40481.208333333336</v>
      </c>
      <c r="P665" t="b">
        <v>0</v>
      </c>
      <c r="Q665" t="b">
        <v>0</v>
      </c>
      <c r="R665" t="s">
        <v>33</v>
      </c>
      <c r="S665" t="str">
        <f>LEFT(R665, FIND("/", R665)-1)</f>
        <v>theater</v>
      </c>
      <c r="T665" s="7" t="str">
        <f>MID(R665, FIND("/", R665)+1,LEN(R665))</f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ROUND(((E666/D666)*100),0)</f>
        <v>33</v>
      </c>
      <c r="G666" t="s">
        <v>14</v>
      </c>
      <c r="H666">
        <v>1063</v>
      </c>
      <c r="I666" s="5">
        <f>AVERAGE(IFERROR(E666/H666,0))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22">
        <f>DATE(1970,1,1) + (L666 / 86400)</f>
        <v>40959.25</v>
      </c>
      <c r="O666" s="21">
        <f>DATE(1970,1,1) + (M666 / 86400)</f>
        <v>40969.25</v>
      </c>
      <c r="P666" t="b">
        <v>0</v>
      </c>
      <c r="Q666" t="b">
        <v>0</v>
      </c>
      <c r="R666" t="s">
        <v>159</v>
      </c>
      <c r="S666" t="str">
        <f>LEFT(R666, FIND("/", R666)-1)</f>
        <v>music</v>
      </c>
      <c r="T666" s="7" t="str">
        <f>MID(R666, FIND("/", R666)+1,LEN(R666))</f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ROUND(((E667/D667)*100),0)</f>
        <v>240</v>
      </c>
      <c r="G667" t="s">
        <v>20</v>
      </c>
      <c r="H667">
        <v>272</v>
      </c>
      <c r="I667" s="5">
        <f>AVERAGE(IFERROR(E667/H667,0))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22">
        <f>DATE(1970,1,1) + (L667 / 86400)</f>
        <v>40733.208333333336</v>
      </c>
      <c r="O667" s="21">
        <f>DATE(1970,1,1) + (M667 / 86400)</f>
        <v>40747.208333333336</v>
      </c>
      <c r="P667" t="b">
        <v>0</v>
      </c>
      <c r="Q667" t="b">
        <v>1</v>
      </c>
      <c r="R667" t="s">
        <v>42</v>
      </c>
      <c r="S667" t="str">
        <f>LEFT(R667, FIND("/", R667)-1)</f>
        <v>film &amp; video</v>
      </c>
      <c r="T667" s="7" t="str">
        <f>MID(R667, FIND("/", R667)+1,LEN(R667))</f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ROUND(((E668/D668)*100),0)</f>
        <v>64</v>
      </c>
      <c r="G668" t="s">
        <v>74</v>
      </c>
      <c r="H668">
        <v>25</v>
      </c>
      <c r="I668" s="5">
        <f>AVERAGE(IFERROR(E668/H668,0))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22">
        <f>DATE(1970,1,1) + (L668 / 86400)</f>
        <v>41516.208333333336</v>
      </c>
      <c r="O668" s="21">
        <f>DATE(1970,1,1) + (M668 / 86400)</f>
        <v>41522.208333333336</v>
      </c>
      <c r="P668" t="b">
        <v>0</v>
      </c>
      <c r="Q668" t="b">
        <v>1</v>
      </c>
      <c r="R668" t="s">
        <v>33</v>
      </c>
      <c r="S668" t="str">
        <f>LEFT(R668, FIND("/", R668)-1)</f>
        <v>theater</v>
      </c>
      <c r="T668" s="7" t="str">
        <f>MID(R668, FIND("/", R668)+1,LEN(R668))</f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ROUND(((E669/D669)*100),0)</f>
        <v>176</v>
      </c>
      <c r="G669" t="s">
        <v>20</v>
      </c>
      <c r="H669">
        <v>419</v>
      </c>
      <c r="I669" s="5">
        <f>AVERAGE(IFERROR(E669/H669,0))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22">
        <f>DATE(1970,1,1) + (L669 / 86400)</f>
        <v>41892.208333333336</v>
      </c>
      <c r="O669" s="21">
        <f>DATE(1970,1,1) + (M669 / 86400)</f>
        <v>41901.208333333336</v>
      </c>
      <c r="P669" t="b">
        <v>0</v>
      </c>
      <c r="Q669" t="b">
        <v>0</v>
      </c>
      <c r="R669" t="s">
        <v>1029</v>
      </c>
      <c r="S669" t="str">
        <f>LEFT(R669, FIND("/", R669)-1)</f>
        <v>journalism</v>
      </c>
      <c r="T669" s="7" t="str">
        <f>MID(R669, FIND("/", R669)+1,LEN(R669))</f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ROUND(((E670/D670)*100),0)</f>
        <v>20</v>
      </c>
      <c r="G670" t="s">
        <v>14</v>
      </c>
      <c r="H670">
        <v>76</v>
      </c>
      <c r="I670" s="5">
        <f>AVERAGE(IFERROR(E670/H670,0))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22">
        <f>DATE(1970,1,1) + (L670 / 86400)</f>
        <v>41122.208333333336</v>
      </c>
      <c r="O670" s="21">
        <f>DATE(1970,1,1) + (M670 / 86400)</f>
        <v>41134.208333333336</v>
      </c>
      <c r="P670" t="b">
        <v>0</v>
      </c>
      <c r="Q670" t="b">
        <v>0</v>
      </c>
      <c r="R670" t="s">
        <v>33</v>
      </c>
      <c r="S670" t="str">
        <f>LEFT(R670, FIND("/", R670)-1)</f>
        <v>theater</v>
      </c>
      <c r="T670" s="7" t="str">
        <f>MID(R670, FIND("/", R670)+1,LEN(R670))</f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ROUND(((E671/D671)*100),0)</f>
        <v>359</v>
      </c>
      <c r="G671" t="s">
        <v>20</v>
      </c>
      <c r="H671">
        <v>1621</v>
      </c>
      <c r="I671" s="5">
        <f>AVERAGE(IFERROR(E671/H671,0))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22">
        <f>DATE(1970,1,1) + (L671 / 86400)</f>
        <v>42912.208333333328</v>
      </c>
      <c r="O671" s="21">
        <f>DATE(1970,1,1) + (M671 / 86400)</f>
        <v>42921.208333333328</v>
      </c>
      <c r="P671" t="b">
        <v>0</v>
      </c>
      <c r="Q671" t="b">
        <v>0</v>
      </c>
      <c r="R671" t="s">
        <v>33</v>
      </c>
      <c r="S671" t="str">
        <f>LEFT(R671, FIND("/", R671)-1)</f>
        <v>theater</v>
      </c>
      <c r="T671" s="7" t="str">
        <f>MID(R671, FIND("/", R671)+1,LEN(R671))</f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ROUND(((E672/D672)*100),0)</f>
        <v>469</v>
      </c>
      <c r="G672" t="s">
        <v>20</v>
      </c>
      <c r="H672">
        <v>1101</v>
      </c>
      <c r="I672" s="5">
        <f>AVERAGE(IFERROR(E672/H672,0))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22">
        <f>DATE(1970,1,1) + (L672 / 86400)</f>
        <v>42425.25</v>
      </c>
      <c r="O672" s="21">
        <f>DATE(1970,1,1) + (M672 / 86400)</f>
        <v>42437.25</v>
      </c>
      <c r="P672" t="b">
        <v>0</v>
      </c>
      <c r="Q672" t="b">
        <v>0</v>
      </c>
      <c r="R672" t="s">
        <v>60</v>
      </c>
      <c r="S672" t="str">
        <f>LEFT(R672, FIND("/", R672)-1)</f>
        <v>music</v>
      </c>
      <c r="T672" s="7" t="str">
        <f>MID(R672, FIND("/", R672)+1,LEN(R672))</f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ROUND(((E673/D673)*100),0)</f>
        <v>122</v>
      </c>
      <c r="G673" t="s">
        <v>20</v>
      </c>
      <c r="H673">
        <v>1073</v>
      </c>
      <c r="I673" s="5">
        <f>AVERAGE(IFERROR(E673/H673,0))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22">
        <f>DATE(1970,1,1) + (L673 / 86400)</f>
        <v>40390.208333333336</v>
      </c>
      <c r="O673" s="21">
        <f>DATE(1970,1,1) + (M673 / 86400)</f>
        <v>40394.208333333336</v>
      </c>
      <c r="P673" t="b">
        <v>0</v>
      </c>
      <c r="Q673" t="b">
        <v>1</v>
      </c>
      <c r="R673" t="s">
        <v>33</v>
      </c>
      <c r="S673" t="str">
        <f>LEFT(R673, FIND("/", R673)-1)</f>
        <v>theater</v>
      </c>
      <c r="T673" s="7" t="str">
        <f>MID(R673, FIND("/", R673)+1,LEN(R673))</f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ROUND(((E674/D674)*100),0)</f>
        <v>56</v>
      </c>
      <c r="G674" t="s">
        <v>14</v>
      </c>
      <c r="H674">
        <v>4428</v>
      </c>
      <c r="I674" s="5">
        <f>AVERAGE(IFERROR(E674/H674,0))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22">
        <f>DATE(1970,1,1) + (L674 / 86400)</f>
        <v>43180.208333333328</v>
      </c>
      <c r="O674" s="21">
        <f>DATE(1970,1,1) + (M674 / 86400)</f>
        <v>43190.208333333328</v>
      </c>
      <c r="P674" t="b">
        <v>0</v>
      </c>
      <c r="Q674" t="b">
        <v>0</v>
      </c>
      <c r="R674" t="s">
        <v>33</v>
      </c>
      <c r="S674" t="str">
        <f>LEFT(R674, FIND("/", R674)-1)</f>
        <v>theater</v>
      </c>
      <c r="T674" s="7" t="str">
        <f>MID(R674, FIND("/", R674)+1,LEN(R674))</f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ROUND(((E675/D675)*100),0)</f>
        <v>44</v>
      </c>
      <c r="G675" t="s">
        <v>14</v>
      </c>
      <c r="H675">
        <v>58</v>
      </c>
      <c r="I675" s="5">
        <f>AVERAGE(IFERROR(E675/H675,0))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22">
        <f>DATE(1970,1,1) + (L675 / 86400)</f>
        <v>42475.208333333328</v>
      </c>
      <c r="O675" s="21">
        <f>DATE(1970,1,1) + (M675 / 86400)</f>
        <v>42496.208333333328</v>
      </c>
      <c r="P675" t="b">
        <v>0</v>
      </c>
      <c r="Q675" t="b">
        <v>0</v>
      </c>
      <c r="R675" t="s">
        <v>60</v>
      </c>
      <c r="S675" t="str">
        <f>LEFT(R675, FIND("/", R675)-1)</f>
        <v>music</v>
      </c>
      <c r="T675" s="7" t="str">
        <f>MID(R675, FIND("/", R675)+1,LEN(R675))</f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ROUND(((E676/D676)*100),0)</f>
        <v>34</v>
      </c>
      <c r="G676" t="s">
        <v>74</v>
      </c>
      <c r="H676">
        <v>1218</v>
      </c>
      <c r="I676" s="5">
        <f>AVERAGE(IFERROR(E676/H676,0))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22">
        <f>DATE(1970,1,1) + (L676 / 86400)</f>
        <v>40774.208333333336</v>
      </c>
      <c r="O676" s="21">
        <f>DATE(1970,1,1) + (M676 / 86400)</f>
        <v>40821.208333333336</v>
      </c>
      <c r="P676" t="b">
        <v>0</v>
      </c>
      <c r="Q676" t="b">
        <v>0</v>
      </c>
      <c r="R676" t="s">
        <v>122</v>
      </c>
      <c r="S676" t="str">
        <f>LEFT(R676, FIND("/", R676)-1)</f>
        <v>photography</v>
      </c>
      <c r="T676" s="7" t="str">
        <f>MID(R676, FIND("/", R676)+1,LEN(R676))</f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ROUND(((E677/D677)*100),0)</f>
        <v>123</v>
      </c>
      <c r="G677" t="s">
        <v>20</v>
      </c>
      <c r="H677">
        <v>331</v>
      </c>
      <c r="I677" s="5">
        <f>AVERAGE(IFERROR(E677/H677,0))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22">
        <f>DATE(1970,1,1) + (L677 / 86400)</f>
        <v>43719.208333333328</v>
      </c>
      <c r="O677" s="21">
        <f>DATE(1970,1,1) + (M677 / 86400)</f>
        <v>43726.208333333328</v>
      </c>
      <c r="P677" t="b">
        <v>0</v>
      </c>
      <c r="Q677" t="b">
        <v>0</v>
      </c>
      <c r="R677" t="s">
        <v>1029</v>
      </c>
      <c r="S677" t="str">
        <f>LEFT(R677, FIND("/", R677)-1)</f>
        <v>journalism</v>
      </c>
      <c r="T677" s="7" t="str">
        <f>MID(R677, FIND("/", R677)+1,LEN(R677))</f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ROUND(((E678/D678)*100),0)</f>
        <v>190</v>
      </c>
      <c r="G678" t="s">
        <v>20</v>
      </c>
      <c r="H678">
        <v>1170</v>
      </c>
      <c r="I678" s="5">
        <f>AVERAGE(IFERROR(E678/H678,0))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22">
        <f>DATE(1970,1,1) + (L678 / 86400)</f>
        <v>41178.208333333336</v>
      </c>
      <c r="O678" s="21">
        <f>DATE(1970,1,1) + (M678 / 86400)</f>
        <v>41187.208333333336</v>
      </c>
      <c r="P678" t="b">
        <v>0</v>
      </c>
      <c r="Q678" t="b">
        <v>0</v>
      </c>
      <c r="R678" t="s">
        <v>122</v>
      </c>
      <c r="S678" t="str">
        <f>LEFT(R678, FIND("/", R678)-1)</f>
        <v>photography</v>
      </c>
      <c r="T678" s="7" t="str">
        <f>MID(R678, FIND("/", R678)+1,LEN(R678))</f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ROUND(((E679/D679)*100),0)</f>
        <v>84</v>
      </c>
      <c r="G679" t="s">
        <v>14</v>
      </c>
      <c r="H679">
        <v>111</v>
      </c>
      <c r="I679" s="5">
        <f>AVERAGE(IFERROR(E679/H679,0))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22">
        <f>DATE(1970,1,1) + (L679 / 86400)</f>
        <v>42561.208333333328</v>
      </c>
      <c r="O679" s="21">
        <f>DATE(1970,1,1) + (M679 / 86400)</f>
        <v>42611.208333333328</v>
      </c>
      <c r="P679" t="b">
        <v>0</v>
      </c>
      <c r="Q679" t="b">
        <v>0</v>
      </c>
      <c r="R679" t="s">
        <v>119</v>
      </c>
      <c r="S679" t="str">
        <f>LEFT(R679, FIND("/", R679)-1)</f>
        <v>publishing</v>
      </c>
      <c r="T679" s="7" t="str">
        <f>MID(R679, FIND("/", R679)+1,LEN(R679))</f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ROUND(((E680/D680)*100),0)</f>
        <v>18</v>
      </c>
      <c r="G680" t="s">
        <v>74</v>
      </c>
      <c r="H680">
        <v>215</v>
      </c>
      <c r="I680" s="5">
        <f>AVERAGE(IFERROR(E680/H680,0))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22">
        <f>DATE(1970,1,1) + (L680 / 86400)</f>
        <v>43484.25</v>
      </c>
      <c r="O680" s="21">
        <f>DATE(1970,1,1) + (M680 / 86400)</f>
        <v>43486.25</v>
      </c>
      <c r="P680" t="b">
        <v>0</v>
      </c>
      <c r="Q680" t="b">
        <v>0</v>
      </c>
      <c r="R680" t="s">
        <v>53</v>
      </c>
      <c r="S680" t="str">
        <f>LEFT(R680, FIND("/", R680)-1)</f>
        <v>film &amp; video</v>
      </c>
      <c r="T680" s="7" t="str">
        <f>MID(R680, FIND("/", R680)+1,LEN(R680))</f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ROUND(((E681/D681)*100),0)</f>
        <v>1037</v>
      </c>
      <c r="G681" t="s">
        <v>20</v>
      </c>
      <c r="H681">
        <v>363</v>
      </c>
      <c r="I681" s="5">
        <f>AVERAGE(IFERROR(E681/H681,0))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22">
        <f>DATE(1970,1,1) + (L681 / 86400)</f>
        <v>43756.208333333328</v>
      </c>
      <c r="O681" s="21">
        <f>DATE(1970,1,1) + (M681 / 86400)</f>
        <v>43761.208333333328</v>
      </c>
      <c r="P681" t="b">
        <v>0</v>
      </c>
      <c r="Q681" t="b">
        <v>1</v>
      </c>
      <c r="R681" t="s">
        <v>17</v>
      </c>
      <c r="S681" t="str">
        <f>LEFT(R681, FIND("/", R681)-1)</f>
        <v>food</v>
      </c>
      <c r="T681" s="7" t="str">
        <f>MID(R681, FIND("/", R681)+1,LEN(R681))</f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ROUND(((E682/D682)*100),0)</f>
        <v>97</v>
      </c>
      <c r="G682" t="s">
        <v>14</v>
      </c>
      <c r="H682">
        <v>2955</v>
      </c>
      <c r="I682" s="5">
        <f>AVERAGE(IFERROR(E682/H682,0))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22">
        <f>DATE(1970,1,1) + (L682 / 86400)</f>
        <v>43813.25</v>
      </c>
      <c r="O682" s="21">
        <f>DATE(1970,1,1) + (M682 / 86400)</f>
        <v>43815.25</v>
      </c>
      <c r="P682" t="b">
        <v>0</v>
      </c>
      <c r="Q682" t="b">
        <v>1</v>
      </c>
      <c r="R682" t="s">
        <v>292</v>
      </c>
      <c r="S682" t="str">
        <f>LEFT(R682, FIND("/", R682)-1)</f>
        <v>games</v>
      </c>
      <c r="T682" s="7" t="str">
        <f>MID(R682, FIND("/", R682)+1,LEN(R682))</f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ROUND(((E683/D683)*100),0)</f>
        <v>86</v>
      </c>
      <c r="G683" t="s">
        <v>14</v>
      </c>
      <c r="H683">
        <v>1657</v>
      </c>
      <c r="I683" s="5">
        <f>AVERAGE(IFERROR(E683/H683,0))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22">
        <f>DATE(1970,1,1) + (L683 / 86400)</f>
        <v>40898.25</v>
      </c>
      <c r="O683" s="21">
        <f>DATE(1970,1,1) + (M683 / 86400)</f>
        <v>40904.25</v>
      </c>
      <c r="P683" t="b">
        <v>0</v>
      </c>
      <c r="Q683" t="b">
        <v>0</v>
      </c>
      <c r="R683" t="s">
        <v>33</v>
      </c>
      <c r="S683" t="str">
        <f>LEFT(R683, FIND("/", R683)-1)</f>
        <v>theater</v>
      </c>
      <c r="T683" s="7" t="str">
        <f>MID(R683, FIND("/", R683)+1,LEN(R683))</f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ROUND(((E684/D684)*100),0)</f>
        <v>150</v>
      </c>
      <c r="G684" t="s">
        <v>20</v>
      </c>
      <c r="H684">
        <v>103</v>
      </c>
      <c r="I684" s="5">
        <f>AVERAGE(IFERROR(E684/H684,0))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22">
        <f>DATE(1970,1,1) + (L684 / 86400)</f>
        <v>41619.25</v>
      </c>
      <c r="O684" s="21">
        <f>DATE(1970,1,1) + (M684 / 86400)</f>
        <v>41628.25</v>
      </c>
      <c r="P684" t="b">
        <v>0</v>
      </c>
      <c r="Q684" t="b">
        <v>0</v>
      </c>
      <c r="R684" t="s">
        <v>33</v>
      </c>
      <c r="S684" t="str">
        <f>LEFT(R684, FIND("/", R684)-1)</f>
        <v>theater</v>
      </c>
      <c r="T684" s="7" t="str">
        <f>MID(R684, FIND("/", R684)+1,LEN(R684))</f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ROUND(((E685/D685)*100),0)</f>
        <v>358</v>
      </c>
      <c r="G685" t="s">
        <v>20</v>
      </c>
      <c r="H685">
        <v>147</v>
      </c>
      <c r="I685" s="5">
        <f>AVERAGE(IFERROR(E685/H685,0))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22">
        <f>DATE(1970,1,1) + (L685 / 86400)</f>
        <v>43359.208333333328</v>
      </c>
      <c r="O685" s="21">
        <f>DATE(1970,1,1) + (M685 / 86400)</f>
        <v>43361.208333333328</v>
      </c>
      <c r="P685" t="b">
        <v>0</v>
      </c>
      <c r="Q685" t="b">
        <v>0</v>
      </c>
      <c r="R685" t="s">
        <v>33</v>
      </c>
      <c r="S685" t="str">
        <f>LEFT(R685, FIND("/", R685)-1)</f>
        <v>theater</v>
      </c>
      <c r="T685" s="7" t="str">
        <f>MID(R685, FIND("/", R685)+1,LEN(R685))</f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ROUND(((E686/D686)*100),0)</f>
        <v>543</v>
      </c>
      <c r="G686" t="s">
        <v>20</v>
      </c>
      <c r="H686">
        <v>110</v>
      </c>
      <c r="I686" s="5">
        <f>AVERAGE(IFERROR(E686/H686,0))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22">
        <f>DATE(1970,1,1) + (L686 / 86400)</f>
        <v>40358.208333333336</v>
      </c>
      <c r="O686" s="21">
        <f>DATE(1970,1,1) + (M686 / 86400)</f>
        <v>40378.208333333336</v>
      </c>
      <c r="P686" t="b">
        <v>0</v>
      </c>
      <c r="Q686" t="b">
        <v>0</v>
      </c>
      <c r="R686" t="s">
        <v>68</v>
      </c>
      <c r="S686" t="str">
        <f>LEFT(R686, FIND("/", R686)-1)</f>
        <v>publishing</v>
      </c>
      <c r="T686" s="7" t="str">
        <f>MID(R686, FIND("/", R686)+1,LEN(R686))</f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ROUND(((E687/D687)*100),0)</f>
        <v>68</v>
      </c>
      <c r="G687" t="s">
        <v>14</v>
      </c>
      <c r="H687">
        <v>926</v>
      </c>
      <c r="I687" s="5">
        <f>AVERAGE(IFERROR(E687/H687,0))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22">
        <f>DATE(1970,1,1) + (L687 / 86400)</f>
        <v>42239.208333333328</v>
      </c>
      <c r="O687" s="21">
        <f>DATE(1970,1,1) + (M687 / 86400)</f>
        <v>42263.208333333328</v>
      </c>
      <c r="P687" t="b">
        <v>0</v>
      </c>
      <c r="Q687" t="b">
        <v>0</v>
      </c>
      <c r="R687" t="s">
        <v>33</v>
      </c>
      <c r="S687" t="str">
        <f>LEFT(R687, FIND("/", R687)-1)</f>
        <v>theater</v>
      </c>
      <c r="T687" s="7" t="str">
        <f>MID(R687, FIND("/", R687)+1,LEN(R687))</f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ROUND(((E688/D688)*100),0)</f>
        <v>192</v>
      </c>
      <c r="G688" t="s">
        <v>20</v>
      </c>
      <c r="H688">
        <v>134</v>
      </c>
      <c r="I688" s="5">
        <f>AVERAGE(IFERROR(E688/H688,0))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22">
        <f>DATE(1970,1,1) + (L688 / 86400)</f>
        <v>43186.208333333328</v>
      </c>
      <c r="O688" s="21">
        <f>DATE(1970,1,1) + (M688 / 86400)</f>
        <v>43197.208333333328</v>
      </c>
      <c r="P688" t="b">
        <v>0</v>
      </c>
      <c r="Q688" t="b">
        <v>0</v>
      </c>
      <c r="R688" t="s">
        <v>65</v>
      </c>
      <c r="S688" t="str">
        <f>LEFT(R688, FIND("/", R688)-1)</f>
        <v>technology</v>
      </c>
      <c r="T688" s="7" t="str">
        <f>MID(R688, FIND("/", R688)+1,LEN(R688))</f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ROUND(((E689/D689)*100),0)</f>
        <v>932</v>
      </c>
      <c r="G689" t="s">
        <v>20</v>
      </c>
      <c r="H689">
        <v>269</v>
      </c>
      <c r="I689" s="5">
        <f>AVERAGE(IFERROR(E689/H689,0))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22">
        <f>DATE(1970,1,1) + (L689 / 86400)</f>
        <v>42806.25</v>
      </c>
      <c r="O689" s="21">
        <f>DATE(1970,1,1) + (M689 / 86400)</f>
        <v>42809.208333333328</v>
      </c>
      <c r="P689" t="b">
        <v>0</v>
      </c>
      <c r="Q689" t="b">
        <v>0</v>
      </c>
      <c r="R689" t="s">
        <v>33</v>
      </c>
      <c r="S689" t="str">
        <f>LEFT(R689, FIND("/", R689)-1)</f>
        <v>theater</v>
      </c>
      <c r="T689" s="7" t="str">
        <f>MID(R689, FIND("/", R689)+1,LEN(R689))</f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ROUND(((E690/D690)*100),0)</f>
        <v>429</v>
      </c>
      <c r="G690" t="s">
        <v>20</v>
      </c>
      <c r="H690">
        <v>175</v>
      </c>
      <c r="I690" s="5">
        <f>AVERAGE(IFERROR(E690/H690,0))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22">
        <f>DATE(1970,1,1) + (L690 / 86400)</f>
        <v>43475.25</v>
      </c>
      <c r="O690" s="21">
        <f>DATE(1970,1,1) + (M690 / 86400)</f>
        <v>43491.25</v>
      </c>
      <c r="P690" t="b">
        <v>0</v>
      </c>
      <c r="Q690" t="b">
        <v>1</v>
      </c>
      <c r="R690" t="s">
        <v>269</v>
      </c>
      <c r="S690" t="str">
        <f>LEFT(R690, FIND("/", R690)-1)</f>
        <v>film &amp; video</v>
      </c>
      <c r="T690" s="7" t="str">
        <f>MID(R690, FIND("/", R690)+1,LEN(R690))</f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ROUND(((E691/D691)*100),0)</f>
        <v>101</v>
      </c>
      <c r="G691" t="s">
        <v>20</v>
      </c>
      <c r="H691">
        <v>69</v>
      </c>
      <c r="I691" s="5">
        <f>AVERAGE(IFERROR(E691/H691,0))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22">
        <f>DATE(1970,1,1) + (L691 / 86400)</f>
        <v>41576.208333333336</v>
      </c>
      <c r="O691" s="21">
        <f>DATE(1970,1,1) + (M691 / 86400)</f>
        <v>41588.25</v>
      </c>
      <c r="P691" t="b">
        <v>0</v>
      </c>
      <c r="Q691" t="b">
        <v>0</v>
      </c>
      <c r="R691" t="s">
        <v>28</v>
      </c>
      <c r="S691" t="str">
        <f>LEFT(R691, FIND("/", R691)-1)</f>
        <v>technology</v>
      </c>
      <c r="T691" s="7" t="str">
        <f>MID(R691, FIND("/", R691)+1,LEN(R691))</f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ROUND(((E692/D692)*100),0)</f>
        <v>227</v>
      </c>
      <c r="G692" t="s">
        <v>20</v>
      </c>
      <c r="H692">
        <v>190</v>
      </c>
      <c r="I692" s="5">
        <f>AVERAGE(IFERROR(E692/H692,0))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22">
        <f>DATE(1970,1,1) + (L692 / 86400)</f>
        <v>40874.25</v>
      </c>
      <c r="O692" s="21">
        <f>DATE(1970,1,1) + (M692 / 86400)</f>
        <v>40880.25</v>
      </c>
      <c r="P692" t="b">
        <v>0</v>
      </c>
      <c r="Q692" t="b">
        <v>1</v>
      </c>
      <c r="R692" t="s">
        <v>42</v>
      </c>
      <c r="S692" t="str">
        <f>LEFT(R692, FIND("/", R692)-1)</f>
        <v>film &amp; video</v>
      </c>
      <c r="T692" s="7" t="str">
        <f>MID(R692, FIND("/", R692)+1,LEN(R692))</f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ROUND(((E693/D693)*100),0)</f>
        <v>142</v>
      </c>
      <c r="G693" t="s">
        <v>20</v>
      </c>
      <c r="H693">
        <v>237</v>
      </c>
      <c r="I693" s="5">
        <f>AVERAGE(IFERROR(E693/H693,0))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22">
        <f>DATE(1970,1,1) + (L693 / 86400)</f>
        <v>41185.208333333336</v>
      </c>
      <c r="O693" s="21">
        <f>DATE(1970,1,1) + (M693 / 86400)</f>
        <v>41202.208333333336</v>
      </c>
      <c r="P693" t="b">
        <v>1</v>
      </c>
      <c r="Q693" t="b">
        <v>1</v>
      </c>
      <c r="R693" t="s">
        <v>42</v>
      </c>
      <c r="S693" t="str">
        <f>LEFT(R693, FIND("/", R693)-1)</f>
        <v>film &amp; video</v>
      </c>
      <c r="T693" s="7" t="str">
        <f>MID(R693, FIND("/", R693)+1,LEN(R693))</f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ROUND(((E694/D694)*100),0)</f>
        <v>91</v>
      </c>
      <c r="G694" t="s">
        <v>14</v>
      </c>
      <c r="H694">
        <v>77</v>
      </c>
      <c r="I694" s="5">
        <f>AVERAGE(IFERROR(E694/H694,0))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22">
        <f>DATE(1970,1,1) + (L694 / 86400)</f>
        <v>43655.208333333328</v>
      </c>
      <c r="O694" s="21">
        <f>DATE(1970,1,1) + (M694 / 86400)</f>
        <v>43673.208333333328</v>
      </c>
      <c r="P694" t="b">
        <v>0</v>
      </c>
      <c r="Q694" t="b">
        <v>0</v>
      </c>
      <c r="R694" t="s">
        <v>23</v>
      </c>
      <c r="S694" t="str">
        <f>LEFT(R694, FIND("/", R694)-1)</f>
        <v>music</v>
      </c>
      <c r="T694" s="7" t="str">
        <f>MID(R694, FIND("/", R694)+1,LEN(R694))</f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ROUND(((E695/D695)*100),0)</f>
        <v>64</v>
      </c>
      <c r="G695" t="s">
        <v>14</v>
      </c>
      <c r="H695">
        <v>1748</v>
      </c>
      <c r="I695" s="5">
        <f>AVERAGE(IFERROR(E695/H695,0))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22">
        <f>DATE(1970,1,1) + (L695 / 86400)</f>
        <v>43025.208333333328</v>
      </c>
      <c r="O695" s="21">
        <f>DATE(1970,1,1) + (M695 / 86400)</f>
        <v>43042.208333333328</v>
      </c>
      <c r="P695" t="b">
        <v>0</v>
      </c>
      <c r="Q695" t="b">
        <v>0</v>
      </c>
      <c r="R695" t="s">
        <v>33</v>
      </c>
      <c r="S695" t="str">
        <f>LEFT(R695, FIND("/", R695)-1)</f>
        <v>theater</v>
      </c>
      <c r="T695" s="7" t="str">
        <f>MID(R695, FIND("/", R695)+1,LEN(R695))</f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ROUND(((E696/D696)*100),0)</f>
        <v>84</v>
      </c>
      <c r="G696" t="s">
        <v>14</v>
      </c>
      <c r="H696">
        <v>79</v>
      </c>
      <c r="I696" s="5">
        <f>AVERAGE(IFERROR(E696/H696,0))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22">
        <f>DATE(1970,1,1) + (L696 / 86400)</f>
        <v>43066.25</v>
      </c>
      <c r="O696" s="21">
        <f>DATE(1970,1,1) + (M696 / 86400)</f>
        <v>43103.25</v>
      </c>
      <c r="P696" t="b">
        <v>0</v>
      </c>
      <c r="Q696" t="b">
        <v>0</v>
      </c>
      <c r="R696" t="s">
        <v>33</v>
      </c>
      <c r="S696" t="str">
        <f>LEFT(R696, FIND("/", R696)-1)</f>
        <v>theater</v>
      </c>
      <c r="T696" s="7" t="str">
        <f>MID(R696, FIND("/", R696)+1,LEN(R696))</f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ROUND(((E697/D697)*100),0)</f>
        <v>134</v>
      </c>
      <c r="G697" t="s">
        <v>20</v>
      </c>
      <c r="H697">
        <v>196</v>
      </c>
      <c r="I697" s="5">
        <f>AVERAGE(IFERROR(E697/H697,0))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22">
        <f>DATE(1970,1,1) + (L697 / 86400)</f>
        <v>42322.25</v>
      </c>
      <c r="O697" s="21">
        <f>DATE(1970,1,1) + (M697 / 86400)</f>
        <v>42338.25</v>
      </c>
      <c r="P697" t="b">
        <v>1</v>
      </c>
      <c r="Q697" t="b">
        <v>0</v>
      </c>
      <c r="R697" t="s">
        <v>23</v>
      </c>
      <c r="S697" t="str">
        <f>LEFT(R697, FIND("/", R697)-1)</f>
        <v>music</v>
      </c>
      <c r="T697" s="7" t="str">
        <f>MID(R697, FIND("/", R697)+1,LEN(R697))</f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ROUND(((E698/D698)*100),0)</f>
        <v>59</v>
      </c>
      <c r="G698" t="s">
        <v>14</v>
      </c>
      <c r="H698">
        <v>889</v>
      </c>
      <c r="I698" s="5">
        <f>AVERAGE(IFERROR(E698/H698,0))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22">
        <f>DATE(1970,1,1) + (L698 / 86400)</f>
        <v>42114.208333333328</v>
      </c>
      <c r="O698" s="21">
        <f>DATE(1970,1,1) + (M698 / 86400)</f>
        <v>42115.208333333328</v>
      </c>
      <c r="P698" t="b">
        <v>0</v>
      </c>
      <c r="Q698" t="b">
        <v>1</v>
      </c>
      <c r="R698" t="s">
        <v>33</v>
      </c>
      <c r="S698" t="str">
        <f>LEFT(R698, FIND("/", R698)-1)</f>
        <v>theater</v>
      </c>
      <c r="T698" s="7" t="str">
        <f>MID(R698, FIND("/", R698)+1,LEN(R698))</f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ROUND(((E699/D699)*100),0)</f>
        <v>153</v>
      </c>
      <c r="G699" t="s">
        <v>20</v>
      </c>
      <c r="H699">
        <v>7295</v>
      </c>
      <c r="I699" s="5">
        <f>AVERAGE(IFERROR(E699/H699,0))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22">
        <f>DATE(1970,1,1) + (L699 / 86400)</f>
        <v>43190.208333333328</v>
      </c>
      <c r="O699" s="21">
        <f>DATE(1970,1,1) + (M699 / 86400)</f>
        <v>43192.208333333328</v>
      </c>
      <c r="P699" t="b">
        <v>0</v>
      </c>
      <c r="Q699" t="b">
        <v>0</v>
      </c>
      <c r="R699" t="s">
        <v>50</v>
      </c>
      <c r="S699" t="str">
        <f>LEFT(R699, FIND("/", R699)-1)</f>
        <v>music</v>
      </c>
      <c r="T699" s="7" t="str">
        <f>MID(R699, FIND("/", R699)+1,LEN(R699))</f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ROUND(((E700/D700)*100),0)</f>
        <v>447</v>
      </c>
      <c r="G700" t="s">
        <v>20</v>
      </c>
      <c r="H700">
        <v>2893</v>
      </c>
      <c r="I700" s="5">
        <f>AVERAGE(IFERROR(E700/H700,0))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22">
        <f>DATE(1970,1,1) + (L700 / 86400)</f>
        <v>40871.25</v>
      </c>
      <c r="O700" s="21">
        <f>DATE(1970,1,1) + (M700 / 86400)</f>
        <v>40885.25</v>
      </c>
      <c r="P700" t="b">
        <v>0</v>
      </c>
      <c r="Q700" t="b">
        <v>0</v>
      </c>
      <c r="R700" t="s">
        <v>65</v>
      </c>
      <c r="S700" t="str">
        <f>LEFT(R700, FIND("/", R700)-1)</f>
        <v>technology</v>
      </c>
      <c r="T700" s="7" t="str">
        <f>MID(R700, FIND("/", R700)+1,LEN(R700))</f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ROUND(((E701/D701)*100),0)</f>
        <v>84</v>
      </c>
      <c r="G701" t="s">
        <v>14</v>
      </c>
      <c r="H701">
        <v>56</v>
      </c>
      <c r="I701" s="5">
        <f>AVERAGE(IFERROR(E701/H701,0))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22">
        <f>DATE(1970,1,1) + (L701 / 86400)</f>
        <v>43641.208333333328</v>
      </c>
      <c r="O701" s="21">
        <f>DATE(1970,1,1) + (M701 / 86400)</f>
        <v>43642.208333333328</v>
      </c>
      <c r="P701" t="b">
        <v>0</v>
      </c>
      <c r="Q701" t="b">
        <v>0</v>
      </c>
      <c r="R701" t="s">
        <v>53</v>
      </c>
      <c r="S701" t="str">
        <f>LEFT(R701, FIND("/", R701)-1)</f>
        <v>film &amp; video</v>
      </c>
      <c r="T701" s="7" t="str">
        <f>MID(R701, FIND("/", R701)+1,LEN(R701))</f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ROUND(((E702/D702)*100),0)</f>
        <v>3</v>
      </c>
      <c r="G702" t="s">
        <v>14</v>
      </c>
      <c r="H702">
        <v>1</v>
      </c>
      <c r="I702" s="5">
        <f>AVERAGE(IFERROR(E702/H702,0))</f>
        <v>3</v>
      </c>
      <c r="J702" t="s">
        <v>21</v>
      </c>
      <c r="K702" t="s">
        <v>22</v>
      </c>
      <c r="L702">
        <v>1264399200</v>
      </c>
      <c r="M702">
        <v>1265695200</v>
      </c>
      <c r="N702" s="22">
        <f>DATE(1970,1,1) + (L702 / 86400)</f>
        <v>40203.25</v>
      </c>
      <c r="O702" s="21">
        <f>DATE(1970,1,1) + (M702 / 86400)</f>
        <v>40218.25</v>
      </c>
      <c r="P702" t="b">
        <v>0</v>
      </c>
      <c r="Q702" t="b">
        <v>0</v>
      </c>
      <c r="R702" t="s">
        <v>65</v>
      </c>
      <c r="S702" t="str">
        <f>LEFT(R702, FIND("/", R702)-1)</f>
        <v>technology</v>
      </c>
      <c r="T702" s="7" t="str">
        <f>MID(R702, FIND("/", R702)+1,LEN(R702))</f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ROUND(((E703/D703)*100),0)</f>
        <v>175</v>
      </c>
      <c r="G703" t="s">
        <v>20</v>
      </c>
      <c r="H703">
        <v>820</v>
      </c>
      <c r="I703" s="5">
        <f>AVERAGE(IFERROR(E703/H703,0))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22">
        <f>DATE(1970,1,1) + (L703 / 86400)</f>
        <v>40629.208333333336</v>
      </c>
      <c r="O703" s="21">
        <f>DATE(1970,1,1) + (M703 / 86400)</f>
        <v>40636.208333333336</v>
      </c>
      <c r="P703" t="b">
        <v>1</v>
      </c>
      <c r="Q703" t="b">
        <v>0</v>
      </c>
      <c r="R703" t="s">
        <v>33</v>
      </c>
      <c r="S703" t="str">
        <f>LEFT(R703, FIND("/", R703)-1)</f>
        <v>theater</v>
      </c>
      <c r="T703" s="7" t="str">
        <f>MID(R703, FIND("/", R703)+1,LEN(R703))</f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ROUND(((E704/D704)*100),0)</f>
        <v>54</v>
      </c>
      <c r="G704" t="s">
        <v>14</v>
      </c>
      <c r="H704">
        <v>83</v>
      </c>
      <c r="I704" s="5">
        <f>AVERAGE(IFERROR(E704/H704,0))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22">
        <f>DATE(1970,1,1) + (L704 / 86400)</f>
        <v>41477.208333333336</v>
      </c>
      <c r="O704" s="21">
        <f>DATE(1970,1,1) + (M704 / 86400)</f>
        <v>41482.208333333336</v>
      </c>
      <c r="P704" t="b">
        <v>0</v>
      </c>
      <c r="Q704" t="b">
        <v>0</v>
      </c>
      <c r="R704" t="s">
        <v>65</v>
      </c>
      <c r="S704" t="str">
        <f>LEFT(R704, FIND("/", R704)-1)</f>
        <v>technology</v>
      </c>
      <c r="T704" s="7" t="str">
        <f>MID(R704, FIND("/", R704)+1,LEN(R704))</f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ROUND(((E705/D705)*100),0)</f>
        <v>312</v>
      </c>
      <c r="G705" t="s">
        <v>20</v>
      </c>
      <c r="H705">
        <v>2038</v>
      </c>
      <c r="I705" s="5">
        <f>AVERAGE(IFERROR(E705/H705,0))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22">
        <f>DATE(1970,1,1) + (L705 / 86400)</f>
        <v>41020.208333333336</v>
      </c>
      <c r="O705" s="21">
        <f>DATE(1970,1,1) + (M705 / 86400)</f>
        <v>41037.208333333336</v>
      </c>
      <c r="P705" t="b">
        <v>1</v>
      </c>
      <c r="Q705" t="b">
        <v>1</v>
      </c>
      <c r="R705" t="s">
        <v>206</v>
      </c>
      <c r="S705" t="str">
        <f>LEFT(R705, FIND("/", R705)-1)</f>
        <v>publishing</v>
      </c>
      <c r="T705" s="7" t="str">
        <f>MID(R705, FIND("/", R705)+1,LEN(R705))</f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ROUND(((E706/D706)*100),0)</f>
        <v>123</v>
      </c>
      <c r="G706" t="s">
        <v>20</v>
      </c>
      <c r="H706">
        <v>116</v>
      </c>
      <c r="I706" s="5">
        <f>AVERAGE(IFERROR(E706/H706,0))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22">
        <f>DATE(1970,1,1) + (L706 / 86400)</f>
        <v>42555.208333333328</v>
      </c>
      <c r="O706" s="21">
        <f>DATE(1970,1,1) + (M706 / 86400)</f>
        <v>42570.208333333328</v>
      </c>
      <c r="P706" t="b">
        <v>0</v>
      </c>
      <c r="Q706" t="b">
        <v>0</v>
      </c>
      <c r="R706" t="s">
        <v>71</v>
      </c>
      <c r="S706" t="str">
        <f>LEFT(R706, FIND("/", R706)-1)</f>
        <v>film &amp; video</v>
      </c>
      <c r="T706" s="7" t="str">
        <f>MID(R706, FIND("/", R706)+1,LEN(R706))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ROUND(((E707/D707)*100),0)</f>
        <v>99</v>
      </c>
      <c r="G707" t="s">
        <v>14</v>
      </c>
      <c r="H707">
        <v>2025</v>
      </c>
      <c r="I707" s="5">
        <f>AVERAGE(IFERROR(E707/H707,0))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22">
        <f>DATE(1970,1,1) + (L707 / 86400)</f>
        <v>41619.25</v>
      </c>
      <c r="O707" s="21">
        <f>DATE(1970,1,1) + (M707 / 86400)</f>
        <v>41623.25</v>
      </c>
      <c r="P707" t="b">
        <v>0</v>
      </c>
      <c r="Q707" t="b">
        <v>0</v>
      </c>
      <c r="R707" t="s">
        <v>68</v>
      </c>
      <c r="S707" t="str">
        <f>LEFT(R707, FIND("/", R707)-1)</f>
        <v>publishing</v>
      </c>
      <c r="T707" s="7" t="str">
        <f>MID(R707, FIND("/", R707)+1,LEN(R707))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ROUND(((E708/D708)*100),0)</f>
        <v>128</v>
      </c>
      <c r="G708" t="s">
        <v>20</v>
      </c>
      <c r="H708">
        <v>1345</v>
      </c>
      <c r="I708" s="5">
        <f>AVERAGE(IFERROR(E708/H708,0))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22">
        <f>DATE(1970,1,1) + (L708 / 86400)</f>
        <v>43471.25</v>
      </c>
      <c r="O708" s="21">
        <f>DATE(1970,1,1) + (M708 / 86400)</f>
        <v>43479.25</v>
      </c>
      <c r="P708" t="b">
        <v>0</v>
      </c>
      <c r="Q708" t="b">
        <v>1</v>
      </c>
      <c r="R708" t="s">
        <v>28</v>
      </c>
      <c r="S708" t="str">
        <f>LEFT(R708, FIND("/", R708)-1)</f>
        <v>technology</v>
      </c>
      <c r="T708" s="7" t="str">
        <f>MID(R708, FIND("/", R708)+1,LEN(R708))</f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ROUND(((E709/D709)*100),0)</f>
        <v>159</v>
      </c>
      <c r="G709" t="s">
        <v>20</v>
      </c>
      <c r="H709">
        <v>168</v>
      </c>
      <c r="I709" s="5">
        <f>AVERAGE(IFERROR(E709/H709,0))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22">
        <f>DATE(1970,1,1) + (L709 / 86400)</f>
        <v>43442.25</v>
      </c>
      <c r="O709" s="21">
        <f>DATE(1970,1,1) + (M709 / 86400)</f>
        <v>43478.25</v>
      </c>
      <c r="P709" t="b">
        <v>0</v>
      </c>
      <c r="Q709" t="b">
        <v>0</v>
      </c>
      <c r="R709" t="s">
        <v>53</v>
      </c>
      <c r="S709" t="str">
        <f>LEFT(R709, FIND("/", R709)-1)</f>
        <v>film &amp; video</v>
      </c>
      <c r="T709" s="7" t="str">
        <f>MID(R709, FIND("/", R709)+1,LEN(R709))</f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ROUND(((E710/D710)*100),0)</f>
        <v>707</v>
      </c>
      <c r="G710" t="s">
        <v>20</v>
      </c>
      <c r="H710">
        <v>137</v>
      </c>
      <c r="I710" s="5">
        <f>AVERAGE(IFERROR(E710/H710,0))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22">
        <f>DATE(1970,1,1) + (L710 / 86400)</f>
        <v>42877.208333333328</v>
      </c>
      <c r="O710" s="21">
        <f>DATE(1970,1,1) + (M710 / 86400)</f>
        <v>42887.208333333328</v>
      </c>
      <c r="P710" t="b">
        <v>0</v>
      </c>
      <c r="Q710" t="b">
        <v>0</v>
      </c>
      <c r="R710" t="s">
        <v>33</v>
      </c>
      <c r="S710" t="str">
        <f>LEFT(R710, FIND("/", R710)-1)</f>
        <v>theater</v>
      </c>
      <c r="T710" s="7" t="str">
        <f>MID(R710, FIND("/", R710)+1,LEN(R710))</f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ROUND(((E711/D711)*100),0)</f>
        <v>142</v>
      </c>
      <c r="G711" t="s">
        <v>20</v>
      </c>
      <c r="H711">
        <v>186</v>
      </c>
      <c r="I711" s="5">
        <f>AVERAGE(IFERROR(E711/H711,0))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22">
        <f>DATE(1970,1,1) + (L711 / 86400)</f>
        <v>41018.208333333336</v>
      </c>
      <c r="O711" s="21">
        <f>DATE(1970,1,1) + (M711 / 86400)</f>
        <v>41025.208333333336</v>
      </c>
      <c r="P711" t="b">
        <v>0</v>
      </c>
      <c r="Q711" t="b">
        <v>0</v>
      </c>
      <c r="R711" t="s">
        <v>33</v>
      </c>
      <c r="S711" t="str">
        <f>LEFT(R711, FIND("/", R711)-1)</f>
        <v>theater</v>
      </c>
      <c r="T711" s="7" t="str">
        <f>MID(R711, FIND("/", R711)+1,LEN(R711))</f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ROUND(((E712/D712)*100),0)</f>
        <v>148</v>
      </c>
      <c r="G712" t="s">
        <v>20</v>
      </c>
      <c r="H712">
        <v>125</v>
      </c>
      <c r="I712" s="5">
        <f>AVERAGE(IFERROR(E712/H712,0))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22">
        <f>DATE(1970,1,1) + (L712 / 86400)</f>
        <v>43295.208333333328</v>
      </c>
      <c r="O712" s="21">
        <f>DATE(1970,1,1) + (M712 / 86400)</f>
        <v>43302.208333333328</v>
      </c>
      <c r="P712" t="b">
        <v>0</v>
      </c>
      <c r="Q712" t="b">
        <v>1</v>
      </c>
      <c r="R712" t="s">
        <v>33</v>
      </c>
      <c r="S712" t="str">
        <f>LEFT(R712, FIND("/", R712)-1)</f>
        <v>theater</v>
      </c>
      <c r="T712" s="7" t="str">
        <f>MID(R712, FIND("/", R712)+1,LEN(R712))</f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ROUND(((E713/D713)*100),0)</f>
        <v>20</v>
      </c>
      <c r="G713" t="s">
        <v>14</v>
      </c>
      <c r="H713">
        <v>14</v>
      </c>
      <c r="I713" s="5">
        <f>AVERAGE(IFERROR(E713/H713,0))</f>
        <v>90</v>
      </c>
      <c r="J713" t="s">
        <v>107</v>
      </c>
      <c r="K713" t="s">
        <v>108</v>
      </c>
      <c r="L713">
        <v>1453615200</v>
      </c>
      <c r="M713">
        <v>1453788000</v>
      </c>
      <c r="N713" s="22">
        <f>DATE(1970,1,1) + (L713 / 86400)</f>
        <v>42393.25</v>
      </c>
      <c r="O713" s="21">
        <f>DATE(1970,1,1) + (M713 / 86400)</f>
        <v>42395.25</v>
      </c>
      <c r="P713" t="b">
        <v>1</v>
      </c>
      <c r="Q713" t="b">
        <v>1</v>
      </c>
      <c r="R713" t="s">
        <v>33</v>
      </c>
      <c r="S713" t="str">
        <f>LEFT(R713, FIND("/", R713)-1)</f>
        <v>theater</v>
      </c>
      <c r="T713" s="7" t="str">
        <f>MID(R713, FIND("/", R713)+1,LEN(R713))</f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ROUND(((E714/D714)*100),0)</f>
        <v>1841</v>
      </c>
      <c r="G714" t="s">
        <v>20</v>
      </c>
      <c r="H714">
        <v>202</v>
      </c>
      <c r="I714" s="5">
        <f>AVERAGE(IFERROR(E714/H714,0))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22">
        <f>DATE(1970,1,1) + (L714 / 86400)</f>
        <v>42559.208333333328</v>
      </c>
      <c r="O714" s="21">
        <f>DATE(1970,1,1) + (M714 / 86400)</f>
        <v>42600.208333333328</v>
      </c>
      <c r="P714" t="b">
        <v>0</v>
      </c>
      <c r="Q714" t="b">
        <v>0</v>
      </c>
      <c r="R714" t="s">
        <v>33</v>
      </c>
      <c r="S714" t="str">
        <f>LEFT(R714, FIND("/", R714)-1)</f>
        <v>theater</v>
      </c>
      <c r="T714" s="7" t="str">
        <f>MID(R714, FIND("/", R714)+1,LEN(R714))</f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ROUND(((E715/D715)*100),0)</f>
        <v>162</v>
      </c>
      <c r="G715" t="s">
        <v>20</v>
      </c>
      <c r="H715">
        <v>103</v>
      </c>
      <c r="I715" s="5">
        <f>AVERAGE(IFERROR(E715/H715,0))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22">
        <f>DATE(1970,1,1) + (L715 / 86400)</f>
        <v>42604.208333333328</v>
      </c>
      <c r="O715" s="21">
        <f>DATE(1970,1,1) + (M715 / 86400)</f>
        <v>42616.208333333328</v>
      </c>
      <c r="P715" t="b">
        <v>0</v>
      </c>
      <c r="Q715" t="b">
        <v>0</v>
      </c>
      <c r="R715" t="s">
        <v>133</v>
      </c>
      <c r="S715" t="str">
        <f>LEFT(R715, FIND("/", R715)-1)</f>
        <v>publishing</v>
      </c>
      <c r="T715" s="7" t="str">
        <f>MID(R715, FIND("/", R715)+1,LEN(R715))</f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ROUND(((E716/D716)*100),0)</f>
        <v>473</v>
      </c>
      <c r="G716" t="s">
        <v>20</v>
      </c>
      <c r="H716">
        <v>1785</v>
      </c>
      <c r="I716" s="5">
        <f>AVERAGE(IFERROR(E716/H716,0))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22">
        <f>DATE(1970,1,1) + (L716 / 86400)</f>
        <v>41870.208333333336</v>
      </c>
      <c r="O716" s="21">
        <f>DATE(1970,1,1) + (M716 / 86400)</f>
        <v>41871.208333333336</v>
      </c>
      <c r="P716" t="b">
        <v>0</v>
      </c>
      <c r="Q716" t="b">
        <v>0</v>
      </c>
      <c r="R716" t="s">
        <v>23</v>
      </c>
      <c r="S716" t="str">
        <f>LEFT(R716, FIND("/", R716)-1)</f>
        <v>music</v>
      </c>
      <c r="T716" s="7" t="str">
        <f>MID(R716, FIND("/", R716)+1,LEN(R716))</f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ROUND(((E717/D717)*100),0)</f>
        <v>24</v>
      </c>
      <c r="G717" t="s">
        <v>14</v>
      </c>
      <c r="H717">
        <v>656</v>
      </c>
      <c r="I717" s="5">
        <f>AVERAGE(IFERROR(E717/H717,0))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22">
        <f>DATE(1970,1,1) + (L717 / 86400)</f>
        <v>40397.208333333336</v>
      </c>
      <c r="O717" s="21">
        <f>DATE(1970,1,1) + (M717 / 86400)</f>
        <v>40402.208333333336</v>
      </c>
      <c r="P717" t="b">
        <v>0</v>
      </c>
      <c r="Q717" t="b">
        <v>0</v>
      </c>
      <c r="R717" t="s">
        <v>292</v>
      </c>
      <c r="S717" t="str">
        <f>LEFT(R717, FIND("/", R717)-1)</f>
        <v>games</v>
      </c>
      <c r="T717" s="7" t="str">
        <f>MID(R717, FIND("/", R717)+1,LEN(R717))</f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ROUND(((E718/D718)*100),0)</f>
        <v>518</v>
      </c>
      <c r="G718" t="s">
        <v>20</v>
      </c>
      <c r="H718">
        <v>157</v>
      </c>
      <c r="I718" s="5">
        <f>AVERAGE(IFERROR(E718/H718,0))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22">
        <f>DATE(1970,1,1) + (L718 / 86400)</f>
        <v>41465.208333333336</v>
      </c>
      <c r="O718" s="21">
        <f>DATE(1970,1,1) + (M718 / 86400)</f>
        <v>41493.208333333336</v>
      </c>
      <c r="P718" t="b">
        <v>0</v>
      </c>
      <c r="Q718" t="b">
        <v>1</v>
      </c>
      <c r="R718" t="s">
        <v>33</v>
      </c>
      <c r="S718" t="str">
        <f>LEFT(R718, FIND("/", R718)-1)</f>
        <v>theater</v>
      </c>
      <c r="T718" s="7" t="str">
        <f>MID(R718, FIND("/", R718)+1,LEN(R718))</f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ROUND(((E719/D719)*100),0)</f>
        <v>248</v>
      </c>
      <c r="G719" t="s">
        <v>20</v>
      </c>
      <c r="H719">
        <v>555</v>
      </c>
      <c r="I719" s="5">
        <f>AVERAGE(IFERROR(E719/H719,0))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22">
        <f>DATE(1970,1,1) + (L719 / 86400)</f>
        <v>40777.208333333336</v>
      </c>
      <c r="O719" s="21">
        <f>DATE(1970,1,1) + (M719 / 86400)</f>
        <v>40798.208333333336</v>
      </c>
      <c r="P719" t="b">
        <v>0</v>
      </c>
      <c r="Q719" t="b">
        <v>0</v>
      </c>
      <c r="R719" t="s">
        <v>42</v>
      </c>
      <c r="S719" t="str">
        <f>LEFT(R719, FIND("/", R719)-1)</f>
        <v>film &amp; video</v>
      </c>
      <c r="T719" s="7" t="str">
        <f>MID(R719, FIND("/", R719)+1,LEN(R719))</f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ROUND(((E720/D720)*100),0)</f>
        <v>100</v>
      </c>
      <c r="G720" t="s">
        <v>20</v>
      </c>
      <c r="H720">
        <v>297</v>
      </c>
      <c r="I720" s="5">
        <f>AVERAGE(IFERROR(E720/H720,0))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22">
        <f>DATE(1970,1,1) + (L720 / 86400)</f>
        <v>41442.208333333336</v>
      </c>
      <c r="O720" s="21">
        <f>DATE(1970,1,1) + (M720 / 86400)</f>
        <v>41468.208333333336</v>
      </c>
      <c r="P720" t="b">
        <v>0</v>
      </c>
      <c r="Q720" t="b">
        <v>0</v>
      </c>
      <c r="R720" t="s">
        <v>65</v>
      </c>
      <c r="S720" t="str">
        <f>LEFT(R720, FIND("/", R720)-1)</f>
        <v>technology</v>
      </c>
      <c r="T720" s="7" t="str">
        <f>MID(R720, FIND("/", R720)+1,LEN(R720))</f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ROUND(((E721/D721)*100),0)</f>
        <v>153</v>
      </c>
      <c r="G721" t="s">
        <v>20</v>
      </c>
      <c r="H721">
        <v>123</v>
      </c>
      <c r="I721" s="5">
        <f>AVERAGE(IFERROR(E721/H721,0))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22">
        <f>DATE(1970,1,1) + (L721 / 86400)</f>
        <v>41058.208333333336</v>
      </c>
      <c r="O721" s="21">
        <f>DATE(1970,1,1) + (M721 / 86400)</f>
        <v>41069.208333333336</v>
      </c>
      <c r="P721" t="b">
        <v>0</v>
      </c>
      <c r="Q721" t="b">
        <v>0</v>
      </c>
      <c r="R721" t="s">
        <v>119</v>
      </c>
      <c r="S721" t="str">
        <f>LEFT(R721, FIND("/", R721)-1)</f>
        <v>publishing</v>
      </c>
      <c r="T721" s="7" t="str">
        <f>MID(R721, FIND("/", R721)+1,LEN(R721))</f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ROUND(((E722/D722)*100),0)</f>
        <v>37</v>
      </c>
      <c r="G722" t="s">
        <v>74</v>
      </c>
      <c r="H722">
        <v>38</v>
      </c>
      <c r="I722" s="5">
        <f>AVERAGE(IFERROR(E722/H722,0))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22">
        <f>DATE(1970,1,1) + (L722 / 86400)</f>
        <v>43152.25</v>
      </c>
      <c r="O722" s="21">
        <f>DATE(1970,1,1) + (M722 / 86400)</f>
        <v>43166.25</v>
      </c>
      <c r="P722" t="b">
        <v>0</v>
      </c>
      <c r="Q722" t="b">
        <v>1</v>
      </c>
      <c r="R722" t="s">
        <v>33</v>
      </c>
      <c r="S722" t="str">
        <f>LEFT(R722, FIND("/", R722)-1)</f>
        <v>theater</v>
      </c>
      <c r="T722" s="7" t="str">
        <f>MID(R722, FIND("/", R722)+1,LEN(R722))</f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ROUND(((E723/D723)*100),0)</f>
        <v>4</v>
      </c>
      <c r="G723" t="s">
        <v>74</v>
      </c>
      <c r="H723">
        <v>60</v>
      </c>
      <c r="I723" s="5">
        <f>AVERAGE(IFERROR(E723/H723,0))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22">
        <f>DATE(1970,1,1) + (L723 / 86400)</f>
        <v>43194.208333333328</v>
      </c>
      <c r="O723" s="21">
        <f>DATE(1970,1,1) + (M723 / 86400)</f>
        <v>43200.208333333328</v>
      </c>
      <c r="P723" t="b">
        <v>0</v>
      </c>
      <c r="Q723" t="b">
        <v>0</v>
      </c>
      <c r="R723" t="s">
        <v>23</v>
      </c>
      <c r="S723" t="str">
        <f>LEFT(R723, FIND("/", R723)-1)</f>
        <v>music</v>
      </c>
      <c r="T723" s="7" t="str">
        <f>MID(R723, FIND("/", R723)+1,LEN(R723))</f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ROUND(((E724/D724)*100),0)</f>
        <v>157</v>
      </c>
      <c r="G724" t="s">
        <v>20</v>
      </c>
      <c r="H724">
        <v>3036</v>
      </c>
      <c r="I724" s="5">
        <f>AVERAGE(IFERROR(E724/H724,0))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22">
        <f>DATE(1970,1,1) + (L724 / 86400)</f>
        <v>43045.25</v>
      </c>
      <c r="O724" s="21">
        <f>DATE(1970,1,1) + (M724 / 86400)</f>
        <v>43072.25</v>
      </c>
      <c r="P724" t="b">
        <v>0</v>
      </c>
      <c r="Q724" t="b">
        <v>0</v>
      </c>
      <c r="R724" t="s">
        <v>42</v>
      </c>
      <c r="S724" t="str">
        <f>LEFT(R724, FIND("/", R724)-1)</f>
        <v>film &amp; video</v>
      </c>
      <c r="T724" s="7" t="str">
        <f>MID(R724, FIND("/", R724)+1,LEN(R724))</f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ROUND(((E725/D725)*100),0)</f>
        <v>270</v>
      </c>
      <c r="G725" t="s">
        <v>20</v>
      </c>
      <c r="H725">
        <v>144</v>
      </c>
      <c r="I725" s="5">
        <f>AVERAGE(IFERROR(E725/H725,0))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22">
        <f>DATE(1970,1,1) + (L725 / 86400)</f>
        <v>42431.25</v>
      </c>
      <c r="O725" s="21">
        <f>DATE(1970,1,1) + (M725 / 86400)</f>
        <v>42452.208333333328</v>
      </c>
      <c r="P725" t="b">
        <v>0</v>
      </c>
      <c r="Q725" t="b">
        <v>0</v>
      </c>
      <c r="R725" t="s">
        <v>33</v>
      </c>
      <c r="S725" t="str">
        <f>LEFT(R725, FIND("/", R725)-1)</f>
        <v>theater</v>
      </c>
      <c r="T725" s="7" t="str">
        <f>MID(R725, FIND("/", R725)+1,LEN(R725))</f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ROUND(((E726/D726)*100),0)</f>
        <v>134</v>
      </c>
      <c r="G726" t="s">
        <v>20</v>
      </c>
      <c r="H726">
        <v>121</v>
      </c>
      <c r="I726" s="5">
        <f>AVERAGE(IFERROR(E726/H726,0))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22">
        <f>DATE(1970,1,1) + (L726 / 86400)</f>
        <v>41934.208333333336</v>
      </c>
      <c r="O726" s="21">
        <f>DATE(1970,1,1) + (M726 / 86400)</f>
        <v>41936.208333333336</v>
      </c>
      <c r="P726" t="b">
        <v>0</v>
      </c>
      <c r="Q726" t="b">
        <v>1</v>
      </c>
      <c r="R726" t="s">
        <v>33</v>
      </c>
      <c r="S726" t="str">
        <f>LEFT(R726, FIND("/", R726)-1)</f>
        <v>theater</v>
      </c>
      <c r="T726" s="7" t="str">
        <f>MID(R726, FIND("/", R726)+1,LEN(R726))</f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ROUND(((E727/D727)*100),0)</f>
        <v>50</v>
      </c>
      <c r="G727" t="s">
        <v>14</v>
      </c>
      <c r="H727">
        <v>1596</v>
      </c>
      <c r="I727" s="5">
        <f>AVERAGE(IFERROR(E727/H727,0))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22">
        <f>DATE(1970,1,1) + (L727 / 86400)</f>
        <v>41958.25</v>
      </c>
      <c r="O727" s="21">
        <f>DATE(1970,1,1) + (M727 / 86400)</f>
        <v>41960.25</v>
      </c>
      <c r="P727" t="b">
        <v>0</v>
      </c>
      <c r="Q727" t="b">
        <v>0</v>
      </c>
      <c r="R727" t="s">
        <v>292</v>
      </c>
      <c r="S727" t="str">
        <f>LEFT(R727, FIND("/", R727)-1)</f>
        <v>games</v>
      </c>
      <c r="T727" s="7" t="str">
        <f>MID(R727, FIND("/", R727)+1,LEN(R727))</f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ROUND(((E728/D728)*100),0)</f>
        <v>89</v>
      </c>
      <c r="G728" t="s">
        <v>74</v>
      </c>
      <c r="H728">
        <v>524</v>
      </c>
      <c r="I728" s="5">
        <f>AVERAGE(IFERROR(E728/H728,0))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22">
        <f>DATE(1970,1,1) + (L728 / 86400)</f>
        <v>40476.208333333336</v>
      </c>
      <c r="O728" s="21">
        <f>DATE(1970,1,1) + (M728 / 86400)</f>
        <v>40482.208333333336</v>
      </c>
      <c r="P728" t="b">
        <v>0</v>
      </c>
      <c r="Q728" t="b">
        <v>1</v>
      </c>
      <c r="R728" t="s">
        <v>33</v>
      </c>
      <c r="S728" t="str">
        <f>LEFT(R728, FIND("/", R728)-1)</f>
        <v>theater</v>
      </c>
      <c r="T728" s="7" t="str">
        <f>MID(R728, FIND("/", R728)+1,LEN(R728))</f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ROUND(((E729/D729)*100),0)</f>
        <v>165</v>
      </c>
      <c r="G729" t="s">
        <v>20</v>
      </c>
      <c r="H729">
        <v>181</v>
      </c>
      <c r="I729" s="5">
        <f>AVERAGE(IFERROR(E729/H729,0))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22">
        <f>DATE(1970,1,1) + (L729 / 86400)</f>
        <v>43485.25</v>
      </c>
      <c r="O729" s="21">
        <f>DATE(1970,1,1) + (M729 / 86400)</f>
        <v>43543.208333333328</v>
      </c>
      <c r="P729" t="b">
        <v>0</v>
      </c>
      <c r="Q729" t="b">
        <v>0</v>
      </c>
      <c r="R729" t="s">
        <v>28</v>
      </c>
      <c r="S729" t="str">
        <f>LEFT(R729, FIND("/", R729)-1)</f>
        <v>technology</v>
      </c>
      <c r="T729" s="7" t="str">
        <f>MID(R729, FIND("/", R729)+1,LEN(R729))</f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ROUND(((E730/D730)*100),0)</f>
        <v>18</v>
      </c>
      <c r="G730" t="s">
        <v>14</v>
      </c>
      <c r="H730">
        <v>10</v>
      </c>
      <c r="I730" s="5">
        <f>AVERAGE(IFERROR(E730/H730,0))</f>
        <v>73.5</v>
      </c>
      <c r="J730" t="s">
        <v>21</v>
      </c>
      <c r="K730" t="s">
        <v>22</v>
      </c>
      <c r="L730">
        <v>1464152400</v>
      </c>
      <c r="M730">
        <v>1465102800</v>
      </c>
      <c r="N730" s="22">
        <f>DATE(1970,1,1) + (L730 / 86400)</f>
        <v>42515.208333333328</v>
      </c>
      <c r="O730" s="21">
        <f>DATE(1970,1,1) + (M730 / 86400)</f>
        <v>42526.208333333328</v>
      </c>
      <c r="P730" t="b">
        <v>0</v>
      </c>
      <c r="Q730" t="b">
        <v>0</v>
      </c>
      <c r="R730" t="s">
        <v>33</v>
      </c>
      <c r="S730" t="str">
        <f>LEFT(R730, FIND("/", R730)-1)</f>
        <v>theater</v>
      </c>
      <c r="T730" s="7" t="str">
        <f>MID(R730, FIND("/", R730)+1,LEN(R730))</f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ROUND(((E731/D731)*100),0)</f>
        <v>186</v>
      </c>
      <c r="G731" t="s">
        <v>20</v>
      </c>
      <c r="H731">
        <v>122</v>
      </c>
      <c r="I731" s="5">
        <f>AVERAGE(IFERROR(E731/H731,0))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22">
        <f>DATE(1970,1,1) + (L731 / 86400)</f>
        <v>41309.25</v>
      </c>
      <c r="O731" s="21">
        <f>DATE(1970,1,1) + (M731 / 86400)</f>
        <v>41311.25</v>
      </c>
      <c r="P731" t="b">
        <v>0</v>
      </c>
      <c r="Q731" t="b">
        <v>0</v>
      </c>
      <c r="R731" t="s">
        <v>53</v>
      </c>
      <c r="S731" t="str">
        <f>LEFT(R731, FIND("/", R731)-1)</f>
        <v>film &amp; video</v>
      </c>
      <c r="T731" s="7" t="str">
        <f>MID(R731, FIND("/", R731)+1,LEN(R731))</f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ROUND(((E732/D732)*100),0)</f>
        <v>413</v>
      </c>
      <c r="G732" t="s">
        <v>20</v>
      </c>
      <c r="H732">
        <v>1071</v>
      </c>
      <c r="I732" s="5">
        <f>AVERAGE(IFERROR(E732/H732,0))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22">
        <f>DATE(1970,1,1) + (L732 / 86400)</f>
        <v>42147.208333333328</v>
      </c>
      <c r="O732" s="21">
        <f>DATE(1970,1,1) + (M732 / 86400)</f>
        <v>42153.208333333328</v>
      </c>
      <c r="P732" t="b">
        <v>0</v>
      </c>
      <c r="Q732" t="b">
        <v>0</v>
      </c>
      <c r="R732" t="s">
        <v>65</v>
      </c>
      <c r="S732" t="str">
        <f>LEFT(R732, FIND("/", R732)-1)</f>
        <v>technology</v>
      </c>
      <c r="T732" s="7" t="str">
        <f>MID(R732, FIND("/", R732)+1,LEN(R732))</f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ROUND(((E733/D733)*100),0)</f>
        <v>90</v>
      </c>
      <c r="G733" t="s">
        <v>74</v>
      </c>
      <c r="H733">
        <v>219</v>
      </c>
      <c r="I733" s="5">
        <f>AVERAGE(IFERROR(E733/H733,0))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22">
        <f>DATE(1970,1,1) + (L733 / 86400)</f>
        <v>42939.208333333328</v>
      </c>
      <c r="O733" s="21">
        <f>DATE(1970,1,1) + (M733 / 86400)</f>
        <v>42940.208333333328</v>
      </c>
      <c r="P733" t="b">
        <v>0</v>
      </c>
      <c r="Q733" t="b">
        <v>0</v>
      </c>
      <c r="R733" t="s">
        <v>28</v>
      </c>
      <c r="S733" t="str">
        <f>LEFT(R733, FIND("/", R733)-1)</f>
        <v>technology</v>
      </c>
      <c r="T733" s="7" t="str">
        <f>MID(R733, FIND("/", R733)+1,LEN(R733))</f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ROUND(((E734/D734)*100),0)</f>
        <v>92</v>
      </c>
      <c r="G734" t="s">
        <v>14</v>
      </c>
      <c r="H734">
        <v>1121</v>
      </c>
      <c r="I734" s="5">
        <f>AVERAGE(IFERROR(E734/H734,0))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22">
        <f>DATE(1970,1,1) + (L734 / 86400)</f>
        <v>42816.208333333328</v>
      </c>
      <c r="O734" s="21">
        <f>DATE(1970,1,1) + (M734 / 86400)</f>
        <v>42839.208333333328</v>
      </c>
      <c r="P734" t="b">
        <v>0</v>
      </c>
      <c r="Q734" t="b">
        <v>1</v>
      </c>
      <c r="R734" t="s">
        <v>23</v>
      </c>
      <c r="S734" t="str">
        <f>LEFT(R734, FIND("/", R734)-1)</f>
        <v>music</v>
      </c>
      <c r="T734" s="7" t="str">
        <f>MID(R734, FIND("/", R734)+1,LEN(R734))</f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ROUND(((E735/D735)*100),0)</f>
        <v>527</v>
      </c>
      <c r="G735" t="s">
        <v>20</v>
      </c>
      <c r="H735">
        <v>980</v>
      </c>
      <c r="I735" s="5">
        <f>AVERAGE(IFERROR(E735/H735,0))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22">
        <f>DATE(1970,1,1) + (L735 / 86400)</f>
        <v>41844.208333333336</v>
      </c>
      <c r="O735" s="21">
        <f>DATE(1970,1,1) + (M735 / 86400)</f>
        <v>41857.208333333336</v>
      </c>
      <c r="P735" t="b">
        <v>0</v>
      </c>
      <c r="Q735" t="b">
        <v>0</v>
      </c>
      <c r="R735" t="s">
        <v>148</v>
      </c>
      <c r="S735" t="str">
        <f>LEFT(R735, FIND("/", R735)-1)</f>
        <v>music</v>
      </c>
      <c r="T735" s="7" t="str">
        <f>MID(R735, FIND("/", R735)+1,LEN(R735))</f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ROUND(((E736/D736)*100),0)</f>
        <v>319</v>
      </c>
      <c r="G736" t="s">
        <v>20</v>
      </c>
      <c r="H736">
        <v>536</v>
      </c>
      <c r="I736" s="5">
        <f>AVERAGE(IFERROR(E736/H736,0))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22">
        <f>DATE(1970,1,1) + (L736 / 86400)</f>
        <v>42763.25</v>
      </c>
      <c r="O736" s="21">
        <f>DATE(1970,1,1) + (M736 / 86400)</f>
        <v>42775.25</v>
      </c>
      <c r="P736" t="b">
        <v>0</v>
      </c>
      <c r="Q736" t="b">
        <v>1</v>
      </c>
      <c r="R736" t="s">
        <v>33</v>
      </c>
      <c r="S736" t="str">
        <f>LEFT(R736, FIND("/", R736)-1)</f>
        <v>theater</v>
      </c>
      <c r="T736" s="7" t="str">
        <f>MID(R736, FIND("/", R736)+1,LEN(R736))</f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ROUND(((E737/D737)*100),0)</f>
        <v>354</v>
      </c>
      <c r="G737" t="s">
        <v>20</v>
      </c>
      <c r="H737">
        <v>1991</v>
      </c>
      <c r="I737" s="5">
        <f>AVERAGE(IFERROR(E737/H737,0))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22">
        <f>DATE(1970,1,1) + (L737 / 86400)</f>
        <v>42459.208333333328</v>
      </c>
      <c r="O737" s="21">
        <f>DATE(1970,1,1) + (M737 / 86400)</f>
        <v>42466.208333333328</v>
      </c>
      <c r="P737" t="b">
        <v>0</v>
      </c>
      <c r="Q737" t="b">
        <v>0</v>
      </c>
      <c r="R737" t="s">
        <v>122</v>
      </c>
      <c r="S737" t="str">
        <f>LEFT(R737, FIND("/", R737)-1)</f>
        <v>photography</v>
      </c>
      <c r="T737" s="7" t="str">
        <f>MID(R737, FIND("/", R737)+1,LEN(R737))</f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ROUND(((E738/D738)*100),0)</f>
        <v>33</v>
      </c>
      <c r="G738" t="s">
        <v>74</v>
      </c>
      <c r="H738">
        <v>29</v>
      </c>
      <c r="I738" s="5">
        <f>AVERAGE(IFERROR(E738/H738,0))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22">
        <f>DATE(1970,1,1) + (L738 / 86400)</f>
        <v>42055.25</v>
      </c>
      <c r="O738" s="21">
        <f>DATE(1970,1,1) + (M738 / 86400)</f>
        <v>42059.25</v>
      </c>
      <c r="P738" t="b">
        <v>0</v>
      </c>
      <c r="Q738" t="b">
        <v>0</v>
      </c>
      <c r="R738" t="s">
        <v>68</v>
      </c>
      <c r="S738" t="str">
        <f>LEFT(R738, FIND("/", R738)-1)</f>
        <v>publishing</v>
      </c>
      <c r="T738" s="7" t="str">
        <f>MID(R738, FIND("/", R738)+1,LEN(R738))</f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ROUND(((E739/D739)*100),0)</f>
        <v>136</v>
      </c>
      <c r="G739" t="s">
        <v>20</v>
      </c>
      <c r="H739">
        <v>180</v>
      </c>
      <c r="I739" s="5">
        <f>AVERAGE(IFERROR(E739/H739,0))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22">
        <f>DATE(1970,1,1) + (L739 / 86400)</f>
        <v>42685.25</v>
      </c>
      <c r="O739" s="21">
        <f>DATE(1970,1,1) + (M739 / 86400)</f>
        <v>42697.25</v>
      </c>
      <c r="P739" t="b">
        <v>0</v>
      </c>
      <c r="Q739" t="b">
        <v>0</v>
      </c>
      <c r="R739" t="s">
        <v>60</v>
      </c>
      <c r="S739" t="str">
        <f>LEFT(R739, FIND("/", R739)-1)</f>
        <v>music</v>
      </c>
      <c r="T739" s="7" t="str">
        <f>MID(R739, FIND("/", R739)+1,LEN(R739))</f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ROUND(((E740/D740)*100),0)</f>
        <v>2</v>
      </c>
      <c r="G740" t="s">
        <v>14</v>
      </c>
      <c r="H740">
        <v>15</v>
      </c>
      <c r="I740" s="5">
        <f>AVERAGE(IFERROR(E740/H740,0))</f>
        <v>103.8</v>
      </c>
      <c r="J740" t="s">
        <v>21</v>
      </c>
      <c r="K740" t="s">
        <v>22</v>
      </c>
      <c r="L740">
        <v>1416117600</v>
      </c>
      <c r="M740">
        <v>1418018400</v>
      </c>
      <c r="N740" s="22">
        <f>DATE(1970,1,1) + (L740 / 86400)</f>
        <v>41959.25</v>
      </c>
      <c r="O740" s="21">
        <f>DATE(1970,1,1) + (M740 / 86400)</f>
        <v>41981.25</v>
      </c>
      <c r="P740" t="b">
        <v>0</v>
      </c>
      <c r="Q740" t="b">
        <v>1</v>
      </c>
      <c r="R740" t="s">
        <v>33</v>
      </c>
      <c r="S740" t="str">
        <f>LEFT(R740, FIND("/", R740)-1)</f>
        <v>theater</v>
      </c>
      <c r="T740" s="7" t="str">
        <f>MID(R740, FIND("/", R740)+1,LEN(R740))</f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ROUND(((E741/D741)*100),0)</f>
        <v>61</v>
      </c>
      <c r="G741" t="s">
        <v>14</v>
      </c>
      <c r="H741">
        <v>191</v>
      </c>
      <c r="I741" s="5">
        <f>AVERAGE(IFERROR(E741/H741,0))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22">
        <f>DATE(1970,1,1) + (L741 / 86400)</f>
        <v>41089.208333333336</v>
      </c>
      <c r="O741" s="21">
        <f>DATE(1970,1,1) + (M741 / 86400)</f>
        <v>41090.208333333336</v>
      </c>
      <c r="P741" t="b">
        <v>0</v>
      </c>
      <c r="Q741" t="b">
        <v>0</v>
      </c>
      <c r="R741" t="s">
        <v>60</v>
      </c>
      <c r="S741" t="str">
        <f>LEFT(R741, FIND("/", R741)-1)</f>
        <v>music</v>
      </c>
      <c r="T741" s="7" t="str">
        <f>MID(R741, FIND("/", R741)+1,LEN(R741))</f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ROUND(((E742/D742)*100),0)</f>
        <v>30</v>
      </c>
      <c r="G742" t="s">
        <v>14</v>
      </c>
      <c r="H742">
        <v>16</v>
      </c>
      <c r="I742" s="5">
        <f>AVERAGE(IFERROR(E742/H742,0))</f>
        <v>99.5</v>
      </c>
      <c r="J742" t="s">
        <v>21</v>
      </c>
      <c r="K742" t="s">
        <v>22</v>
      </c>
      <c r="L742">
        <v>1486101600</v>
      </c>
      <c r="M742">
        <v>1486360800</v>
      </c>
      <c r="N742" s="22">
        <f>DATE(1970,1,1) + (L742 / 86400)</f>
        <v>42769.25</v>
      </c>
      <c r="O742" s="21">
        <f>DATE(1970,1,1) + (M742 / 86400)</f>
        <v>42772.25</v>
      </c>
      <c r="P742" t="b">
        <v>0</v>
      </c>
      <c r="Q742" t="b">
        <v>0</v>
      </c>
      <c r="R742" t="s">
        <v>33</v>
      </c>
      <c r="S742" t="str">
        <f>LEFT(R742, FIND("/", R742)-1)</f>
        <v>theater</v>
      </c>
      <c r="T742" s="7" t="str">
        <f>MID(R742, FIND("/", R742)+1,LEN(R742))</f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ROUND(((E743/D743)*100),0)</f>
        <v>1179</v>
      </c>
      <c r="G743" t="s">
        <v>20</v>
      </c>
      <c r="H743">
        <v>130</v>
      </c>
      <c r="I743" s="5">
        <f>AVERAGE(IFERROR(E743/H743,0))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22">
        <f>DATE(1970,1,1) + (L743 / 86400)</f>
        <v>40321.208333333336</v>
      </c>
      <c r="O743" s="21">
        <f>DATE(1970,1,1) + (M743 / 86400)</f>
        <v>40322.208333333336</v>
      </c>
      <c r="P743" t="b">
        <v>0</v>
      </c>
      <c r="Q743" t="b">
        <v>0</v>
      </c>
      <c r="R743" t="s">
        <v>33</v>
      </c>
      <c r="S743" t="str">
        <f>LEFT(R743, FIND("/", R743)-1)</f>
        <v>theater</v>
      </c>
      <c r="T743" s="7" t="str">
        <f>MID(R743, FIND("/", R743)+1,LEN(R743))</f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ROUND(((E744/D744)*100),0)</f>
        <v>1126</v>
      </c>
      <c r="G744" t="s">
        <v>20</v>
      </c>
      <c r="H744">
        <v>122</v>
      </c>
      <c r="I744" s="5">
        <f>AVERAGE(IFERROR(E744/H744,0))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22">
        <f>DATE(1970,1,1) + (L744 / 86400)</f>
        <v>40197.25</v>
      </c>
      <c r="O744" s="21">
        <f>DATE(1970,1,1) + (M744 / 86400)</f>
        <v>40239.25</v>
      </c>
      <c r="P744" t="b">
        <v>0</v>
      </c>
      <c r="Q744" t="b">
        <v>0</v>
      </c>
      <c r="R744" t="s">
        <v>50</v>
      </c>
      <c r="S744" t="str">
        <f>LEFT(R744, FIND("/", R744)-1)</f>
        <v>music</v>
      </c>
      <c r="T744" s="7" t="str">
        <f>MID(R744, FIND("/", R744)+1,LEN(R744))</f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ROUND(((E745/D745)*100),0)</f>
        <v>13</v>
      </c>
      <c r="G745" t="s">
        <v>14</v>
      </c>
      <c r="H745">
        <v>17</v>
      </c>
      <c r="I745" s="5">
        <f>AVERAGE(IFERROR(E745/H745,0))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22">
        <f>DATE(1970,1,1) + (L745 / 86400)</f>
        <v>42298.208333333328</v>
      </c>
      <c r="O745" s="21">
        <f>DATE(1970,1,1) + (M745 / 86400)</f>
        <v>42304.208333333328</v>
      </c>
      <c r="P745" t="b">
        <v>0</v>
      </c>
      <c r="Q745" t="b">
        <v>1</v>
      </c>
      <c r="R745" t="s">
        <v>33</v>
      </c>
      <c r="S745" t="str">
        <f>LEFT(R745, FIND("/", R745)-1)</f>
        <v>theater</v>
      </c>
      <c r="T745" s="7" t="str">
        <f>MID(R745, FIND("/", R745)+1,LEN(R745))</f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ROUND(((E746/D746)*100),0)</f>
        <v>712</v>
      </c>
      <c r="G746" t="s">
        <v>20</v>
      </c>
      <c r="H746">
        <v>140</v>
      </c>
      <c r="I746" s="5">
        <f>AVERAGE(IFERROR(E746/H746,0))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22">
        <f>DATE(1970,1,1) + (L746 / 86400)</f>
        <v>43322.208333333328</v>
      </c>
      <c r="O746" s="21">
        <f>DATE(1970,1,1) + (M746 / 86400)</f>
        <v>43324.208333333328</v>
      </c>
      <c r="P746" t="b">
        <v>0</v>
      </c>
      <c r="Q746" t="b">
        <v>1</v>
      </c>
      <c r="R746" t="s">
        <v>33</v>
      </c>
      <c r="S746" t="str">
        <f>LEFT(R746, FIND("/", R746)-1)</f>
        <v>theater</v>
      </c>
      <c r="T746" s="7" t="str">
        <f>MID(R746, FIND("/", R746)+1,LEN(R746))</f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ROUND(((E747/D747)*100),0)</f>
        <v>30</v>
      </c>
      <c r="G747" t="s">
        <v>14</v>
      </c>
      <c r="H747">
        <v>34</v>
      </c>
      <c r="I747" s="5">
        <f>AVERAGE(IFERROR(E747/H747,0))</f>
        <v>61.5</v>
      </c>
      <c r="J747" t="s">
        <v>21</v>
      </c>
      <c r="K747" t="s">
        <v>22</v>
      </c>
      <c r="L747">
        <v>1275195600</v>
      </c>
      <c r="M747">
        <v>1277528400</v>
      </c>
      <c r="N747" s="22">
        <f>DATE(1970,1,1) + (L747 / 86400)</f>
        <v>40328.208333333336</v>
      </c>
      <c r="O747" s="21">
        <f>DATE(1970,1,1) + (M747 / 86400)</f>
        <v>40355.208333333336</v>
      </c>
      <c r="P747" t="b">
        <v>0</v>
      </c>
      <c r="Q747" t="b">
        <v>0</v>
      </c>
      <c r="R747" t="s">
        <v>65</v>
      </c>
      <c r="S747" t="str">
        <f>LEFT(R747, FIND("/", R747)-1)</f>
        <v>technology</v>
      </c>
      <c r="T747" s="7" t="str">
        <f>MID(R747, FIND("/", R747)+1,LEN(R747))</f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ROUND(((E748/D748)*100),0)</f>
        <v>213</v>
      </c>
      <c r="G748" t="s">
        <v>20</v>
      </c>
      <c r="H748">
        <v>3388</v>
      </c>
      <c r="I748" s="5">
        <f>AVERAGE(IFERROR(E748/H748,0))</f>
        <v>35</v>
      </c>
      <c r="J748" t="s">
        <v>21</v>
      </c>
      <c r="K748" t="s">
        <v>22</v>
      </c>
      <c r="L748">
        <v>1318136400</v>
      </c>
      <c r="M748">
        <v>1318568400</v>
      </c>
      <c r="N748" s="22">
        <f>DATE(1970,1,1) + (L748 / 86400)</f>
        <v>40825.208333333336</v>
      </c>
      <c r="O748" s="21">
        <f>DATE(1970,1,1) + (M748 / 86400)</f>
        <v>40830.208333333336</v>
      </c>
      <c r="P748" t="b">
        <v>0</v>
      </c>
      <c r="Q748" t="b">
        <v>0</v>
      </c>
      <c r="R748" t="s">
        <v>28</v>
      </c>
      <c r="S748" t="str">
        <f>LEFT(R748, FIND("/", R748)-1)</f>
        <v>technology</v>
      </c>
      <c r="T748" s="7" t="str">
        <f>MID(R748, FIND("/", R748)+1,LEN(R748))</f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ROUND(((E749/D749)*100),0)</f>
        <v>229</v>
      </c>
      <c r="G749" t="s">
        <v>20</v>
      </c>
      <c r="H749">
        <v>280</v>
      </c>
      <c r="I749" s="5">
        <f>AVERAGE(IFERROR(E749/H749,0))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22">
        <f>DATE(1970,1,1) + (L749 / 86400)</f>
        <v>40423.208333333336</v>
      </c>
      <c r="O749" s="21">
        <f>DATE(1970,1,1) + (M749 / 86400)</f>
        <v>40434.208333333336</v>
      </c>
      <c r="P749" t="b">
        <v>0</v>
      </c>
      <c r="Q749" t="b">
        <v>0</v>
      </c>
      <c r="R749" t="s">
        <v>33</v>
      </c>
      <c r="S749" t="str">
        <f>LEFT(R749, FIND("/", R749)-1)</f>
        <v>theater</v>
      </c>
      <c r="T749" s="7" t="str">
        <f>MID(R749, FIND("/", R749)+1,LEN(R749))</f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ROUND(((E750/D750)*100),0)</f>
        <v>35</v>
      </c>
      <c r="G750" t="s">
        <v>74</v>
      </c>
      <c r="H750">
        <v>614</v>
      </c>
      <c r="I750" s="5">
        <f>AVERAGE(IFERROR(E750/H750,0))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22">
        <f>DATE(1970,1,1) + (L750 / 86400)</f>
        <v>40238.25</v>
      </c>
      <c r="O750" s="21">
        <f>DATE(1970,1,1) + (M750 / 86400)</f>
        <v>40263.208333333336</v>
      </c>
      <c r="P750" t="b">
        <v>0</v>
      </c>
      <c r="Q750" t="b">
        <v>1</v>
      </c>
      <c r="R750" t="s">
        <v>71</v>
      </c>
      <c r="S750" t="str">
        <f>LEFT(R750, FIND("/", R750)-1)</f>
        <v>film &amp; video</v>
      </c>
      <c r="T750" s="7" t="str">
        <f>MID(R750, FIND("/", R750)+1,LEN(R750))</f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ROUND(((E751/D751)*100),0)</f>
        <v>157</v>
      </c>
      <c r="G751" t="s">
        <v>20</v>
      </c>
      <c r="H751">
        <v>366</v>
      </c>
      <c r="I751" s="5">
        <f>AVERAGE(IFERROR(E751/H751,0))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22">
        <f>DATE(1970,1,1) + (L751 / 86400)</f>
        <v>41920.208333333336</v>
      </c>
      <c r="O751" s="21">
        <f>DATE(1970,1,1) + (M751 / 86400)</f>
        <v>41932.208333333336</v>
      </c>
      <c r="P751" t="b">
        <v>0</v>
      </c>
      <c r="Q751" t="b">
        <v>1</v>
      </c>
      <c r="R751" t="s">
        <v>65</v>
      </c>
      <c r="S751" t="str">
        <f>LEFT(R751, FIND("/", R751)-1)</f>
        <v>technology</v>
      </c>
      <c r="T751" s="7" t="str">
        <f>MID(R751, FIND("/", R751)+1,LEN(R751))</f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ROUND(((E752/D752)*100),0)</f>
        <v>1</v>
      </c>
      <c r="G752" t="s">
        <v>14</v>
      </c>
      <c r="H752">
        <v>1</v>
      </c>
      <c r="I752" s="5">
        <f>AVERAGE(IFERROR(E752/H752,0))</f>
        <v>1</v>
      </c>
      <c r="J752" t="s">
        <v>40</v>
      </c>
      <c r="K752" t="s">
        <v>41</v>
      </c>
      <c r="L752">
        <v>1277960400</v>
      </c>
      <c r="M752">
        <v>1280120400</v>
      </c>
      <c r="N752" s="22">
        <f>DATE(1970,1,1) + (L752 / 86400)</f>
        <v>40360.208333333336</v>
      </c>
      <c r="O752" s="21">
        <f>DATE(1970,1,1) + (M752 / 86400)</f>
        <v>40385.208333333336</v>
      </c>
      <c r="P752" t="b">
        <v>0</v>
      </c>
      <c r="Q752" t="b">
        <v>0</v>
      </c>
      <c r="R752" t="s">
        <v>50</v>
      </c>
      <c r="S752" t="str">
        <f>LEFT(R752, FIND("/", R752)-1)</f>
        <v>music</v>
      </c>
      <c r="T752" s="7" t="str">
        <f>MID(R752, FIND("/", R752)+1,LEN(R752))</f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ROUND(((E753/D753)*100),0)</f>
        <v>232</v>
      </c>
      <c r="G753" t="s">
        <v>20</v>
      </c>
      <c r="H753">
        <v>270</v>
      </c>
      <c r="I753" s="5">
        <f>AVERAGE(IFERROR(E753/H753,0))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22">
        <f>DATE(1970,1,1) + (L753 / 86400)</f>
        <v>42446.208333333328</v>
      </c>
      <c r="O753" s="21">
        <f>DATE(1970,1,1) + (M753 / 86400)</f>
        <v>42461.208333333328</v>
      </c>
      <c r="P753" t="b">
        <v>1</v>
      </c>
      <c r="Q753" t="b">
        <v>1</v>
      </c>
      <c r="R753" t="s">
        <v>68</v>
      </c>
      <c r="S753" t="str">
        <f>LEFT(R753, FIND("/", R753)-1)</f>
        <v>publishing</v>
      </c>
      <c r="T753" s="7" t="str">
        <f>MID(R753, FIND("/", R753)+1,LEN(R753))</f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ROUND(((E754/D754)*100),0)</f>
        <v>92</v>
      </c>
      <c r="G754" t="s">
        <v>74</v>
      </c>
      <c r="H754">
        <v>114</v>
      </c>
      <c r="I754" s="5">
        <f>AVERAGE(IFERROR(E754/H754,0))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22">
        <f>DATE(1970,1,1) + (L754 / 86400)</f>
        <v>40395.208333333336</v>
      </c>
      <c r="O754" s="21">
        <f>DATE(1970,1,1) + (M754 / 86400)</f>
        <v>40413.208333333336</v>
      </c>
      <c r="P754" t="b">
        <v>0</v>
      </c>
      <c r="Q754" t="b">
        <v>1</v>
      </c>
      <c r="R754" t="s">
        <v>33</v>
      </c>
      <c r="S754" t="str">
        <f>LEFT(R754, FIND("/", R754)-1)</f>
        <v>theater</v>
      </c>
      <c r="T754" s="7" t="str">
        <f>MID(R754, FIND("/", R754)+1,LEN(R754))</f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ROUND(((E755/D755)*100),0)</f>
        <v>257</v>
      </c>
      <c r="G755" t="s">
        <v>20</v>
      </c>
      <c r="H755">
        <v>137</v>
      </c>
      <c r="I755" s="5">
        <f>AVERAGE(IFERROR(E755/H755,0))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22">
        <f>DATE(1970,1,1) + (L755 / 86400)</f>
        <v>40321.208333333336</v>
      </c>
      <c r="O755" s="21">
        <f>DATE(1970,1,1) + (M755 / 86400)</f>
        <v>40336.208333333336</v>
      </c>
      <c r="P755" t="b">
        <v>0</v>
      </c>
      <c r="Q755" t="b">
        <v>0</v>
      </c>
      <c r="R755" t="s">
        <v>122</v>
      </c>
      <c r="S755" t="str">
        <f>LEFT(R755, FIND("/", R755)-1)</f>
        <v>photography</v>
      </c>
      <c r="T755" s="7" t="str">
        <f>MID(R755, FIND("/", R755)+1,LEN(R755))</f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ROUND(((E756/D756)*100),0)</f>
        <v>168</v>
      </c>
      <c r="G756" t="s">
        <v>20</v>
      </c>
      <c r="H756">
        <v>3205</v>
      </c>
      <c r="I756" s="5">
        <f>AVERAGE(IFERROR(E756/H756,0))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22">
        <f>DATE(1970,1,1) + (L756 / 86400)</f>
        <v>41210.208333333336</v>
      </c>
      <c r="O756" s="21">
        <f>DATE(1970,1,1) + (M756 / 86400)</f>
        <v>41263.25</v>
      </c>
      <c r="P756" t="b">
        <v>0</v>
      </c>
      <c r="Q756" t="b">
        <v>0</v>
      </c>
      <c r="R756" t="s">
        <v>33</v>
      </c>
      <c r="S756" t="str">
        <f>LEFT(R756, FIND("/", R756)-1)</f>
        <v>theater</v>
      </c>
      <c r="T756" s="7" t="str">
        <f>MID(R756, FIND("/", R756)+1,LEN(R756))</f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ROUND(((E757/D757)*100),0)</f>
        <v>167</v>
      </c>
      <c r="G757" t="s">
        <v>20</v>
      </c>
      <c r="H757">
        <v>288</v>
      </c>
      <c r="I757" s="5">
        <f>AVERAGE(IFERROR(E757/H757,0))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22">
        <f>DATE(1970,1,1) + (L757 / 86400)</f>
        <v>43096.25</v>
      </c>
      <c r="O757" s="21">
        <f>DATE(1970,1,1) + (M757 / 86400)</f>
        <v>43108.25</v>
      </c>
      <c r="P757" t="b">
        <v>0</v>
      </c>
      <c r="Q757" t="b">
        <v>1</v>
      </c>
      <c r="R757" t="s">
        <v>33</v>
      </c>
      <c r="S757" t="str">
        <f>LEFT(R757, FIND("/", R757)-1)</f>
        <v>theater</v>
      </c>
      <c r="T757" s="7" t="str">
        <f>MID(R757, FIND("/", R757)+1,LEN(R757))</f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ROUND(((E758/D758)*100),0)</f>
        <v>772</v>
      </c>
      <c r="G758" t="s">
        <v>20</v>
      </c>
      <c r="H758">
        <v>148</v>
      </c>
      <c r="I758" s="5">
        <f>AVERAGE(IFERROR(E758/H758,0))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22">
        <f>DATE(1970,1,1) + (L758 / 86400)</f>
        <v>42024.25</v>
      </c>
      <c r="O758" s="21">
        <f>DATE(1970,1,1) + (M758 / 86400)</f>
        <v>42030.25</v>
      </c>
      <c r="P758" t="b">
        <v>0</v>
      </c>
      <c r="Q758" t="b">
        <v>0</v>
      </c>
      <c r="R758" t="s">
        <v>33</v>
      </c>
      <c r="S758" t="str">
        <f>LEFT(R758, FIND("/", R758)-1)</f>
        <v>theater</v>
      </c>
      <c r="T758" s="7" t="str">
        <f>MID(R758, FIND("/", R758)+1,LEN(R758))</f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ROUND(((E759/D759)*100),0)</f>
        <v>407</v>
      </c>
      <c r="G759" t="s">
        <v>20</v>
      </c>
      <c r="H759">
        <v>114</v>
      </c>
      <c r="I759" s="5">
        <f>AVERAGE(IFERROR(E759/H759,0))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22">
        <f>DATE(1970,1,1) + (L759 / 86400)</f>
        <v>40675.208333333336</v>
      </c>
      <c r="O759" s="21">
        <f>DATE(1970,1,1) + (M759 / 86400)</f>
        <v>40679.208333333336</v>
      </c>
      <c r="P759" t="b">
        <v>0</v>
      </c>
      <c r="Q759" t="b">
        <v>0</v>
      </c>
      <c r="R759" t="s">
        <v>53</v>
      </c>
      <c r="S759" t="str">
        <f>LEFT(R759, FIND("/", R759)-1)</f>
        <v>film &amp; video</v>
      </c>
      <c r="T759" s="7" t="str">
        <f>MID(R759, FIND("/", R759)+1,LEN(R759))</f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ROUND(((E760/D760)*100),0)</f>
        <v>564</v>
      </c>
      <c r="G760" t="s">
        <v>20</v>
      </c>
      <c r="H760">
        <v>1518</v>
      </c>
      <c r="I760" s="5">
        <f>AVERAGE(IFERROR(E760/H760,0))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22">
        <f>DATE(1970,1,1) + (L760 / 86400)</f>
        <v>41936.208333333336</v>
      </c>
      <c r="O760" s="21">
        <f>DATE(1970,1,1) + (M760 / 86400)</f>
        <v>41945.208333333336</v>
      </c>
      <c r="P760" t="b">
        <v>0</v>
      </c>
      <c r="Q760" t="b">
        <v>0</v>
      </c>
      <c r="R760" t="s">
        <v>23</v>
      </c>
      <c r="S760" t="str">
        <f>LEFT(R760, FIND("/", R760)-1)</f>
        <v>music</v>
      </c>
      <c r="T760" s="7" t="str">
        <f>MID(R760, FIND("/", R760)+1,LEN(R760))</f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ROUND(((E761/D761)*100),0)</f>
        <v>68</v>
      </c>
      <c r="G761" t="s">
        <v>14</v>
      </c>
      <c r="H761">
        <v>1274</v>
      </c>
      <c r="I761" s="5">
        <f>AVERAGE(IFERROR(E761/H761,0))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22">
        <f>DATE(1970,1,1) + (L761 / 86400)</f>
        <v>43136.25</v>
      </c>
      <c r="O761" s="21">
        <f>DATE(1970,1,1) + (M761 / 86400)</f>
        <v>43166.25</v>
      </c>
      <c r="P761" t="b">
        <v>0</v>
      </c>
      <c r="Q761" t="b">
        <v>0</v>
      </c>
      <c r="R761" t="s">
        <v>50</v>
      </c>
      <c r="S761" t="str">
        <f>LEFT(R761, FIND("/", R761)-1)</f>
        <v>music</v>
      </c>
      <c r="T761" s="7" t="str">
        <f>MID(R761, FIND("/", R761)+1,LEN(R761))</f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ROUND(((E762/D762)*100),0)</f>
        <v>34</v>
      </c>
      <c r="G762" t="s">
        <v>14</v>
      </c>
      <c r="H762">
        <v>210</v>
      </c>
      <c r="I762" s="5">
        <f>AVERAGE(IFERROR(E762/H762,0))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22">
        <f>DATE(1970,1,1) + (L762 / 86400)</f>
        <v>43678.208333333328</v>
      </c>
      <c r="O762" s="21">
        <f>DATE(1970,1,1) + (M762 / 86400)</f>
        <v>43707.208333333328</v>
      </c>
      <c r="P762" t="b">
        <v>0</v>
      </c>
      <c r="Q762" t="b">
        <v>1</v>
      </c>
      <c r="R762" t="s">
        <v>89</v>
      </c>
      <c r="S762" t="str">
        <f>LEFT(R762, FIND("/", R762)-1)</f>
        <v>games</v>
      </c>
      <c r="T762" s="7" t="str">
        <f>MID(R762, FIND("/", R762)+1,LEN(R762))</f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ROUND(((E763/D763)*100),0)</f>
        <v>655</v>
      </c>
      <c r="G763" t="s">
        <v>20</v>
      </c>
      <c r="H763">
        <v>166</v>
      </c>
      <c r="I763" s="5">
        <f>AVERAGE(IFERROR(E763/H763,0))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22">
        <f>DATE(1970,1,1) + (L763 / 86400)</f>
        <v>42938.208333333328</v>
      </c>
      <c r="O763" s="21">
        <f>DATE(1970,1,1) + (M763 / 86400)</f>
        <v>42943.208333333328</v>
      </c>
      <c r="P763" t="b">
        <v>0</v>
      </c>
      <c r="Q763" t="b">
        <v>0</v>
      </c>
      <c r="R763" t="s">
        <v>23</v>
      </c>
      <c r="S763" t="str">
        <f>LEFT(R763, FIND("/", R763)-1)</f>
        <v>music</v>
      </c>
      <c r="T763" s="7" t="str">
        <f>MID(R763, FIND("/", R763)+1,LEN(R763))</f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ROUND(((E764/D764)*100),0)</f>
        <v>177</v>
      </c>
      <c r="G764" t="s">
        <v>20</v>
      </c>
      <c r="H764">
        <v>100</v>
      </c>
      <c r="I764" s="5">
        <f>AVERAGE(IFERROR(E764/H764,0))</f>
        <v>62.04</v>
      </c>
      <c r="J764" t="s">
        <v>26</v>
      </c>
      <c r="K764" t="s">
        <v>27</v>
      </c>
      <c r="L764">
        <v>1354082400</v>
      </c>
      <c r="M764">
        <v>1355032800</v>
      </c>
      <c r="N764" s="22">
        <f>DATE(1970,1,1) + (L764 / 86400)</f>
        <v>41241.25</v>
      </c>
      <c r="O764" s="21">
        <f>DATE(1970,1,1) + (M764 / 86400)</f>
        <v>41252.25</v>
      </c>
      <c r="P764" t="b">
        <v>0</v>
      </c>
      <c r="Q764" t="b">
        <v>0</v>
      </c>
      <c r="R764" t="s">
        <v>159</v>
      </c>
      <c r="S764" t="str">
        <f>LEFT(R764, FIND("/", R764)-1)</f>
        <v>music</v>
      </c>
      <c r="T764" s="7" t="str">
        <f>MID(R764, FIND("/", R764)+1,LEN(R764))</f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ROUND(((E765/D765)*100),0)</f>
        <v>113</v>
      </c>
      <c r="G765" t="s">
        <v>20</v>
      </c>
      <c r="H765">
        <v>235</v>
      </c>
      <c r="I765" s="5">
        <f>AVERAGE(IFERROR(E765/H765,0))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22">
        <f>DATE(1970,1,1) + (L765 / 86400)</f>
        <v>41037.208333333336</v>
      </c>
      <c r="O765" s="21">
        <f>DATE(1970,1,1) + (M765 / 86400)</f>
        <v>41072.208333333336</v>
      </c>
      <c r="P765" t="b">
        <v>0</v>
      </c>
      <c r="Q765" t="b">
        <v>1</v>
      </c>
      <c r="R765" t="s">
        <v>33</v>
      </c>
      <c r="S765" t="str">
        <f>LEFT(R765, FIND("/", R765)-1)</f>
        <v>theater</v>
      </c>
      <c r="T765" s="7" t="str">
        <f>MID(R765, FIND("/", R765)+1,LEN(R765))</f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ROUND(((E766/D766)*100),0)</f>
        <v>728</v>
      </c>
      <c r="G766" t="s">
        <v>20</v>
      </c>
      <c r="H766">
        <v>148</v>
      </c>
      <c r="I766" s="5">
        <f>AVERAGE(IFERROR(E766/H766,0))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22">
        <f>DATE(1970,1,1) + (L766 / 86400)</f>
        <v>40676.208333333336</v>
      </c>
      <c r="O766" s="21">
        <f>DATE(1970,1,1) + (M766 / 86400)</f>
        <v>40684.208333333336</v>
      </c>
      <c r="P766" t="b">
        <v>0</v>
      </c>
      <c r="Q766" t="b">
        <v>0</v>
      </c>
      <c r="R766" t="s">
        <v>23</v>
      </c>
      <c r="S766" t="str">
        <f>LEFT(R766, FIND("/", R766)-1)</f>
        <v>music</v>
      </c>
      <c r="T766" s="7" t="str">
        <f>MID(R766, FIND("/", R766)+1,LEN(R766))</f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ROUND(((E767/D767)*100),0)</f>
        <v>208</v>
      </c>
      <c r="G767" t="s">
        <v>20</v>
      </c>
      <c r="H767">
        <v>198</v>
      </c>
      <c r="I767" s="5">
        <f>AVERAGE(IFERROR(E767/H767,0))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22">
        <f>DATE(1970,1,1) + (L767 / 86400)</f>
        <v>42840.208333333328</v>
      </c>
      <c r="O767" s="21">
        <f>DATE(1970,1,1) + (M767 / 86400)</f>
        <v>42865.208333333328</v>
      </c>
      <c r="P767" t="b">
        <v>1</v>
      </c>
      <c r="Q767" t="b">
        <v>1</v>
      </c>
      <c r="R767" t="s">
        <v>60</v>
      </c>
      <c r="S767" t="str">
        <f>LEFT(R767, FIND("/", R767)-1)</f>
        <v>music</v>
      </c>
      <c r="T767" s="7" t="str">
        <f>MID(R767, FIND("/", R767)+1,LEN(R767))</f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ROUND(((E768/D768)*100),0)</f>
        <v>31</v>
      </c>
      <c r="G768" t="s">
        <v>14</v>
      </c>
      <c r="H768">
        <v>248</v>
      </c>
      <c r="I768" s="5">
        <f>AVERAGE(IFERROR(E768/H768,0))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22">
        <f>DATE(1970,1,1) + (L768 / 86400)</f>
        <v>43362.208333333328</v>
      </c>
      <c r="O768" s="21">
        <f>DATE(1970,1,1) + (M768 / 86400)</f>
        <v>43363.208333333328</v>
      </c>
      <c r="P768" t="b">
        <v>0</v>
      </c>
      <c r="Q768" t="b">
        <v>0</v>
      </c>
      <c r="R768" t="s">
        <v>474</v>
      </c>
      <c r="S768" t="str">
        <f>LEFT(R768, FIND("/", R768)-1)</f>
        <v>film &amp; video</v>
      </c>
      <c r="T768" s="7" t="str">
        <f>MID(R768, FIND("/", R768)+1,LEN(R768))</f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ROUND(((E769/D769)*100),0)</f>
        <v>57</v>
      </c>
      <c r="G769" t="s">
        <v>14</v>
      </c>
      <c r="H769">
        <v>513</v>
      </c>
      <c r="I769" s="5">
        <f>AVERAGE(IFERROR(E769/H769,0))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22">
        <f>DATE(1970,1,1) + (L769 / 86400)</f>
        <v>42283.208333333328</v>
      </c>
      <c r="O769" s="21">
        <f>DATE(1970,1,1) + (M769 / 86400)</f>
        <v>42328.25</v>
      </c>
      <c r="P769" t="b">
        <v>0</v>
      </c>
      <c r="Q769" t="b">
        <v>0</v>
      </c>
      <c r="R769" t="s">
        <v>206</v>
      </c>
      <c r="S769" t="str">
        <f>LEFT(R769, FIND("/", R769)-1)</f>
        <v>publishing</v>
      </c>
      <c r="T769" s="7" t="str">
        <f>MID(R769, FIND("/", R769)+1,LEN(R769))</f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ROUND(((E770/D770)*100),0)</f>
        <v>231</v>
      </c>
      <c r="G770" t="s">
        <v>20</v>
      </c>
      <c r="H770">
        <v>150</v>
      </c>
      <c r="I770" s="5">
        <f>AVERAGE(IFERROR(E770/H770,0))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22">
        <f>DATE(1970,1,1) + (L770 / 86400)</f>
        <v>41619.25</v>
      </c>
      <c r="O770" s="21">
        <f>DATE(1970,1,1) + (M770 / 86400)</f>
        <v>41634.25</v>
      </c>
      <c r="P770" t="b">
        <v>0</v>
      </c>
      <c r="Q770" t="b">
        <v>0</v>
      </c>
      <c r="R770" t="s">
        <v>33</v>
      </c>
      <c r="S770" t="str">
        <f>LEFT(R770, FIND("/", R770)-1)</f>
        <v>theater</v>
      </c>
      <c r="T770" s="7" t="str">
        <f>MID(R770, FIND("/", R770)+1,LEN(R770))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ROUND(((E771/D771)*100),0)</f>
        <v>87</v>
      </c>
      <c r="G771" t="s">
        <v>14</v>
      </c>
      <c r="H771">
        <v>3410</v>
      </c>
      <c r="I771" s="5">
        <f>AVERAGE(IFERROR(E771/H771,0))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22">
        <f>DATE(1970,1,1) + (L771 / 86400)</f>
        <v>41501.208333333336</v>
      </c>
      <c r="O771" s="21">
        <f>DATE(1970,1,1) + (M771 / 86400)</f>
        <v>41527.208333333336</v>
      </c>
      <c r="P771" t="b">
        <v>0</v>
      </c>
      <c r="Q771" t="b">
        <v>0</v>
      </c>
      <c r="R771" t="s">
        <v>89</v>
      </c>
      <c r="S771" t="str">
        <f>LEFT(R771, FIND("/", R771)-1)</f>
        <v>games</v>
      </c>
      <c r="T771" s="7" t="str">
        <f>MID(R771, FIND("/", R771)+1,LEN(R771))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ROUND(((E772/D772)*100),0)</f>
        <v>271</v>
      </c>
      <c r="G772" t="s">
        <v>20</v>
      </c>
      <c r="H772">
        <v>216</v>
      </c>
      <c r="I772" s="5">
        <f>AVERAGE(IFERROR(E772/H772,0))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22">
        <f>DATE(1970,1,1) + (L772 / 86400)</f>
        <v>41743.208333333336</v>
      </c>
      <c r="O772" s="21">
        <f>DATE(1970,1,1) + (M772 / 86400)</f>
        <v>41750.208333333336</v>
      </c>
      <c r="P772" t="b">
        <v>0</v>
      </c>
      <c r="Q772" t="b">
        <v>1</v>
      </c>
      <c r="R772" t="s">
        <v>33</v>
      </c>
      <c r="S772" t="str">
        <f>LEFT(R772, FIND("/", R772)-1)</f>
        <v>theater</v>
      </c>
      <c r="T772" s="7" t="str">
        <f>MID(R772, FIND("/", R772)+1,LEN(R772))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ROUND(((E773/D773)*100),0)</f>
        <v>49</v>
      </c>
      <c r="G773" t="s">
        <v>74</v>
      </c>
      <c r="H773">
        <v>26</v>
      </c>
      <c r="I773" s="5">
        <f>AVERAGE(IFERROR(E773/H773,0))</f>
        <v>106.5</v>
      </c>
      <c r="J773" t="s">
        <v>21</v>
      </c>
      <c r="K773" t="s">
        <v>22</v>
      </c>
      <c r="L773">
        <v>1548482400</v>
      </c>
      <c r="M773">
        <v>1550815200</v>
      </c>
      <c r="N773" s="22">
        <f>DATE(1970,1,1) + (L773 / 86400)</f>
        <v>43491.25</v>
      </c>
      <c r="O773" s="21">
        <f>DATE(1970,1,1) + (M773 / 86400)</f>
        <v>43518.25</v>
      </c>
      <c r="P773" t="b">
        <v>0</v>
      </c>
      <c r="Q773" t="b">
        <v>0</v>
      </c>
      <c r="R773" t="s">
        <v>33</v>
      </c>
      <c r="S773" t="str">
        <f>LEFT(R773, FIND("/", R773)-1)</f>
        <v>theater</v>
      </c>
      <c r="T773" s="7" t="str">
        <f>MID(R773, FIND("/", R773)+1,LEN(R773))</f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ROUND(((E774/D774)*100),0)</f>
        <v>113</v>
      </c>
      <c r="G774" t="s">
        <v>20</v>
      </c>
      <c r="H774">
        <v>5139</v>
      </c>
      <c r="I774" s="5">
        <f>AVERAGE(IFERROR(E774/H774,0))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22">
        <f>DATE(1970,1,1) + (L774 / 86400)</f>
        <v>43505.25</v>
      </c>
      <c r="O774" s="21">
        <f>DATE(1970,1,1) + (M774 / 86400)</f>
        <v>43509.25</v>
      </c>
      <c r="P774" t="b">
        <v>0</v>
      </c>
      <c r="Q774" t="b">
        <v>0</v>
      </c>
      <c r="R774" t="s">
        <v>60</v>
      </c>
      <c r="S774" t="str">
        <f>LEFT(R774, FIND("/", R774)-1)</f>
        <v>music</v>
      </c>
      <c r="T774" s="7" t="str">
        <f>MID(R774, FIND("/", R774)+1,LEN(R774))</f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ROUND(((E775/D775)*100),0)</f>
        <v>191</v>
      </c>
      <c r="G775" t="s">
        <v>20</v>
      </c>
      <c r="H775">
        <v>2353</v>
      </c>
      <c r="I775" s="5">
        <f>AVERAGE(IFERROR(E775/H775,0))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22">
        <f>DATE(1970,1,1) + (L775 / 86400)</f>
        <v>42838.208333333328</v>
      </c>
      <c r="O775" s="21">
        <f>DATE(1970,1,1) + (M775 / 86400)</f>
        <v>42848.208333333328</v>
      </c>
      <c r="P775" t="b">
        <v>0</v>
      </c>
      <c r="Q775" t="b">
        <v>0</v>
      </c>
      <c r="R775" t="s">
        <v>33</v>
      </c>
      <c r="S775" t="str">
        <f>LEFT(R775, FIND("/", R775)-1)</f>
        <v>theater</v>
      </c>
      <c r="T775" s="7" t="str">
        <f>MID(R775, FIND("/", R775)+1,LEN(R775))</f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ROUND(((E776/D776)*100),0)</f>
        <v>136</v>
      </c>
      <c r="G776" t="s">
        <v>20</v>
      </c>
      <c r="H776">
        <v>78</v>
      </c>
      <c r="I776" s="5">
        <f>AVERAGE(IFERROR(E776/H776,0))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22">
        <f>DATE(1970,1,1) + (L776 / 86400)</f>
        <v>42513.208333333328</v>
      </c>
      <c r="O776" s="21">
        <f>DATE(1970,1,1) + (M776 / 86400)</f>
        <v>42554.208333333328</v>
      </c>
      <c r="P776" t="b">
        <v>0</v>
      </c>
      <c r="Q776" t="b">
        <v>0</v>
      </c>
      <c r="R776" t="s">
        <v>28</v>
      </c>
      <c r="S776" t="str">
        <f>LEFT(R776, FIND("/", R776)-1)</f>
        <v>technology</v>
      </c>
      <c r="T776" s="7" t="str">
        <f>MID(R776, FIND("/", R776)+1,LEN(R776))</f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ROUND(((E777/D777)*100),0)</f>
        <v>10</v>
      </c>
      <c r="G777" t="s">
        <v>14</v>
      </c>
      <c r="H777">
        <v>10</v>
      </c>
      <c r="I777" s="5">
        <f>AVERAGE(IFERROR(E777/H777,0))</f>
        <v>96.8</v>
      </c>
      <c r="J777" t="s">
        <v>21</v>
      </c>
      <c r="K777" t="s">
        <v>22</v>
      </c>
      <c r="L777">
        <v>1415253600</v>
      </c>
      <c r="M777">
        <v>1416117600</v>
      </c>
      <c r="N777" s="22">
        <f>DATE(1970,1,1) + (L777 / 86400)</f>
        <v>41949.25</v>
      </c>
      <c r="O777" s="21">
        <f>DATE(1970,1,1) + (M777 / 86400)</f>
        <v>41959.25</v>
      </c>
      <c r="P777" t="b">
        <v>0</v>
      </c>
      <c r="Q777" t="b">
        <v>0</v>
      </c>
      <c r="R777" t="s">
        <v>23</v>
      </c>
      <c r="S777" t="str">
        <f>LEFT(R777, FIND("/", R777)-1)</f>
        <v>music</v>
      </c>
      <c r="T777" s="7" t="str">
        <f>MID(R777, FIND("/", R777)+1,LEN(R777))</f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ROUND(((E778/D778)*100),0)</f>
        <v>66</v>
      </c>
      <c r="G778" t="s">
        <v>14</v>
      </c>
      <c r="H778">
        <v>2201</v>
      </c>
      <c r="I778" s="5">
        <f>AVERAGE(IFERROR(E778/H778,0))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22">
        <f>DATE(1970,1,1) + (L778 / 86400)</f>
        <v>43650.208333333328</v>
      </c>
      <c r="O778" s="21">
        <f>DATE(1970,1,1) + (M778 / 86400)</f>
        <v>43668.208333333328</v>
      </c>
      <c r="P778" t="b">
        <v>0</v>
      </c>
      <c r="Q778" t="b">
        <v>0</v>
      </c>
      <c r="R778" t="s">
        <v>33</v>
      </c>
      <c r="S778" t="str">
        <f>LEFT(R778, FIND("/", R778)-1)</f>
        <v>theater</v>
      </c>
      <c r="T778" s="7" t="str">
        <f>MID(R778, FIND("/", R778)+1,LEN(R778))</f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ROUND(((E779/D779)*100),0)</f>
        <v>49</v>
      </c>
      <c r="G779" t="s">
        <v>14</v>
      </c>
      <c r="H779">
        <v>676</v>
      </c>
      <c r="I779" s="5">
        <f>AVERAGE(IFERROR(E779/H779,0))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22">
        <f>DATE(1970,1,1) + (L779 / 86400)</f>
        <v>40809.208333333336</v>
      </c>
      <c r="O779" s="21">
        <f>DATE(1970,1,1) + (M779 / 86400)</f>
        <v>40838.208333333336</v>
      </c>
      <c r="P779" t="b">
        <v>0</v>
      </c>
      <c r="Q779" t="b">
        <v>0</v>
      </c>
      <c r="R779" t="s">
        <v>33</v>
      </c>
      <c r="S779" t="str">
        <f>LEFT(R779, FIND("/", R779)-1)</f>
        <v>theater</v>
      </c>
      <c r="T779" s="7" t="str">
        <f>MID(R779, FIND("/", R779)+1,LEN(R779))</f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ROUND(((E780/D780)*100),0)</f>
        <v>788</v>
      </c>
      <c r="G780" t="s">
        <v>20</v>
      </c>
      <c r="H780">
        <v>174</v>
      </c>
      <c r="I780" s="5">
        <f>AVERAGE(IFERROR(E780/H780,0))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22">
        <f>DATE(1970,1,1) + (L780 / 86400)</f>
        <v>40768.208333333336</v>
      </c>
      <c r="O780" s="21">
        <f>DATE(1970,1,1) + (M780 / 86400)</f>
        <v>40773.208333333336</v>
      </c>
      <c r="P780" t="b">
        <v>0</v>
      </c>
      <c r="Q780" t="b">
        <v>0</v>
      </c>
      <c r="R780" t="s">
        <v>71</v>
      </c>
      <c r="S780" t="str">
        <f>LEFT(R780, FIND("/", R780)-1)</f>
        <v>film &amp; video</v>
      </c>
      <c r="T780" s="7" t="str">
        <f>MID(R780, FIND("/", R780)+1,LEN(R780))</f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ROUND(((E781/D781)*100),0)</f>
        <v>80</v>
      </c>
      <c r="G781" t="s">
        <v>14</v>
      </c>
      <c r="H781">
        <v>831</v>
      </c>
      <c r="I781" s="5">
        <f>AVERAGE(IFERROR(E781/H781,0))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22">
        <f>DATE(1970,1,1) + (L781 / 86400)</f>
        <v>42230.208333333328</v>
      </c>
      <c r="O781" s="21">
        <f>DATE(1970,1,1) + (M781 / 86400)</f>
        <v>42239.208333333328</v>
      </c>
      <c r="P781" t="b">
        <v>0</v>
      </c>
      <c r="Q781" t="b">
        <v>1</v>
      </c>
      <c r="R781" t="s">
        <v>33</v>
      </c>
      <c r="S781" t="str">
        <f>LEFT(R781, FIND("/", R781)-1)</f>
        <v>theater</v>
      </c>
      <c r="T781" s="7" t="str">
        <f>MID(R781, FIND("/", R781)+1,LEN(R781))</f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ROUND(((E782/D782)*100),0)</f>
        <v>106</v>
      </c>
      <c r="G782" t="s">
        <v>20</v>
      </c>
      <c r="H782">
        <v>164</v>
      </c>
      <c r="I782" s="5">
        <f>AVERAGE(IFERROR(E782/H782,0))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22">
        <f>DATE(1970,1,1) + (L782 / 86400)</f>
        <v>42573.208333333328</v>
      </c>
      <c r="O782" s="21">
        <f>DATE(1970,1,1) + (M782 / 86400)</f>
        <v>42592.208333333328</v>
      </c>
      <c r="P782" t="b">
        <v>0</v>
      </c>
      <c r="Q782" t="b">
        <v>1</v>
      </c>
      <c r="R782" t="s">
        <v>53</v>
      </c>
      <c r="S782" t="str">
        <f>LEFT(R782, FIND("/", R782)-1)</f>
        <v>film &amp; video</v>
      </c>
      <c r="T782" s="7" t="str">
        <f>MID(R782, FIND("/", R782)+1,LEN(R782))</f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ROUND(((E783/D783)*100),0)</f>
        <v>51</v>
      </c>
      <c r="G783" t="s">
        <v>74</v>
      </c>
      <c r="H783">
        <v>56</v>
      </c>
      <c r="I783" s="5">
        <f>AVERAGE(IFERROR(E783/H783,0))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22">
        <f>DATE(1970,1,1) + (L783 / 86400)</f>
        <v>40482.208333333336</v>
      </c>
      <c r="O783" s="21">
        <f>DATE(1970,1,1) + (M783 / 86400)</f>
        <v>40533.25</v>
      </c>
      <c r="P783" t="b">
        <v>0</v>
      </c>
      <c r="Q783" t="b">
        <v>0</v>
      </c>
      <c r="R783" t="s">
        <v>33</v>
      </c>
      <c r="S783" t="str">
        <f>LEFT(R783, FIND("/", R783)-1)</f>
        <v>theater</v>
      </c>
      <c r="T783" s="7" t="str">
        <f>MID(R783, FIND("/", R783)+1,LEN(R783))</f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ROUND(((E784/D784)*100),0)</f>
        <v>215</v>
      </c>
      <c r="G784" t="s">
        <v>20</v>
      </c>
      <c r="H784">
        <v>161</v>
      </c>
      <c r="I784" s="5">
        <f>AVERAGE(IFERROR(E784/H784,0))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22">
        <f>DATE(1970,1,1) + (L784 / 86400)</f>
        <v>40603.25</v>
      </c>
      <c r="O784" s="21">
        <f>DATE(1970,1,1) + (M784 / 86400)</f>
        <v>40631.208333333336</v>
      </c>
      <c r="P784" t="b">
        <v>0</v>
      </c>
      <c r="Q784" t="b">
        <v>1</v>
      </c>
      <c r="R784" t="s">
        <v>71</v>
      </c>
      <c r="S784" t="str">
        <f>LEFT(R784, FIND("/", R784)-1)</f>
        <v>film &amp; video</v>
      </c>
      <c r="T784" s="7" t="str">
        <f>MID(R784, FIND("/", R784)+1,LEN(R784))</f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ROUND(((E785/D785)*100),0)</f>
        <v>141</v>
      </c>
      <c r="G785" t="s">
        <v>20</v>
      </c>
      <c r="H785">
        <v>138</v>
      </c>
      <c r="I785" s="5">
        <f>AVERAGE(IFERROR(E785/H785,0))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22">
        <f>DATE(1970,1,1) + (L785 / 86400)</f>
        <v>41625.25</v>
      </c>
      <c r="O785" s="21">
        <f>DATE(1970,1,1) + (M785 / 86400)</f>
        <v>41632.25</v>
      </c>
      <c r="P785" t="b">
        <v>0</v>
      </c>
      <c r="Q785" t="b">
        <v>0</v>
      </c>
      <c r="R785" t="s">
        <v>23</v>
      </c>
      <c r="S785" t="str">
        <f>LEFT(R785, FIND("/", R785)-1)</f>
        <v>music</v>
      </c>
      <c r="T785" s="7" t="str">
        <f>MID(R785, FIND("/", R785)+1,LEN(R785))</f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ROUND(((E786/D786)*100),0)</f>
        <v>115</v>
      </c>
      <c r="G786" t="s">
        <v>20</v>
      </c>
      <c r="H786">
        <v>3308</v>
      </c>
      <c r="I786" s="5">
        <f>AVERAGE(IFERROR(E786/H786,0))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22">
        <f>DATE(1970,1,1) + (L786 / 86400)</f>
        <v>42435.25</v>
      </c>
      <c r="O786" s="21">
        <f>DATE(1970,1,1) + (M786 / 86400)</f>
        <v>42446.208333333328</v>
      </c>
      <c r="P786" t="b">
        <v>0</v>
      </c>
      <c r="Q786" t="b">
        <v>0</v>
      </c>
      <c r="R786" t="s">
        <v>28</v>
      </c>
      <c r="S786" t="str">
        <f>LEFT(R786, FIND("/", R786)-1)</f>
        <v>technology</v>
      </c>
      <c r="T786" s="7" t="str">
        <f>MID(R786, FIND("/", R786)+1,LEN(R786))</f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ROUND(((E787/D787)*100),0)</f>
        <v>193</v>
      </c>
      <c r="G787" t="s">
        <v>20</v>
      </c>
      <c r="H787">
        <v>127</v>
      </c>
      <c r="I787" s="5">
        <f>AVERAGE(IFERROR(E787/H787,0))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22">
        <f>DATE(1970,1,1) + (L787 / 86400)</f>
        <v>43582.208333333328</v>
      </c>
      <c r="O787" s="21">
        <f>DATE(1970,1,1) + (M787 / 86400)</f>
        <v>43616.208333333328</v>
      </c>
      <c r="P787" t="b">
        <v>0</v>
      </c>
      <c r="Q787" t="b">
        <v>1</v>
      </c>
      <c r="R787" t="s">
        <v>71</v>
      </c>
      <c r="S787" t="str">
        <f>LEFT(R787, FIND("/", R787)-1)</f>
        <v>film &amp; video</v>
      </c>
      <c r="T787" s="7" t="str">
        <f>MID(R787, FIND("/", R787)+1,LEN(R787))</f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ROUND(((E788/D788)*100),0)</f>
        <v>730</v>
      </c>
      <c r="G788" t="s">
        <v>20</v>
      </c>
      <c r="H788">
        <v>207</v>
      </c>
      <c r="I788" s="5">
        <f>AVERAGE(IFERROR(E788/H788,0))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22">
        <f>DATE(1970,1,1) + (L788 / 86400)</f>
        <v>43186.208333333328</v>
      </c>
      <c r="O788" s="21">
        <f>DATE(1970,1,1) + (M788 / 86400)</f>
        <v>43193.208333333328</v>
      </c>
      <c r="P788" t="b">
        <v>0</v>
      </c>
      <c r="Q788" t="b">
        <v>1</v>
      </c>
      <c r="R788" t="s">
        <v>159</v>
      </c>
      <c r="S788" t="str">
        <f>LEFT(R788, FIND("/", R788)-1)</f>
        <v>music</v>
      </c>
      <c r="T788" s="7" t="str">
        <f>MID(R788, FIND("/", R788)+1,LEN(R788))</f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ROUND(((E789/D789)*100),0)</f>
        <v>100</v>
      </c>
      <c r="G789" t="s">
        <v>14</v>
      </c>
      <c r="H789">
        <v>859</v>
      </c>
      <c r="I789" s="5">
        <f>AVERAGE(IFERROR(E789/H789,0))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22">
        <f>DATE(1970,1,1) + (L789 / 86400)</f>
        <v>40684.208333333336</v>
      </c>
      <c r="O789" s="21">
        <f>DATE(1970,1,1) + (M789 / 86400)</f>
        <v>40693.208333333336</v>
      </c>
      <c r="P789" t="b">
        <v>0</v>
      </c>
      <c r="Q789" t="b">
        <v>0</v>
      </c>
      <c r="R789" t="s">
        <v>23</v>
      </c>
      <c r="S789" t="str">
        <f>LEFT(R789, FIND("/", R789)-1)</f>
        <v>music</v>
      </c>
      <c r="T789" s="7" t="str">
        <f>MID(R789, FIND("/", R789)+1,LEN(R789))</f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ROUND(((E790/D790)*100),0)</f>
        <v>88</v>
      </c>
      <c r="G790" t="s">
        <v>47</v>
      </c>
      <c r="H790">
        <v>31</v>
      </c>
      <c r="I790" s="5">
        <f>AVERAGE(IFERROR(E790/H790,0))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22">
        <f>DATE(1970,1,1) + (L790 / 86400)</f>
        <v>41202.208333333336</v>
      </c>
      <c r="O790" s="21">
        <f>DATE(1970,1,1) + (M790 / 86400)</f>
        <v>41223.25</v>
      </c>
      <c r="P790" t="b">
        <v>0</v>
      </c>
      <c r="Q790" t="b">
        <v>0</v>
      </c>
      <c r="R790" t="s">
        <v>71</v>
      </c>
      <c r="S790" t="str">
        <f>LEFT(R790, FIND("/", R790)-1)</f>
        <v>film &amp; video</v>
      </c>
      <c r="T790" s="7" t="str">
        <f>MID(R790, FIND("/", R790)+1,LEN(R790))</f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ROUND(((E791/D791)*100),0)</f>
        <v>37</v>
      </c>
      <c r="G791" t="s">
        <v>14</v>
      </c>
      <c r="H791">
        <v>45</v>
      </c>
      <c r="I791" s="5">
        <f>AVERAGE(IFERROR(E791/H791,0))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22">
        <f>DATE(1970,1,1) + (L791 / 86400)</f>
        <v>41786.208333333336</v>
      </c>
      <c r="O791" s="21">
        <f>DATE(1970,1,1) + (M791 / 86400)</f>
        <v>41823.208333333336</v>
      </c>
      <c r="P791" t="b">
        <v>0</v>
      </c>
      <c r="Q791" t="b">
        <v>0</v>
      </c>
      <c r="R791" t="s">
        <v>33</v>
      </c>
      <c r="S791" t="str">
        <f>LEFT(R791, FIND("/", R791)-1)</f>
        <v>theater</v>
      </c>
      <c r="T791" s="7" t="str">
        <f>MID(R791, FIND("/", R791)+1,LEN(R791))</f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ROUND(((E792/D792)*100),0)</f>
        <v>31</v>
      </c>
      <c r="G792" t="s">
        <v>74</v>
      </c>
      <c r="H792">
        <v>1113</v>
      </c>
      <c r="I792" s="5">
        <f>AVERAGE(IFERROR(E792/H792,0))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22">
        <f>DATE(1970,1,1) + (L792 / 86400)</f>
        <v>40223.25</v>
      </c>
      <c r="O792" s="21">
        <f>DATE(1970,1,1) + (M792 / 86400)</f>
        <v>40229.25</v>
      </c>
      <c r="P792" t="b">
        <v>0</v>
      </c>
      <c r="Q792" t="b">
        <v>0</v>
      </c>
      <c r="R792" t="s">
        <v>33</v>
      </c>
      <c r="S792" t="str">
        <f>LEFT(R792, FIND("/", R792)-1)</f>
        <v>theater</v>
      </c>
      <c r="T792" s="7" t="str">
        <f>MID(R792, FIND("/", R792)+1,LEN(R792))</f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ROUND(((E793/D793)*100),0)</f>
        <v>26</v>
      </c>
      <c r="G793" t="s">
        <v>14</v>
      </c>
      <c r="H793">
        <v>6</v>
      </c>
      <c r="I793" s="5">
        <f>AVERAGE(IFERROR(E793/H793,0))</f>
        <v>90</v>
      </c>
      <c r="J793" t="s">
        <v>21</v>
      </c>
      <c r="K793" t="s">
        <v>22</v>
      </c>
      <c r="L793">
        <v>1481436000</v>
      </c>
      <c r="M793">
        <v>1482818400</v>
      </c>
      <c r="N793" s="22">
        <f>DATE(1970,1,1) + (L793 / 86400)</f>
        <v>42715.25</v>
      </c>
      <c r="O793" s="21">
        <f>DATE(1970,1,1) + (M793 / 86400)</f>
        <v>42731.25</v>
      </c>
      <c r="P793" t="b">
        <v>0</v>
      </c>
      <c r="Q793" t="b">
        <v>0</v>
      </c>
      <c r="R793" t="s">
        <v>17</v>
      </c>
      <c r="S793" t="str">
        <f>LEFT(R793, FIND("/", R793)-1)</f>
        <v>food</v>
      </c>
      <c r="T793" s="7" t="str">
        <f>MID(R793, FIND("/", R793)+1,LEN(R793))</f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ROUND(((E794/D794)*100),0)</f>
        <v>34</v>
      </c>
      <c r="G794" t="s">
        <v>14</v>
      </c>
      <c r="H794">
        <v>7</v>
      </c>
      <c r="I794" s="5">
        <f>AVERAGE(IFERROR(E794/H794,0))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22">
        <f>DATE(1970,1,1) + (L794 / 86400)</f>
        <v>41451.208333333336</v>
      </c>
      <c r="O794" s="21">
        <f>DATE(1970,1,1) + (M794 / 86400)</f>
        <v>41479.208333333336</v>
      </c>
      <c r="P794" t="b">
        <v>0</v>
      </c>
      <c r="Q794" t="b">
        <v>1</v>
      </c>
      <c r="R794" t="s">
        <v>33</v>
      </c>
      <c r="S794" t="str">
        <f>LEFT(R794, FIND("/", R794)-1)</f>
        <v>theater</v>
      </c>
      <c r="T794" s="7" t="str">
        <f>MID(R794, FIND("/", R794)+1,LEN(R794))</f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ROUND(((E795/D795)*100),0)</f>
        <v>1186</v>
      </c>
      <c r="G795" t="s">
        <v>20</v>
      </c>
      <c r="H795">
        <v>181</v>
      </c>
      <c r="I795" s="5">
        <f>AVERAGE(IFERROR(E795/H795,0))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22">
        <f>DATE(1970,1,1) + (L795 / 86400)</f>
        <v>41450.208333333336</v>
      </c>
      <c r="O795" s="21">
        <f>DATE(1970,1,1) + (M795 / 86400)</f>
        <v>41454.208333333336</v>
      </c>
      <c r="P795" t="b">
        <v>0</v>
      </c>
      <c r="Q795" t="b">
        <v>0</v>
      </c>
      <c r="R795" t="s">
        <v>68</v>
      </c>
      <c r="S795" t="str">
        <f>LEFT(R795, FIND("/", R795)-1)</f>
        <v>publishing</v>
      </c>
      <c r="T795" s="7" t="str">
        <f>MID(R795, FIND("/", R795)+1,LEN(R795))</f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ROUND(((E796/D796)*100),0)</f>
        <v>125</v>
      </c>
      <c r="G796" t="s">
        <v>20</v>
      </c>
      <c r="H796">
        <v>110</v>
      </c>
      <c r="I796" s="5">
        <f>AVERAGE(IFERROR(E796/H796,0))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22">
        <f>DATE(1970,1,1) + (L796 / 86400)</f>
        <v>43091.25</v>
      </c>
      <c r="O796" s="21">
        <f>DATE(1970,1,1) + (M796 / 86400)</f>
        <v>43103.25</v>
      </c>
      <c r="P796" t="b">
        <v>0</v>
      </c>
      <c r="Q796" t="b">
        <v>0</v>
      </c>
      <c r="R796" t="s">
        <v>23</v>
      </c>
      <c r="S796" t="str">
        <f>LEFT(R796, FIND("/", R796)-1)</f>
        <v>music</v>
      </c>
      <c r="T796" s="7" t="str">
        <f>MID(R796, FIND("/", R796)+1,LEN(R796))</f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ROUND(((E797/D797)*100),0)</f>
        <v>14</v>
      </c>
      <c r="G797" t="s">
        <v>14</v>
      </c>
      <c r="H797">
        <v>31</v>
      </c>
      <c r="I797" s="5">
        <f>AVERAGE(IFERROR(E797/H797,0))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22">
        <f>DATE(1970,1,1) + (L797 / 86400)</f>
        <v>42675.208333333328</v>
      </c>
      <c r="O797" s="21">
        <f>DATE(1970,1,1) + (M797 / 86400)</f>
        <v>42678.208333333328</v>
      </c>
      <c r="P797" t="b">
        <v>0</v>
      </c>
      <c r="Q797" t="b">
        <v>0</v>
      </c>
      <c r="R797" t="s">
        <v>53</v>
      </c>
      <c r="S797" t="str">
        <f>LEFT(R797, FIND("/", R797)-1)</f>
        <v>film &amp; video</v>
      </c>
      <c r="T797" s="7" t="str">
        <f>MID(R797, FIND("/", R797)+1,LEN(R797))</f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ROUND(((E798/D798)*100),0)</f>
        <v>55</v>
      </c>
      <c r="G798" t="s">
        <v>14</v>
      </c>
      <c r="H798">
        <v>78</v>
      </c>
      <c r="I798" s="5">
        <f>AVERAGE(IFERROR(E798/H798,0))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22">
        <f>DATE(1970,1,1) + (L798 / 86400)</f>
        <v>41859.208333333336</v>
      </c>
      <c r="O798" s="21">
        <f>DATE(1970,1,1) + (M798 / 86400)</f>
        <v>41866.208333333336</v>
      </c>
      <c r="P798" t="b">
        <v>0</v>
      </c>
      <c r="Q798" t="b">
        <v>1</v>
      </c>
      <c r="R798" t="s">
        <v>292</v>
      </c>
      <c r="S798" t="str">
        <f>LEFT(R798, FIND("/", R798)-1)</f>
        <v>games</v>
      </c>
      <c r="T798" s="7" t="str">
        <f>MID(R798, FIND("/", R798)+1,LEN(R798))</f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ROUND(((E799/D799)*100),0)</f>
        <v>110</v>
      </c>
      <c r="G799" t="s">
        <v>20</v>
      </c>
      <c r="H799">
        <v>185</v>
      </c>
      <c r="I799" s="5">
        <f>AVERAGE(IFERROR(E799/H799,0))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22">
        <f>DATE(1970,1,1) + (L799 / 86400)</f>
        <v>43464.25</v>
      </c>
      <c r="O799" s="21">
        <f>DATE(1970,1,1) + (M799 / 86400)</f>
        <v>43487.25</v>
      </c>
      <c r="P799" t="b">
        <v>0</v>
      </c>
      <c r="Q799" t="b">
        <v>0</v>
      </c>
      <c r="R799" t="s">
        <v>28</v>
      </c>
      <c r="S799" t="str">
        <f>LEFT(R799, FIND("/", R799)-1)</f>
        <v>technology</v>
      </c>
      <c r="T799" s="7" t="str">
        <f>MID(R799, FIND("/", R799)+1,LEN(R799))</f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ROUND(((E800/D800)*100),0)</f>
        <v>188</v>
      </c>
      <c r="G800" t="s">
        <v>20</v>
      </c>
      <c r="H800">
        <v>121</v>
      </c>
      <c r="I800" s="5">
        <f>AVERAGE(IFERROR(E800/H800,0))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22">
        <f>DATE(1970,1,1) + (L800 / 86400)</f>
        <v>41060.208333333336</v>
      </c>
      <c r="O800" s="21">
        <f>DATE(1970,1,1) + (M800 / 86400)</f>
        <v>41088.208333333336</v>
      </c>
      <c r="P800" t="b">
        <v>0</v>
      </c>
      <c r="Q800" t="b">
        <v>1</v>
      </c>
      <c r="R800" t="s">
        <v>33</v>
      </c>
      <c r="S800" t="str">
        <f>LEFT(R800, FIND("/", R800)-1)</f>
        <v>theater</v>
      </c>
      <c r="T800" s="7" t="str">
        <f>MID(R800, FIND("/", R800)+1,LEN(R800))</f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ROUND(((E801/D801)*100),0)</f>
        <v>87</v>
      </c>
      <c r="G801" t="s">
        <v>14</v>
      </c>
      <c r="H801">
        <v>1225</v>
      </c>
      <c r="I801" s="5">
        <f>AVERAGE(IFERROR(E801/H801,0))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22">
        <f>DATE(1970,1,1) + (L801 / 86400)</f>
        <v>42399.25</v>
      </c>
      <c r="O801" s="21">
        <f>DATE(1970,1,1) + (M801 / 86400)</f>
        <v>42403.25</v>
      </c>
      <c r="P801" t="b">
        <v>0</v>
      </c>
      <c r="Q801" t="b">
        <v>0</v>
      </c>
      <c r="R801" t="s">
        <v>33</v>
      </c>
      <c r="S801" t="str">
        <f>LEFT(R801, FIND("/", R801)-1)</f>
        <v>theater</v>
      </c>
      <c r="T801" s="7" t="str">
        <f>MID(R801, FIND("/", R801)+1,LEN(R801))</f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ROUND(((E802/D802)*100),0)</f>
        <v>1</v>
      </c>
      <c r="G802" t="s">
        <v>14</v>
      </c>
      <c r="H802">
        <v>1</v>
      </c>
      <c r="I802" s="5">
        <f>AVERAGE(IFERROR(E802/H802,0))</f>
        <v>1</v>
      </c>
      <c r="J802" t="s">
        <v>98</v>
      </c>
      <c r="K802" t="s">
        <v>99</v>
      </c>
      <c r="L802">
        <v>1434085200</v>
      </c>
      <c r="M802">
        <v>1434430800</v>
      </c>
      <c r="N802" s="22">
        <f>DATE(1970,1,1) + (L802 / 86400)</f>
        <v>42167.208333333328</v>
      </c>
      <c r="O802" s="21">
        <f>DATE(1970,1,1) + (M802 / 86400)</f>
        <v>42171.208333333328</v>
      </c>
      <c r="P802" t="b">
        <v>0</v>
      </c>
      <c r="Q802" t="b">
        <v>0</v>
      </c>
      <c r="R802" t="s">
        <v>23</v>
      </c>
      <c r="S802" t="str">
        <f>LEFT(R802, FIND("/", R802)-1)</f>
        <v>music</v>
      </c>
      <c r="T802" s="7" t="str">
        <f>MID(R802, FIND("/", R802)+1,LEN(R802))</f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ROUND(((E803/D803)*100),0)</f>
        <v>203</v>
      </c>
      <c r="G803" t="s">
        <v>20</v>
      </c>
      <c r="H803">
        <v>106</v>
      </c>
      <c r="I803" s="5">
        <f>AVERAGE(IFERROR(E803/H803,0))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22">
        <f>DATE(1970,1,1) + (L803 / 86400)</f>
        <v>43830.25</v>
      </c>
      <c r="O803" s="21">
        <f>DATE(1970,1,1) + (M803 / 86400)</f>
        <v>43852.25</v>
      </c>
      <c r="P803" t="b">
        <v>0</v>
      </c>
      <c r="Q803" t="b">
        <v>1</v>
      </c>
      <c r="R803" t="s">
        <v>122</v>
      </c>
      <c r="S803" t="str">
        <f>LEFT(R803, FIND("/", R803)-1)</f>
        <v>photography</v>
      </c>
      <c r="T803" s="7" t="str">
        <f>MID(R803, FIND("/", R803)+1,LEN(R803))</f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ROUND(((E804/D804)*100),0)</f>
        <v>197</v>
      </c>
      <c r="G804" t="s">
        <v>20</v>
      </c>
      <c r="H804">
        <v>142</v>
      </c>
      <c r="I804" s="5">
        <f>AVERAGE(IFERROR(E804/H804,0))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22">
        <f>DATE(1970,1,1) + (L804 / 86400)</f>
        <v>43650.208333333328</v>
      </c>
      <c r="O804" s="21">
        <f>DATE(1970,1,1) + (M804 / 86400)</f>
        <v>43652.208333333328</v>
      </c>
      <c r="P804" t="b">
        <v>0</v>
      </c>
      <c r="Q804" t="b">
        <v>0</v>
      </c>
      <c r="R804" t="s">
        <v>122</v>
      </c>
      <c r="S804" t="str">
        <f>LEFT(R804, FIND("/", R804)-1)</f>
        <v>photography</v>
      </c>
      <c r="T804" s="7" t="str">
        <f>MID(R804, FIND("/", R804)+1,LEN(R804))</f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ROUND(((E805/D805)*100),0)</f>
        <v>107</v>
      </c>
      <c r="G805" t="s">
        <v>20</v>
      </c>
      <c r="H805">
        <v>233</v>
      </c>
      <c r="I805" s="5">
        <f>AVERAGE(IFERROR(E805/H805,0))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22">
        <f>DATE(1970,1,1) + (L805 / 86400)</f>
        <v>43492.25</v>
      </c>
      <c r="O805" s="21">
        <f>DATE(1970,1,1) + (M805 / 86400)</f>
        <v>43526.25</v>
      </c>
      <c r="P805" t="b">
        <v>0</v>
      </c>
      <c r="Q805" t="b">
        <v>0</v>
      </c>
      <c r="R805" t="s">
        <v>33</v>
      </c>
      <c r="S805" t="str">
        <f>LEFT(R805, FIND("/", R805)-1)</f>
        <v>theater</v>
      </c>
      <c r="T805" s="7" t="str">
        <f>MID(R805, FIND("/", R805)+1,LEN(R805))</f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ROUND(((E806/D806)*100),0)</f>
        <v>269</v>
      </c>
      <c r="G806" t="s">
        <v>20</v>
      </c>
      <c r="H806">
        <v>218</v>
      </c>
      <c r="I806" s="5">
        <f>AVERAGE(IFERROR(E806/H806,0))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22">
        <f>DATE(1970,1,1) + (L806 / 86400)</f>
        <v>43102.25</v>
      </c>
      <c r="O806" s="21">
        <f>DATE(1970,1,1) + (M806 / 86400)</f>
        <v>43122.25</v>
      </c>
      <c r="P806" t="b">
        <v>0</v>
      </c>
      <c r="Q806" t="b">
        <v>0</v>
      </c>
      <c r="R806" t="s">
        <v>23</v>
      </c>
      <c r="S806" t="str">
        <f>LEFT(R806, FIND("/", R806)-1)</f>
        <v>music</v>
      </c>
      <c r="T806" s="7" t="str">
        <f>MID(R806, FIND("/", R806)+1,LEN(R806))</f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ROUND(((E807/D807)*100),0)</f>
        <v>51</v>
      </c>
      <c r="G807" t="s">
        <v>14</v>
      </c>
      <c r="H807">
        <v>67</v>
      </c>
      <c r="I807" s="5">
        <f>AVERAGE(IFERROR(E807/H807,0))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22">
        <f>DATE(1970,1,1) + (L807 / 86400)</f>
        <v>41958.25</v>
      </c>
      <c r="O807" s="21">
        <f>DATE(1970,1,1) + (M807 / 86400)</f>
        <v>42009.25</v>
      </c>
      <c r="P807" t="b">
        <v>0</v>
      </c>
      <c r="Q807" t="b">
        <v>0</v>
      </c>
      <c r="R807" t="s">
        <v>42</v>
      </c>
      <c r="S807" t="str">
        <f>LEFT(R807, FIND("/", R807)-1)</f>
        <v>film &amp; video</v>
      </c>
      <c r="T807" s="7" t="str">
        <f>MID(R807, FIND("/", R807)+1,LEN(R807))</f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ROUND(((E808/D808)*100),0)</f>
        <v>1180</v>
      </c>
      <c r="G808" t="s">
        <v>20</v>
      </c>
      <c r="H808">
        <v>76</v>
      </c>
      <c r="I808" s="5">
        <f>AVERAGE(IFERROR(E808/H808,0))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22">
        <f>DATE(1970,1,1) + (L808 / 86400)</f>
        <v>40973.25</v>
      </c>
      <c r="O808" s="21">
        <f>DATE(1970,1,1) + (M808 / 86400)</f>
        <v>40997.208333333336</v>
      </c>
      <c r="P808" t="b">
        <v>0</v>
      </c>
      <c r="Q808" t="b">
        <v>1</v>
      </c>
      <c r="R808" t="s">
        <v>53</v>
      </c>
      <c r="S808" t="str">
        <f>LEFT(R808, FIND("/", R808)-1)</f>
        <v>film &amp; video</v>
      </c>
      <c r="T808" s="7" t="str">
        <f>MID(R808, FIND("/", R808)+1,LEN(R808))</f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ROUND(((E809/D809)*100),0)</f>
        <v>264</v>
      </c>
      <c r="G809" t="s">
        <v>20</v>
      </c>
      <c r="H809">
        <v>43</v>
      </c>
      <c r="I809" s="5">
        <f>AVERAGE(IFERROR(E809/H809,0))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22">
        <f>DATE(1970,1,1) + (L809 / 86400)</f>
        <v>43753.208333333328</v>
      </c>
      <c r="O809" s="21">
        <f>DATE(1970,1,1) + (M809 / 86400)</f>
        <v>43797.25</v>
      </c>
      <c r="P809" t="b">
        <v>0</v>
      </c>
      <c r="Q809" t="b">
        <v>1</v>
      </c>
      <c r="R809" t="s">
        <v>33</v>
      </c>
      <c r="S809" t="str">
        <f>LEFT(R809, FIND("/", R809)-1)</f>
        <v>theater</v>
      </c>
      <c r="T809" s="7" t="str">
        <f>MID(R809, FIND("/", R809)+1,LEN(R809))</f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ROUND(((E810/D810)*100),0)</f>
        <v>30</v>
      </c>
      <c r="G810" t="s">
        <v>14</v>
      </c>
      <c r="H810">
        <v>19</v>
      </c>
      <c r="I810" s="5">
        <f>AVERAGE(IFERROR(E810/H810,0))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22">
        <f>DATE(1970,1,1) + (L810 / 86400)</f>
        <v>42507.208333333328</v>
      </c>
      <c r="O810" s="21">
        <f>DATE(1970,1,1) + (M810 / 86400)</f>
        <v>42524.208333333328</v>
      </c>
      <c r="P810" t="b">
        <v>0</v>
      </c>
      <c r="Q810" t="b">
        <v>0</v>
      </c>
      <c r="R810" t="s">
        <v>17</v>
      </c>
      <c r="S810" t="str">
        <f>LEFT(R810, FIND("/", R810)-1)</f>
        <v>food</v>
      </c>
      <c r="T810" s="7" t="str">
        <f>MID(R810, FIND("/", R810)+1,LEN(R810))</f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ROUND(((E811/D811)*100),0)</f>
        <v>63</v>
      </c>
      <c r="G811" t="s">
        <v>14</v>
      </c>
      <c r="H811">
        <v>2108</v>
      </c>
      <c r="I811" s="5">
        <f>AVERAGE(IFERROR(E811/H811,0))</f>
        <v>42</v>
      </c>
      <c r="J811" t="s">
        <v>98</v>
      </c>
      <c r="K811" t="s">
        <v>99</v>
      </c>
      <c r="L811">
        <v>1344920400</v>
      </c>
      <c r="M811">
        <v>1345006800</v>
      </c>
      <c r="N811" s="22">
        <f>DATE(1970,1,1) + (L811 / 86400)</f>
        <v>41135.208333333336</v>
      </c>
      <c r="O811" s="21">
        <f>DATE(1970,1,1) + (M811 / 86400)</f>
        <v>41136.208333333336</v>
      </c>
      <c r="P811" t="b">
        <v>0</v>
      </c>
      <c r="Q811" t="b">
        <v>0</v>
      </c>
      <c r="R811" t="s">
        <v>42</v>
      </c>
      <c r="S811" t="str">
        <f>LEFT(R811, FIND("/", R811)-1)</f>
        <v>film &amp; video</v>
      </c>
      <c r="T811" s="7" t="str">
        <f>MID(R811, FIND("/", R811)+1,LEN(R811))</f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ROUND(((E812/D812)*100),0)</f>
        <v>193</v>
      </c>
      <c r="G812" t="s">
        <v>20</v>
      </c>
      <c r="H812">
        <v>221</v>
      </c>
      <c r="I812" s="5">
        <f>AVERAGE(IFERROR(E812/H812,0))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22">
        <f>DATE(1970,1,1) + (L812 / 86400)</f>
        <v>43067.25</v>
      </c>
      <c r="O812" s="21">
        <f>DATE(1970,1,1) + (M812 / 86400)</f>
        <v>43077.25</v>
      </c>
      <c r="P812" t="b">
        <v>0</v>
      </c>
      <c r="Q812" t="b">
        <v>1</v>
      </c>
      <c r="R812" t="s">
        <v>33</v>
      </c>
      <c r="S812" t="str">
        <f>LEFT(R812, FIND("/", R812)-1)</f>
        <v>theater</v>
      </c>
      <c r="T812" s="7" t="str">
        <f>MID(R812, FIND("/", R812)+1,LEN(R812))</f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ROUND(((E813/D813)*100),0)</f>
        <v>77</v>
      </c>
      <c r="G813" t="s">
        <v>14</v>
      </c>
      <c r="H813">
        <v>679</v>
      </c>
      <c r="I813" s="5">
        <f>AVERAGE(IFERROR(E813/H813,0))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22">
        <f>DATE(1970,1,1) + (L813 / 86400)</f>
        <v>42378.25</v>
      </c>
      <c r="O813" s="21">
        <f>DATE(1970,1,1) + (M813 / 86400)</f>
        <v>42380.25</v>
      </c>
      <c r="P813" t="b">
        <v>0</v>
      </c>
      <c r="Q813" t="b">
        <v>1</v>
      </c>
      <c r="R813" t="s">
        <v>89</v>
      </c>
      <c r="S813" t="str">
        <f>LEFT(R813, FIND("/", R813)-1)</f>
        <v>games</v>
      </c>
      <c r="T813" s="7" t="str">
        <f>MID(R813, FIND("/", R813)+1,LEN(R813))</f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ROUND(((E814/D814)*100),0)</f>
        <v>226</v>
      </c>
      <c r="G814" t="s">
        <v>20</v>
      </c>
      <c r="H814">
        <v>2805</v>
      </c>
      <c r="I814" s="5">
        <f>AVERAGE(IFERROR(E814/H814,0))</f>
        <v>48</v>
      </c>
      <c r="J814" t="s">
        <v>15</v>
      </c>
      <c r="K814" t="s">
        <v>16</v>
      </c>
      <c r="L814">
        <v>1523854800</v>
      </c>
      <c r="M814">
        <v>1524286800</v>
      </c>
      <c r="N814" s="22">
        <f>DATE(1970,1,1) + (L814 / 86400)</f>
        <v>43206.208333333328</v>
      </c>
      <c r="O814" s="21">
        <f>DATE(1970,1,1) + (M814 / 86400)</f>
        <v>43211.208333333328</v>
      </c>
      <c r="P814" t="b">
        <v>0</v>
      </c>
      <c r="Q814" t="b">
        <v>0</v>
      </c>
      <c r="R814" t="s">
        <v>68</v>
      </c>
      <c r="S814" t="str">
        <f>LEFT(R814, FIND("/", R814)-1)</f>
        <v>publishing</v>
      </c>
      <c r="T814" s="7" t="str">
        <f>MID(R814, FIND("/", R814)+1,LEN(R814))</f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ROUND(((E815/D815)*100),0)</f>
        <v>239</v>
      </c>
      <c r="G815" t="s">
        <v>20</v>
      </c>
      <c r="H815">
        <v>68</v>
      </c>
      <c r="I815" s="5">
        <f>AVERAGE(IFERROR(E815/H815,0))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22">
        <f>DATE(1970,1,1) + (L815 / 86400)</f>
        <v>41148.208333333336</v>
      </c>
      <c r="O815" s="21">
        <f>DATE(1970,1,1) + (M815 / 86400)</f>
        <v>41158.208333333336</v>
      </c>
      <c r="P815" t="b">
        <v>0</v>
      </c>
      <c r="Q815" t="b">
        <v>0</v>
      </c>
      <c r="R815" t="s">
        <v>89</v>
      </c>
      <c r="S815" t="str">
        <f>LEFT(R815, FIND("/", R815)-1)</f>
        <v>games</v>
      </c>
      <c r="T815" s="7" t="str">
        <f>MID(R815, FIND("/", R815)+1,LEN(R815))</f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ROUND(((E816/D816)*100),0)</f>
        <v>92</v>
      </c>
      <c r="G816" t="s">
        <v>14</v>
      </c>
      <c r="H816">
        <v>36</v>
      </c>
      <c r="I816" s="5">
        <f>AVERAGE(IFERROR(E816/H816,0))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22">
        <f>DATE(1970,1,1) + (L816 / 86400)</f>
        <v>42517.208333333328</v>
      </c>
      <c r="O816" s="21">
        <f>DATE(1970,1,1) + (M816 / 86400)</f>
        <v>42519.208333333328</v>
      </c>
      <c r="P816" t="b">
        <v>0</v>
      </c>
      <c r="Q816" t="b">
        <v>1</v>
      </c>
      <c r="R816" t="s">
        <v>23</v>
      </c>
      <c r="S816" t="str">
        <f>LEFT(R816, FIND("/", R816)-1)</f>
        <v>music</v>
      </c>
      <c r="T816" s="7" t="str">
        <f>MID(R816, FIND("/", R816)+1,LEN(R816))</f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ROUND(((E817/D817)*100),0)</f>
        <v>130</v>
      </c>
      <c r="G817" t="s">
        <v>20</v>
      </c>
      <c r="H817">
        <v>183</v>
      </c>
      <c r="I817" s="5">
        <f>AVERAGE(IFERROR(E817/H817,0))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22">
        <f>DATE(1970,1,1) + (L817 / 86400)</f>
        <v>43068.25</v>
      </c>
      <c r="O817" s="21">
        <f>DATE(1970,1,1) + (M817 / 86400)</f>
        <v>43094.25</v>
      </c>
      <c r="P817" t="b">
        <v>0</v>
      </c>
      <c r="Q817" t="b">
        <v>0</v>
      </c>
      <c r="R817" t="s">
        <v>23</v>
      </c>
      <c r="S817" t="str">
        <f>LEFT(R817, FIND("/", R817)-1)</f>
        <v>music</v>
      </c>
      <c r="T817" s="7" t="str">
        <f>MID(R817, FIND("/", R817)+1,LEN(R817))</f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ROUND(((E818/D818)*100),0)</f>
        <v>615</v>
      </c>
      <c r="G818" t="s">
        <v>20</v>
      </c>
      <c r="H818">
        <v>133</v>
      </c>
      <c r="I818" s="5">
        <f>AVERAGE(IFERROR(E818/H818,0))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22">
        <f>DATE(1970,1,1) + (L818 / 86400)</f>
        <v>41680.25</v>
      </c>
      <c r="O818" s="21">
        <f>DATE(1970,1,1) + (M818 / 86400)</f>
        <v>41682.25</v>
      </c>
      <c r="P818" t="b">
        <v>1</v>
      </c>
      <c r="Q818" t="b">
        <v>1</v>
      </c>
      <c r="R818" t="s">
        <v>33</v>
      </c>
      <c r="S818" t="str">
        <f>LEFT(R818, FIND("/", R818)-1)</f>
        <v>theater</v>
      </c>
      <c r="T818" s="7" t="str">
        <f>MID(R818, FIND("/", R818)+1,LEN(R818))</f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ROUND(((E819/D819)*100),0)</f>
        <v>369</v>
      </c>
      <c r="G819" t="s">
        <v>20</v>
      </c>
      <c r="H819">
        <v>2489</v>
      </c>
      <c r="I819" s="5">
        <f>AVERAGE(IFERROR(E819/H819,0))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22">
        <f>DATE(1970,1,1) + (L819 / 86400)</f>
        <v>43589.208333333328</v>
      </c>
      <c r="O819" s="21">
        <f>DATE(1970,1,1) + (M819 / 86400)</f>
        <v>43617.208333333328</v>
      </c>
      <c r="P819" t="b">
        <v>0</v>
      </c>
      <c r="Q819" t="b">
        <v>1</v>
      </c>
      <c r="R819" t="s">
        <v>68</v>
      </c>
      <c r="S819" t="str">
        <f>LEFT(R819, FIND("/", R819)-1)</f>
        <v>publishing</v>
      </c>
      <c r="T819" s="7" t="str">
        <f>MID(R819, FIND("/", R819)+1,LEN(R819))</f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ROUND(((E820/D820)*100),0)</f>
        <v>1095</v>
      </c>
      <c r="G820" t="s">
        <v>20</v>
      </c>
      <c r="H820">
        <v>69</v>
      </c>
      <c r="I820" s="5">
        <f>AVERAGE(IFERROR(E820/H820,0))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22">
        <f>DATE(1970,1,1) + (L820 / 86400)</f>
        <v>43486.25</v>
      </c>
      <c r="O820" s="21">
        <f>DATE(1970,1,1) + (M820 / 86400)</f>
        <v>43499.25</v>
      </c>
      <c r="P820" t="b">
        <v>0</v>
      </c>
      <c r="Q820" t="b">
        <v>1</v>
      </c>
      <c r="R820" t="s">
        <v>33</v>
      </c>
      <c r="S820" t="str">
        <f>LEFT(R820, FIND("/", R820)-1)</f>
        <v>theater</v>
      </c>
      <c r="T820" s="7" t="str">
        <f>MID(R820, FIND("/", R820)+1,LEN(R820))</f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ROUND(((E821/D821)*100),0)</f>
        <v>51</v>
      </c>
      <c r="G821" t="s">
        <v>14</v>
      </c>
      <c r="H821">
        <v>47</v>
      </c>
      <c r="I821" s="5">
        <f>AVERAGE(IFERROR(E821/H821,0))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22">
        <f>DATE(1970,1,1) + (L821 / 86400)</f>
        <v>41237.25</v>
      </c>
      <c r="O821" s="21">
        <f>DATE(1970,1,1) + (M821 / 86400)</f>
        <v>41252.25</v>
      </c>
      <c r="P821" t="b">
        <v>1</v>
      </c>
      <c r="Q821" t="b">
        <v>0</v>
      </c>
      <c r="R821" t="s">
        <v>89</v>
      </c>
      <c r="S821" t="str">
        <f>LEFT(R821, FIND("/", R821)-1)</f>
        <v>games</v>
      </c>
      <c r="T821" s="7" t="str">
        <f>MID(R821, FIND("/", R821)+1,LEN(R821))</f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ROUND(((E822/D822)*100),0)</f>
        <v>801</v>
      </c>
      <c r="G822" t="s">
        <v>20</v>
      </c>
      <c r="H822">
        <v>279</v>
      </c>
      <c r="I822" s="5">
        <f>AVERAGE(IFERROR(E822/H822,0))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22">
        <f>DATE(1970,1,1) + (L822 / 86400)</f>
        <v>43310.208333333328</v>
      </c>
      <c r="O822" s="21">
        <f>DATE(1970,1,1) + (M822 / 86400)</f>
        <v>43323.208333333328</v>
      </c>
      <c r="P822" t="b">
        <v>0</v>
      </c>
      <c r="Q822" t="b">
        <v>1</v>
      </c>
      <c r="R822" t="s">
        <v>23</v>
      </c>
      <c r="S822" t="str">
        <f>LEFT(R822, FIND("/", R822)-1)</f>
        <v>music</v>
      </c>
      <c r="T822" s="7" t="str">
        <f>MID(R822, FIND("/", R822)+1,LEN(R822))</f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ROUND(((E823/D823)*100),0)</f>
        <v>291</v>
      </c>
      <c r="G823" t="s">
        <v>20</v>
      </c>
      <c r="H823">
        <v>210</v>
      </c>
      <c r="I823" s="5">
        <f>AVERAGE(IFERROR(E823/H823,0))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22">
        <f>DATE(1970,1,1) + (L823 / 86400)</f>
        <v>42794.25</v>
      </c>
      <c r="O823" s="21">
        <f>DATE(1970,1,1) + (M823 / 86400)</f>
        <v>42807.208333333328</v>
      </c>
      <c r="P823" t="b">
        <v>0</v>
      </c>
      <c r="Q823" t="b">
        <v>0</v>
      </c>
      <c r="R823" t="s">
        <v>42</v>
      </c>
      <c r="S823" t="str">
        <f>LEFT(R823, FIND("/", R823)-1)</f>
        <v>film &amp; video</v>
      </c>
      <c r="T823" s="7" t="str">
        <f>MID(R823, FIND("/", R823)+1,LEN(R823))</f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ROUND(((E824/D824)*100),0)</f>
        <v>350</v>
      </c>
      <c r="G824" t="s">
        <v>20</v>
      </c>
      <c r="H824">
        <v>2100</v>
      </c>
      <c r="I824" s="5">
        <f>AVERAGE(IFERROR(E824/H824,0))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22">
        <f>DATE(1970,1,1) + (L824 / 86400)</f>
        <v>41698.25</v>
      </c>
      <c r="O824" s="21">
        <f>DATE(1970,1,1) + (M824 / 86400)</f>
        <v>41715.208333333336</v>
      </c>
      <c r="P824" t="b">
        <v>0</v>
      </c>
      <c r="Q824" t="b">
        <v>0</v>
      </c>
      <c r="R824" t="s">
        <v>23</v>
      </c>
      <c r="S824" t="str">
        <f>LEFT(R824, FIND("/", R824)-1)</f>
        <v>music</v>
      </c>
      <c r="T824" s="7" t="str">
        <f>MID(R824, FIND("/", R824)+1,LEN(R824))</f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ROUND(((E825/D825)*100),0)</f>
        <v>357</v>
      </c>
      <c r="G825" t="s">
        <v>20</v>
      </c>
      <c r="H825">
        <v>252</v>
      </c>
      <c r="I825" s="5">
        <f>AVERAGE(IFERROR(E825/H825,0))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22">
        <f>DATE(1970,1,1) + (L825 / 86400)</f>
        <v>41892.208333333336</v>
      </c>
      <c r="O825" s="21">
        <f>DATE(1970,1,1) + (M825 / 86400)</f>
        <v>41917.208333333336</v>
      </c>
      <c r="P825" t="b">
        <v>1</v>
      </c>
      <c r="Q825" t="b">
        <v>1</v>
      </c>
      <c r="R825" t="s">
        <v>23</v>
      </c>
      <c r="S825" t="str">
        <f>LEFT(R825, FIND("/", R825)-1)</f>
        <v>music</v>
      </c>
      <c r="T825" s="7" t="str">
        <f>MID(R825, FIND("/", R825)+1,LEN(R825))</f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ROUND(((E826/D826)*100),0)</f>
        <v>126</v>
      </c>
      <c r="G826" t="s">
        <v>20</v>
      </c>
      <c r="H826">
        <v>1280</v>
      </c>
      <c r="I826" s="5">
        <f>AVERAGE(IFERROR(E826/H826,0))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22">
        <f>DATE(1970,1,1) + (L826 / 86400)</f>
        <v>40348.208333333336</v>
      </c>
      <c r="O826" s="21">
        <f>DATE(1970,1,1) + (M826 / 86400)</f>
        <v>40380.208333333336</v>
      </c>
      <c r="P826" t="b">
        <v>0</v>
      </c>
      <c r="Q826" t="b">
        <v>1</v>
      </c>
      <c r="R826" t="s">
        <v>68</v>
      </c>
      <c r="S826" t="str">
        <f>LEFT(R826, FIND("/", R826)-1)</f>
        <v>publishing</v>
      </c>
      <c r="T826" s="7" t="str">
        <f>MID(R826, FIND("/", R826)+1,LEN(R826))</f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ROUND(((E827/D827)*100),0)</f>
        <v>388</v>
      </c>
      <c r="G827" t="s">
        <v>20</v>
      </c>
      <c r="H827">
        <v>157</v>
      </c>
      <c r="I827" s="5">
        <f>AVERAGE(IFERROR(E827/H827,0))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22">
        <f>DATE(1970,1,1) + (L827 / 86400)</f>
        <v>42941.208333333328</v>
      </c>
      <c r="O827" s="21">
        <f>DATE(1970,1,1) + (M827 / 86400)</f>
        <v>42953.208333333328</v>
      </c>
      <c r="P827" t="b">
        <v>0</v>
      </c>
      <c r="Q827" t="b">
        <v>0</v>
      </c>
      <c r="R827" t="s">
        <v>100</v>
      </c>
      <c r="S827" t="str">
        <f>LEFT(R827, FIND("/", R827)-1)</f>
        <v>film &amp; video</v>
      </c>
      <c r="T827" s="7" t="str">
        <f>MID(R827, FIND("/", R827)+1,LEN(R827))</f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ROUND(((E828/D828)*100),0)</f>
        <v>457</v>
      </c>
      <c r="G828" t="s">
        <v>20</v>
      </c>
      <c r="H828">
        <v>194</v>
      </c>
      <c r="I828" s="5">
        <f>AVERAGE(IFERROR(E828/H828,0))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22">
        <f>DATE(1970,1,1) + (L828 / 86400)</f>
        <v>40525.25</v>
      </c>
      <c r="O828" s="21">
        <f>DATE(1970,1,1) + (M828 / 86400)</f>
        <v>40553.25</v>
      </c>
      <c r="P828" t="b">
        <v>0</v>
      </c>
      <c r="Q828" t="b">
        <v>1</v>
      </c>
      <c r="R828" t="s">
        <v>33</v>
      </c>
      <c r="S828" t="str">
        <f>LEFT(R828, FIND("/", R828)-1)</f>
        <v>theater</v>
      </c>
      <c r="T828" s="7" t="str">
        <f>MID(R828, FIND("/", R828)+1,LEN(R828))</f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ROUND(((E829/D829)*100),0)</f>
        <v>267</v>
      </c>
      <c r="G829" t="s">
        <v>20</v>
      </c>
      <c r="H829">
        <v>82</v>
      </c>
      <c r="I829" s="5">
        <f>AVERAGE(IFERROR(E829/H829,0))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22">
        <f>DATE(1970,1,1) + (L829 / 86400)</f>
        <v>40666.208333333336</v>
      </c>
      <c r="O829" s="21">
        <f>DATE(1970,1,1) + (M829 / 86400)</f>
        <v>40678.208333333336</v>
      </c>
      <c r="P829" t="b">
        <v>0</v>
      </c>
      <c r="Q829" t="b">
        <v>1</v>
      </c>
      <c r="R829" t="s">
        <v>53</v>
      </c>
      <c r="S829" t="str">
        <f>LEFT(R829, FIND("/", R829)-1)</f>
        <v>film &amp; video</v>
      </c>
      <c r="T829" s="7" t="str">
        <f>MID(R829, FIND("/", R829)+1,LEN(R829))</f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ROUND(((E830/D830)*100),0)</f>
        <v>69</v>
      </c>
      <c r="G830" t="s">
        <v>14</v>
      </c>
      <c r="H830">
        <v>70</v>
      </c>
      <c r="I830" s="5">
        <f>AVERAGE(IFERROR(E830/H830,0))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22">
        <f>DATE(1970,1,1) + (L830 / 86400)</f>
        <v>43340.208333333328</v>
      </c>
      <c r="O830" s="21">
        <f>DATE(1970,1,1) + (M830 / 86400)</f>
        <v>43365.208333333328</v>
      </c>
      <c r="P830" t="b">
        <v>0</v>
      </c>
      <c r="Q830" t="b">
        <v>0</v>
      </c>
      <c r="R830" t="s">
        <v>33</v>
      </c>
      <c r="S830" t="str">
        <f>LEFT(R830, FIND("/", R830)-1)</f>
        <v>theater</v>
      </c>
      <c r="T830" s="7" t="str">
        <f>MID(R830, FIND("/", R830)+1,LEN(R830))</f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ROUND(((E831/D831)*100),0)</f>
        <v>51</v>
      </c>
      <c r="G831" t="s">
        <v>14</v>
      </c>
      <c r="H831">
        <v>154</v>
      </c>
      <c r="I831" s="5">
        <f>AVERAGE(IFERROR(E831/H831,0))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22">
        <f>DATE(1970,1,1) + (L831 / 86400)</f>
        <v>42164.208333333328</v>
      </c>
      <c r="O831" s="21">
        <f>DATE(1970,1,1) + (M831 / 86400)</f>
        <v>42179.208333333328</v>
      </c>
      <c r="P831" t="b">
        <v>0</v>
      </c>
      <c r="Q831" t="b">
        <v>0</v>
      </c>
      <c r="R831" t="s">
        <v>33</v>
      </c>
      <c r="S831" t="str">
        <f>LEFT(R831, FIND("/", R831)-1)</f>
        <v>theater</v>
      </c>
      <c r="T831" s="7" t="str">
        <f>MID(R831, FIND("/", R831)+1,LEN(R831))</f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ROUND(((E832/D832)*100),0)</f>
        <v>1</v>
      </c>
      <c r="G832" t="s">
        <v>14</v>
      </c>
      <c r="H832">
        <v>22</v>
      </c>
      <c r="I832" s="5">
        <f>AVERAGE(IFERROR(E832/H832,0))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22">
        <f>DATE(1970,1,1) + (L832 / 86400)</f>
        <v>43103.25</v>
      </c>
      <c r="O832" s="21">
        <f>DATE(1970,1,1) + (M832 / 86400)</f>
        <v>43162.25</v>
      </c>
      <c r="P832" t="b">
        <v>0</v>
      </c>
      <c r="Q832" t="b">
        <v>0</v>
      </c>
      <c r="R832" t="s">
        <v>33</v>
      </c>
      <c r="S832" t="str">
        <f>LEFT(R832, FIND("/", R832)-1)</f>
        <v>theater</v>
      </c>
      <c r="T832" s="7" t="str">
        <f>MID(R832, FIND("/", R832)+1,LEN(R832))</f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ROUND(((E833/D833)*100),0)</f>
        <v>109</v>
      </c>
      <c r="G833" t="s">
        <v>20</v>
      </c>
      <c r="H833">
        <v>4233</v>
      </c>
      <c r="I833" s="5">
        <f>AVERAGE(IFERROR(E833/H833,0))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22">
        <f>DATE(1970,1,1) + (L833 / 86400)</f>
        <v>40994.208333333336</v>
      </c>
      <c r="O833" s="21">
        <f>DATE(1970,1,1) + (M833 / 86400)</f>
        <v>41028.208333333336</v>
      </c>
      <c r="P833" t="b">
        <v>0</v>
      </c>
      <c r="Q833" t="b">
        <v>0</v>
      </c>
      <c r="R833" t="s">
        <v>122</v>
      </c>
      <c r="S833" t="str">
        <f>LEFT(R833, FIND("/", R833)-1)</f>
        <v>photography</v>
      </c>
      <c r="T833" s="7" t="str">
        <f>MID(R833, FIND("/", R833)+1,LEN(R833))</f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ROUND(((E834/D834)*100),0)</f>
        <v>315</v>
      </c>
      <c r="G834" t="s">
        <v>20</v>
      </c>
      <c r="H834">
        <v>1297</v>
      </c>
      <c r="I834" s="5">
        <f>AVERAGE(IFERROR(E834/H834,0))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22">
        <f>DATE(1970,1,1) + (L834 / 86400)</f>
        <v>42299.208333333328</v>
      </c>
      <c r="O834" s="21">
        <f>DATE(1970,1,1) + (M834 / 86400)</f>
        <v>42333.25</v>
      </c>
      <c r="P834" t="b">
        <v>1</v>
      </c>
      <c r="Q834" t="b">
        <v>0</v>
      </c>
      <c r="R834" t="s">
        <v>206</v>
      </c>
      <c r="S834" t="str">
        <f>LEFT(R834, FIND("/", R834)-1)</f>
        <v>publishing</v>
      </c>
      <c r="T834" s="7" t="str">
        <f>MID(R834, FIND("/", R834)+1,LEN(R834))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ROUND(((E835/D835)*100),0)</f>
        <v>158</v>
      </c>
      <c r="G835" t="s">
        <v>20</v>
      </c>
      <c r="H835">
        <v>165</v>
      </c>
      <c r="I835" s="5">
        <f>AVERAGE(IFERROR(E835/H835,0))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22">
        <f>DATE(1970,1,1) + (L835 / 86400)</f>
        <v>40588.25</v>
      </c>
      <c r="O835" s="21">
        <f>DATE(1970,1,1) + (M835 / 86400)</f>
        <v>40599.25</v>
      </c>
      <c r="P835" t="b">
        <v>0</v>
      </c>
      <c r="Q835" t="b">
        <v>0</v>
      </c>
      <c r="R835" t="s">
        <v>206</v>
      </c>
      <c r="S835" t="str">
        <f>LEFT(R835, FIND("/", R835)-1)</f>
        <v>publishing</v>
      </c>
      <c r="T835" s="7" t="str">
        <f>MID(R835, FIND("/", R835)+1,LEN(R835))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ROUND(((E836/D836)*100),0)</f>
        <v>154</v>
      </c>
      <c r="G836" t="s">
        <v>20</v>
      </c>
      <c r="H836">
        <v>119</v>
      </c>
      <c r="I836" s="5">
        <f>AVERAGE(IFERROR(E836/H836,0))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22">
        <f>DATE(1970,1,1) + (L836 / 86400)</f>
        <v>41448.208333333336</v>
      </c>
      <c r="O836" s="21">
        <f>DATE(1970,1,1) + (M836 / 86400)</f>
        <v>41454.208333333336</v>
      </c>
      <c r="P836" t="b">
        <v>0</v>
      </c>
      <c r="Q836" t="b">
        <v>0</v>
      </c>
      <c r="R836" t="s">
        <v>33</v>
      </c>
      <c r="S836" t="str">
        <f>LEFT(R836, FIND("/", R836)-1)</f>
        <v>theater</v>
      </c>
      <c r="T836" s="7" t="str">
        <f>MID(R836, FIND("/", R836)+1,LEN(R836))</f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ROUND(((E837/D837)*100),0)</f>
        <v>90</v>
      </c>
      <c r="G837" t="s">
        <v>14</v>
      </c>
      <c r="H837">
        <v>1758</v>
      </c>
      <c r="I837" s="5">
        <f>AVERAGE(IFERROR(E837/H837,0))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22">
        <f>DATE(1970,1,1) + (L837 / 86400)</f>
        <v>42063.25</v>
      </c>
      <c r="O837" s="21">
        <f>DATE(1970,1,1) + (M837 / 86400)</f>
        <v>42069.25</v>
      </c>
      <c r="P837" t="b">
        <v>0</v>
      </c>
      <c r="Q837" t="b">
        <v>0</v>
      </c>
      <c r="R837" t="s">
        <v>28</v>
      </c>
      <c r="S837" t="str">
        <f>LEFT(R837, FIND("/", R837)-1)</f>
        <v>technology</v>
      </c>
      <c r="T837" s="7" t="str">
        <f>MID(R837, FIND("/", R837)+1,LEN(R837))</f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ROUND(((E838/D838)*100),0)</f>
        <v>75</v>
      </c>
      <c r="G838" t="s">
        <v>14</v>
      </c>
      <c r="H838">
        <v>94</v>
      </c>
      <c r="I838" s="5">
        <f>AVERAGE(IFERROR(E838/H838,0))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22">
        <f>DATE(1970,1,1) + (L838 / 86400)</f>
        <v>40214.25</v>
      </c>
      <c r="O838" s="21">
        <f>DATE(1970,1,1) + (M838 / 86400)</f>
        <v>40225.25</v>
      </c>
      <c r="P838" t="b">
        <v>0</v>
      </c>
      <c r="Q838" t="b">
        <v>0</v>
      </c>
      <c r="R838" t="s">
        <v>60</v>
      </c>
      <c r="S838" t="str">
        <f>LEFT(R838, FIND("/", R838)-1)</f>
        <v>music</v>
      </c>
      <c r="T838" s="7" t="str">
        <f>MID(R838, FIND("/", R838)+1,LEN(R838))</f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ROUND(((E839/D839)*100),0)</f>
        <v>853</v>
      </c>
      <c r="G839" t="s">
        <v>20</v>
      </c>
      <c r="H839">
        <v>1797</v>
      </c>
      <c r="I839" s="5">
        <f>AVERAGE(IFERROR(E839/H839,0))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22">
        <f>DATE(1970,1,1) + (L839 / 86400)</f>
        <v>40629.208333333336</v>
      </c>
      <c r="O839" s="21">
        <f>DATE(1970,1,1) + (M839 / 86400)</f>
        <v>40683.208333333336</v>
      </c>
      <c r="P839" t="b">
        <v>0</v>
      </c>
      <c r="Q839" t="b">
        <v>0</v>
      </c>
      <c r="R839" t="s">
        <v>159</v>
      </c>
      <c r="S839" t="str">
        <f>LEFT(R839, FIND("/", R839)-1)</f>
        <v>music</v>
      </c>
      <c r="T839" s="7" t="str">
        <f>MID(R839, FIND("/", R839)+1,LEN(R839))</f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ROUND(((E840/D840)*100),0)</f>
        <v>139</v>
      </c>
      <c r="G840" t="s">
        <v>20</v>
      </c>
      <c r="H840">
        <v>261</v>
      </c>
      <c r="I840" s="5">
        <f>AVERAGE(IFERROR(E840/H840,0))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22">
        <f>DATE(1970,1,1) + (L840 / 86400)</f>
        <v>43370.208333333328</v>
      </c>
      <c r="O840" s="21">
        <f>DATE(1970,1,1) + (M840 / 86400)</f>
        <v>43379.208333333328</v>
      </c>
      <c r="P840" t="b">
        <v>0</v>
      </c>
      <c r="Q840" t="b">
        <v>0</v>
      </c>
      <c r="R840" t="s">
        <v>33</v>
      </c>
      <c r="S840" t="str">
        <f>LEFT(R840, FIND("/", R840)-1)</f>
        <v>theater</v>
      </c>
      <c r="T840" s="7" t="str">
        <f>MID(R840, FIND("/", R840)+1,LEN(R840))</f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ROUND(((E841/D841)*100),0)</f>
        <v>190</v>
      </c>
      <c r="G841" t="s">
        <v>20</v>
      </c>
      <c r="H841">
        <v>157</v>
      </c>
      <c r="I841" s="5">
        <f>AVERAGE(IFERROR(E841/H841,0))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22">
        <f>DATE(1970,1,1) + (L841 / 86400)</f>
        <v>41715.208333333336</v>
      </c>
      <c r="O841" s="21">
        <f>DATE(1970,1,1) + (M841 / 86400)</f>
        <v>41760.208333333336</v>
      </c>
      <c r="P841" t="b">
        <v>0</v>
      </c>
      <c r="Q841" t="b">
        <v>1</v>
      </c>
      <c r="R841" t="s">
        <v>42</v>
      </c>
      <c r="S841" t="str">
        <f>LEFT(R841, FIND("/", R841)-1)</f>
        <v>film &amp; video</v>
      </c>
      <c r="T841" s="7" t="str">
        <f>MID(R841, FIND("/", R841)+1,LEN(R841))</f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ROUND(((E842/D842)*100),0)</f>
        <v>100</v>
      </c>
      <c r="G842" t="s">
        <v>20</v>
      </c>
      <c r="H842">
        <v>3533</v>
      </c>
      <c r="I842" s="5">
        <f>AVERAGE(IFERROR(E842/H842,0))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22">
        <f>DATE(1970,1,1) + (L842 / 86400)</f>
        <v>41836.208333333336</v>
      </c>
      <c r="O842" s="21">
        <f>DATE(1970,1,1) + (M842 / 86400)</f>
        <v>41838.208333333336</v>
      </c>
      <c r="P842" t="b">
        <v>0</v>
      </c>
      <c r="Q842" t="b">
        <v>1</v>
      </c>
      <c r="R842" t="s">
        <v>33</v>
      </c>
      <c r="S842" t="str">
        <f>LEFT(R842, FIND("/", R842)-1)</f>
        <v>theater</v>
      </c>
      <c r="T842" s="7" t="str">
        <f>MID(R842, FIND("/", R842)+1,LEN(R842))</f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ROUND(((E843/D843)*100),0)</f>
        <v>143</v>
      </c>
      <c r="G843" t="s">
        <v>20</v>
      </c>
      <c r="H843">
        <v>155</v>
      </c>
      <c r="I843" s="5">
        <f>AVERAGE(IFERROR(E843/H843,0))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22">
        <f>DATE(1970,1,1) + (L843 / 86400)</f>
        <v>42419.25</v>
      </c>
      <c r="O843" s="21">
        <f>DATE(1970,1,1) + (M843 / 86400)</f>
        <v>42435.25</v>
      </c>
      <c r="P843" t="b">
        <v>0</v>
      </c>
      <c r="Q843" t="b">
        <v>0</v>
      </c>
      <c r="R843" t="s">
        <v>28</v>
      </c>
      <c r="S843" t="str">
        <f>LEFT(R843, FIND("/", R843)-1)</f>
        <v>technology</v>
      </c>
      <c r="T843" s="7" t="str">
        <f>MID(R843, FIND("/", R843)+1,LEN(R843))</f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ROUND(((E844/D844)*100),0)</f>
        <v>563</v>
      </c>
      <c r="G844" t="s">
        <v>20</v>
      </c>
      <c r="H844">
        <v>132</v>
      </c>
      <c r="I844" s="5">
        <f>AVERAGE(IFERROR(E844/H844,0))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22">
        <f>DATE(1970,1,1) + (L844 / 86400)</f>
        <v>43266.208333333328</v>
      </c>
      <c r="O844" s="21">
        <f>DATE(1970,1,1) + (M844 / 86400)</f>
        <v>43269.208333333328</v>
      </c>
      <c r="P844" t="b">
        <v>0</v>
      </c>
      <c r="Q844" t="b">
        <v>0</v>
      </c>
      <c r="R844" t="s">
        <v>65</v>
      </c>
      <c r="S844" t="str">
        <f>LEFT(R844, FIND("/", R844)-1)</f>
        <v>technology</v>
      </c>
      <c r="T844" s="7" t="str">
        <f>MID(R844, FIND("/", R844)+1,LEN(R844))</f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ROUND(((E845/D845)*100),0)</f>
        <v>31</v>
      </c>
      <c r="G845" t="s">
        <v>14</v>
      </c>
      <c r="H845">
        <v>33</v>
      </c>
      <c r="I845" s="5">
        <f>AVERAGE(IFERROR(E845/H845,0))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22">
        <f>DATE(1970,1,1) + (L845 / 86400)</f>
        <v>43338.208333333328</v>
      </c>
      <c r="O845" s="21">
        <f>DATE(1970,1,1) + (M845 / 86400)</f>
        <v>43344.208333333328</v>
      </c>
      <c r="P845" t="b">
        <v>0</v>
      </c>
      <c r="Q845" t="b">
        <v>0</v>
      </c>
      <c r="R845" t="s">
        <v>122</v>
      </c>
      <c r="S845" t="str">
        <f>LEFT(R845, FIND("/", R845)-1)</f>
        <v>photography</v>
      </c>
      <c r="T845" s="7" t="str">
        <f>MID(R845, FIND("/", R845)+1,LEN(R845))</f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ROUND(((E846/D846)*100),0)</f>
        <v>99</v>
      </c>
      <c r="G846" t="s">
        <v>74</v>
      </c>
      <c r="H846">
        <v>94</v>
      </c>
      <c r="I846" s="5">
        <f>AVERAGE(IFERROR(E846/H846,0))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22">
        <f>DATE(1970,1,1) + (L846 / 86400)</f>
        <v>40930.25</v>
      </c>
      <c r="O846" s="21">
        <f>DATE(1970,1,1) + (M846 / 86400)</f>
        <v>40933.25</v>
      </c>
      <c r="P846" t="b">
        <v>0</v>
      </c>
      <c r="Q846" t="b">
        <v>0</v>
      </c>
      <c r="R846" t="s">
        <v>42</v>
      </c>
      <c r="S846" t="str">
        <f>LEFT(R846, FIND("/", R846)-1)</f>
        <v>film &amp; video</v>
      </c>
      <c r="T846" s="7" t="str">
        <f>MID(R846, FIND("/", R846)+1,LEN(R846))</f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ROUND(((E847/D847)*100),0)</f>
        <v>198</v>
      </c>
      <c r="G847" t="s">
        <v>20</v>
      </c>
      <c r="H847">
        <v>1354</v>
      </c>
      <c r="I847" s="5">
        <f>AVERAGE(IFERROR(E847/H847,0))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22">
        <f>DATE(1970,1,1) + (L847 / 86400)</f>
        <v>43235.208333333328</v>
      </c>
      <c r="O847" s="21">
        <f>DATE(1970,1,1) + (M847 / 86400)</f>
        <v>43272.208333333328</v>
      </c>
      <c r="P847" t="b">
        <v>0</v>
      </c>
      <c r="Q847" t="b">
        <v>0</v>
      </c>
      <c r="R847" t="s">
        <v>28</v>
      </c>
      <c r="S847" t="str">
        <f>LEFT(R847, FIND("/", R847)-1)</f>
        <v>technology</v>
      </c>
      <c r="T847" s="7" t="str">
        <f>MID(R847, FIND("/", R847)+1,LEN(R847))</f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ROUND(((E848/D848)*100),0)</f>
        <v>509</v>
      </c>
      <c r="G848" t="s">
        <v>20</v>
      </c>
      <c r="H848">
        <v>48</v>
      </c>
      <c r="I848" s="5">
        <f>AVERAGE(IFERROR(E848/H848,0))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22">
        <f>DATE(1970,1,1) + (L848 / 86400)</f>
        <v>43302.208333333328</v>
      </c>
      <c r="O848" s="21">
        <f>DATE(1970,1,1) + (M848 / 86400)</f>
        <v>43338.208333333328</v>
      </c>
      <c r="P848" t="b">
        <v>1</v>
      </c>
      <c r="Q848" t="b">
        <v>1</v>
      </c>
      <c r="R848" t="s">
        <v>28</v>
      </c>
      <c r="S848" t="str">
        <f>LEFT(R848, FIND("/", R848)-1)</f>
        <v>technology</v>
      </c>
      <c r="T848" s="7" t="str">
        <f>MID(R848, FIND("/", R848)+1,LEN(R848))</f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ROUND(((E849/D849)*100),0)</f>
        <v>238</v>
      </c>
      <c r="G849" t="s">
        <v>20</v>
      </c>
      <c r="H849">
        <v>110</v>
      </c>
      <c r="I849" s="5">
        <f>AVERAGE(IFERROR(E849/H849,0))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22">
        <f>DATE(1970,1,1) + (L849 / 86400)</f>
        <v>43107.25</v>
      </c>
      <c r="O849" s="21">
        <f>DATE(1970,1,1) + (M849 / 86400)</f>
        <v>43110.25</v>
      </c>
      <c r="P849" t="b">
        <v>0</v>
      </c>
      <c r="Q849" t="b">
        <v>0</v>
      </c>
      <c r="R849" t="s">
        <v>17</v>
      </c>
      <c r="S849" t="str">
        <f>LEFT(R849, FIND("/", R849)-1)</f>
        <v>food</v>
      </c>
      <c r="T849" s="7" t="str">
        <f>MID(R849, FIND("/", R849)+1,LEN(R849))</f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ROUND(((E850/D850)*100),0)</f>
        <v>338</v>
      </c>
      <c r="G850" t="s">
        <v>20</v>
      </c>
      <c r="H850">
        <v>172</v>
      </c>
      <c r="I850" s="5">
        <f>AVERAGE(IFERROR(E850/H850,0))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22">
        <f>DATE(1970,1,1) + (L850 / 86400)</f>
        <v>40341.208333333336</v>
      </c>
      <c r="O850" s="21">
        <f>DATE(1970,1,1) + (M850 / 86400)</f>
        <v>40350.208333333336</v>
      </c>
      <c r="P850" t="b">
        <v>0</v>
      </c>
      <c r="Q850" t="b">
        <v>0</v>
      </c>
      <c r="R850" t="s">
        <v>53</v>
      </c>
      <c r="S850" t="str">
        <f>LEFT(R850, FIND("/", R850)-1)</f>
        <v>film &amp; video</v>
      </c>
      <c r="T850" s="7" t="str">
        <f>MID(R850, FIND("/", R850)+1,LEN(R850))</f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ROUND(((E851/D851)*100),0)</f>
        <v>133</v>
      </c>
      <c r="G851" t="s">
        <v>20</v>
      </c>
      <c r="H851">
        <v>307</v>
      </c>
      <c r="I851" s="5">
        <f>AVERAGE(IFERROR(E851/H851,0))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22">
        <f>DATE(1970,1,1) + (L851 / 86400)</f>
        <v>40948.25</v>
      </c>
      <c r="O851" s="21">
        <f>DATE(1970,1,1) + (M851 / 86400)</f>
        <v>40951.25</v>
      </c>
      <c r="P851" t="b">
        <v>0</v>
      </c>
      <c r="Q851" t="b">
        <v>1</v>
      </c>
      <c r="R851" t="s">
        <v>60</v>
      </c>
      <c r="S851" t="str">
        <f>LEFT(R851, FIND("/", R851)-1)</f>
        <v>music</v>
      </c>
      <c r="T851" s="7" t="str">
        <f>MID(R851, FIND("/", R851)+1,LEN(R851))</f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ROUND(((E852/D852)*100),0)</f>
        <v>1</v>
      </c>
      <c r="G852" t="s">
        <v>14</v>
      </c>
      <c r="H852">
        <v>1</v>
      </c>
      <c r="I852" s="5">
        <f>AVERAGE(IFERROR(E852/H852,0))</f>
        <v>1</v>
      </c>
      <c r="J852" t="s">
        <v>21</v>
      </c>
      <c r="K852" t="s">
        <v>22</v>
      </c>
      <c r="L852">
        <v>1321682400</v>
      </c>
      <c r="M852">
        <v>1322978400</v>
      </c>
      <c r="N852" s="22">
        <f>DATE(1970,1,1) + (L852 / 86400)</f>
        <v>40866.25</v>
      </c>
      <c r="O852" s="21">
        <f>DATE(1970,1,1) + (M852 / 86400)</f>
        <v>40881.25</v>
      </c>
      <c r="P852" t="b">
        <v>1</v>
      </c>
      <c r="Q852" t="b">
        <v>0</v>
      </c>
      <c r="R852" t="s">
        <v>23</v>
      </c>
      <c r="S852" t="str">
        <f>LEFT(R852, FIND("/", R852)-1)</f>
        <v>music</v>
      </c>
      <c r="T852" s="7" t="str">
        <f>MID(R852, FIND("/", R852)+1,LEN(R852))</f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ROUND(((E853/D853)*100),0)</f>
        <v>208</v>
      </c>
      <c r="G853" t="s">
        <v>20</v>
      </c>
      <c r="H853">
        <v>160</v>
      </c>
      <c r="I853" s="5">
        <f>AVERAGE(IFERROR(E853/H853,0))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22">
        <f>DATE(1970,1,1) + (L853 / 86400)</f>
        <v>41031.208333333336</v>
      </c>
      <c r="O853" s="21">
        <f>DATE(1970,1,1) + (M853 / 86400)</f>
        <v>41064.208333333336</v>
      </c>
      <c r="P853" t="b">
        <v>0</v>
      </c>
      <c r="Q853" t="b">
        <v>0</v>
      </c>
      <c r="R853" t="s">
        <v>50</v>
      </c>
      <c r="S853" t="str">
        <f>LEFT(R853, FIND("/", R853)-1)</f>
        <v>music</v>
      </c>
      <c r="T853" s="7" t="str">
        <f>MID(R853, FIND("/", R853)+1,LEN(R853))</f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ROUND(((E854/D854)*100),0)</f>
        <v>51</v>
      </c>
      <c r="G854" t="s">
        <v>14</v>
      </c>
      <c r="H854">
        <v>31</v>
      </c>
      <c r="I854" s="5">
        <f>AVERAGE(IFERROR(E854/H854,0))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22">
        <f>DATE(1970,1,1) + (L854 / 86400)</f>
        <v>40740.208333333336</v>
      </c>
      <c r="O854" s="21">
        <f>DATE(1970,1,1) + (M854 / 86400)</f>
        <v>40750.208333333336</v>
      </c>
      <c r="P854" t="b">
        <v>0</v>
      </c>
      <c r="Q854" t="b">
        <v>1</v>
      </c>
      <c r="R854" t="s">
        <v>89</v>
      </c>
      <c r="S854" t="str">
        <f>LEFT(R854, FIND("/", R854)-1)</f>
        <v>games</v>
      </c>
      <c r="T854" s="7" t="str">
        <f>MID(R854, FIND("/", R854)+1,LEN(R854))</f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ROUND(((E855/D855)*100),0)</f>
        <v>652</v>
      </c>
      <c r="G855" t="s">
        <v>20</v>
      </c>
      <c r="H855">
        <v>1467</v>
      </c>
      <c r="I855" s="5">
        <f>AVERAGE(IFERROR(E855/H855,0))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22">
        <f>DATE(1970,1,1) + (L855 / 86400)</f>
        <v>40714.208333333336</v>
      </c>
      <c r="O855" s="21">
        <f>DATE(1970,1,1) + (M855 / 86400)</f>
        <v>40719.208333333336</v>
      </c>
      <c r="P855" t="b">
        <v>0</v>
      </c>
      <c r="Q855" t="b">
        <v>1</v>
      </c>
      <c r="R855" t="s">
        <v>60</v>
      </c>
      <c r="S855" t="str">
        <f>LEFT(R855, FIND("/", R855)-1)</f>
        <v>music</v>
      </c>
      <c r="T855" s="7" t="str">
        <f>MID(R855, FIND("/", R855)+1,LEN(R855))</f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ROUND(((E856/D856)*100),0)</f>
        <v>114</v>
      </c>
      <c r="G856" t="s">
        <v>20</v>
      </c>
      <c r="H856">
        <v>2662</v>
      </c>
      <c r="I856" s="5">
        <f>AVERAGE(IFERROR(E856/H856,0))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22">
        <f>DATE(1970,1,1) + (L856 / 86400)</f>
        <v>43787.25</v>
      </c>
      <c r="O856" s="21">
        <f>DATE(1970,1,1) + (M856 / 86400)</f>
        <v>43814.25</v>
      </c>
      <c r="P856" t="b">
        <v>0</v>
      </c>
      <c r="Q856" t="b">
        <v>0</v>
      </c>
      <c r="R856" t="s">
        <v>119</v>
      </c>
      <c r="S856" t="str">
        <f>LEFT(R856, FIND("/", R856)-1)</f>
        <v>publishing</v>
      </c>
      <c r="T856" s="7" t="str">
        <f>MID(R856, FIND("/", R856)+1,LEN(R856))</f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ROUND(((E857/D857)*100),0)</f>
        <v>102</v>
      </c>
      <c r="G857" t="s">
        <v>20</v>
      </c>
      <c r="H857">
        <v>452</v>
      </c>
      <c r="I857" s="5">
        <f>AVERAGE(IFERROR(E857/H857,0))</f>
        <v>53</v>
      </c>
      <c r="J857" t="s">
        <v>26</v>
      </c>
      <c r="K857" t="s">
        <v>27</v>
      </c>
      <c r="L857">
        <v>1308373200</v>
      </c>
      <c r="M857">
        <v>1311051600</v>
      </c>
      <c r="N857" s="22">
        <f>DATE(1970,1,1) + (L857 / 86400)</f>
        <v>40712.208333333336</v>
      </c>
      <c r="O857" s="21">
        <f>DATE(1970,1,1) + (M857 / 86400)</f>
        <v>40743.208333333336</v>
      </c>
      <c r="P857" t="b">
        <v>0</v>
      </c>
      <c r="Q857" t="b">
        <v>0</v>
      </c>
      <c r="R857" t="s">
        <v>33</v>
      </c>
      <c r="S857" t="str">
        <f>LEFT(R857, FIND("/", R857)-1)</f>
        <v>theater</v>
      </c>
      <c r="T857" s="7" t="str">
        <f>MID(R857, FIND("/", R857)+1,LEN(R857))</f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ROUND(((E858/D858)*100),0)</f>
        <v>357</v>
      </c>
      <c r="G858" t="s">
        <v>20</v>
      </c>
      <c r="H858">
        <v>158</v>
      </c>
      <c r="I858" s="5">
        <f>AVERAGE(IFERROR(E858/H858,0))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22">
        <f>DATE(1970,1,1) + (L858 / 86400)</f>
        <v>41023.208333333336</v>
      </c>
      <c r="O858" s="21">
        <f>DATE(1970,1,1) + (M858 / 86400)</f>
        <v>41040.208333333336</v>
      </c>
      <c r="P858" t="b">
        <v>0</v>
      </c>
      <c r="Q858" t="b">
        <v>0</v>
      </c>
      <c r="R858" t="s">
        <v>17</v>
      </c>
      <c r="S858" t="str">
        <f>LEFT(R858, FIND("/", R858)-1)</f>
        <v>food</v>
      </c>
      <c r="T858" s="7" t="str">
        <f>MID(R858, FIND("/", R858)+1,LEN(R858))</f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ROUND(((E859/D859)*100),0)</f>
        <v>140</v>
      </c>
      <c r="G859" t="s">
        <v>20</v>
      </c>
      <c r="H859">
        <v>225</v>
      </c>
      <c r="I859" s="5">
        <f>AVERAGE(IFERROR(E859/H859,0))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22">
        <f>DATE(1970,1,1) + (L859 / 86400)</f>
        <v>40944.25</v>
      </c>
      <c r="O859" s="21">
        <f>DATE(1970,1,1) + (M859 / 86400)</f>
        <v>40967.25</v>
      </c>
      <c r="P859" t="b">
        <v>1</v>
      </c>
      <c r="Q859" t="b">
        <v>0</v>
      </c>
      <c r="R859" t="s">
        <v>100</v>
      </c>
      <c r="S859" t="str">
        <f>LEFT(R859, FIND("/", R859)-1)</f>
        <v>film &amp; video</v>
      </c>
      <c r="T859" s="7" t="str">
        <f>MID(R859, FIND("/", R859)+1,LEN(R859))</f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ROUND(((E860/D860)*100),0)</f>
        <v>69</v>
      </c>
      <c r="G860" t="s">
        <v>14</v>
      </c>
      <c r="H860">
        <v>35</v>
      </c>
      <c r="I860" s="5">
        <f>AVERAGE(IFERROR(E860/H860,0))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22">
        <f>DATE(1970,1,1) + (L860 / 86400)</f>
        <v>43211.208333333328</v>
      </c>
      <c r="O860" s="21">
        <f>DATE(1970,1,1) + (M860 / 86400)</f>
        <v>43218.208333333328</v>
      </c>
      <c r="P860" t="b">
        <v>1</v>
      </c>
      <c r="Q860" t="b">
        <v>0</v>
      </c>
      <c r="R860" t="s">
        <v>17</v>
      </c>
      <c r="S860" t="str">
        <f>LEFT(R860, FIND("/", R860)-1)</f>
        <v>food</v>
      </c>
      <c r="T860" s="7" t="str">
        <f>MID(R860, FIND("/", R860)+1,LEN(R860))</f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ROUND(((E861/D861)*100),0)</f>
        <v>36</v>
      </c>
      <c r="G861" t="s">
        <v>14</v>
      </c>
      <c r="H861">
        <v>63</v>
      </c>
      <c r="I861" s="5">
        <f>AVERAGE(IFERROR(E861/H861,0))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22">
        <f>DATE(1970,1,1) + (L861 / 86400)</f>
        <v>41334.25</v>
      </c>
      <c r="O861" s="21">
        <f>DATE(1970,1,1) + (M861 / 86400)</f>
        <v>41352.208333333336</v>
      </c>
      <c r="P861" t="b">
        <v>0</v>
      </c>
      <c r="Q861" t="b">
        <v>1</v>
      </c>
      <c r="R861" t="s">
        <v>33</v>
      </c>
      <c r="S861" t="str">
        <f>LEFT(R861, FIND("/", R861)-1)</f>
        <v>theater</v>
      </c>
      <c r="T861" s="7" t="str">
        <f>MID(R861, FIND("/", R861)+1,LEN(R861))</f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ROUND(((E862/D862)*100),0)</f>
        <v>252</v>
      </c>
      <c r="G862" t="s">
        <v>20</v>
      </c>
      <c r="H862">
        <v>65</v>
      </c>
      <c r="I862" s="5">
        <f>AVERAGE(IFERROR(E862/H862,0))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22">
        <f>DATE(1970,1,1) + (L862 / 86400)</f>
        <v>43515.25</v>
      </c>
      <c r="O862" s="21">
        <f>DATE(1970,1,1) + (M862 / 86400)</f>
        <v>43525.25</v>
      </c>
      <c r="P862" t="b">
        <v>0</v>
      </c>
      <c r="Q862" t="b">
        <v>1</v>
      </c>
      <c r="R862" t="s">
        <v>65</v>
      </c>
      <c r="S862" t="str">
        <f>LEFT(R862, FIND("/", R862)-1)</f>
        <v>technology</v>
      </c>
      <c r="T862" s="7" t="str">
        <f>MID(R862, FIND("/", R862)+1,LEN(R862))</f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ROUND(((E863/D863)*100),0)</f>
        <v>106</v>
      </c>
      <c r="G863" t="s">
        <v>20</v>
      </c>
      <c r="H863">
        <v>163</v>
      </c>
      <c r="I863" s="5">
        <f>AVERAGE(IFERROR(E863/H863,0))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22">
        <f>DATE(1970,1,1) + (L863 / 86400)</f>
        <v>40258.208333333336</v>
      </c>
      <c r="O863" s="21">
        <f>DATE(1970,1,1) + (M863 / 86400)</f>
        <v>40266.208333333336</v>
      </c>
      <c r="P863" t="b">
        <v>0</v>
      </c>
      <c r="Q863" t="b">
        <v>0</v>
      </c>
      <c r="R863" t="s">
        <v>33</v>
      </c>
      <c r="S863" t="str">
        <f>LEFT(R863, FIND("/", R863)-1)</f>
        <v>theater</v>
      </c>
      <c r="T863" s="7" t="str">
        <f>MID(R863, FIND("/", R863)+1,LEN(R863))</f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ROUND(((E864/D864)*100),0)</f>
        <v>187</v>
      </c>
      <c r="G864" t="s">
        <v>20</v>
      </c>
      <c r="H864">
        <v>85</v>
      </c>
      <c r="I864" s="5">
        <f>AVERAGE(IFERROR(E864/H864,0))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22">
        <f>DATE(1970,1,1) + (L864 / 86400)</f>
        <v>40756.208333333336</v>
      </c>
      <c r="O864" s="21">
        <f>DATE(1970,1,1) + (M864 / 86400)</f>
        <v>40760.208333333336</v>
      </c>
      <c r="P864" t="b">
        <v>0</v>
      </c>
      <c r="Q864" t="b">
        <v>0</v>
      </c>
      <c r="R864" t="s">
        <v>33</v>
      </c>
      <c r="S864" t="str">
        <f>LEFT(R864, FIND("/", R864)-1)</f>
        <v>theater</v>
      </c>
      <c r="T864" s="7" t="str">
        <f>MID(R864, FIND("/", R864)+1,LEN(R864))</f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ROUND(((E865/D865)*100),0)</f>
        <v>387</v>
      </c>
      <c r="G865" t="s">
        <v>20</v>
      </c>
      <c r="H865">
        <v>217</v>
      </c>
      <c r="I865" s="5">
        <f>AVERAGE(IFERROR(E865/H865,0))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22">
        <f>DATE(1970,1,1) + (L865 / 86400)</f>
        <v>42172.208333333328</v>
      </c>
      <c r="O865" s="21">
        <f>DATE(1970,1,1) + (M865 / 86400)</f>
        <v>42195.208333333328</v>
      </c>
      <c r="P865" t="b">
        <v>0</v>
      </c>
      <c r="Q865" t="b">
        <v>1</v>
      </c>
      <c r="R865" t="s">
        <v>269</v>
      </c>
      <c r="S865" t="str">
        <f>LEFT(R865, FIND("/", R865)-1)</f>
        <v>film &amp; video</v>
      </c>
      <c r="T865" s="7" t="str">
        <f>MID(R865, FIND("/", R865)+1,LEN(R865))</f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ROUND(((E866/D866)*100),0)</f>
        <v>347</v>
      </c>
      <c r="G866" t="s">
        <v>20</v>
      </c>
      <c r="H866">
        <v>150</v>
      </c>
      <c r="I866" s="5">
        <f>AVERAGE(IFERROR(E866/H866,0))</f>
        <v>97.18</v>
      </c>
      <c r="J866" t="s">
        <v>21</v>
      </c>
      <c r="K866" t="s">
        <v>22</v>
      </c>
      <c r="L866">
        <v>1471582800</v>
      </c>
      <c r="M866">
        <v>1472014800</v>
      </c>
      <c r="N866" s="22">
        <f>DATE(1970,1,1) + (L866 / 86400)</f>
        <v>42601.208333333328</v>
      </c>
      <c r="O866" s="21">
        <f>DATE(1970,1,1) + (M866 / 86400)</f>
        <v>42606.208333333328</v>
      </c>
      <c r="P866" t="b">
        <v>0</v>
      </c>
      <c r="Q866" t="b">
        <v>0</v>
      </c>
      <c r="R866" t="s">
        <v>100</v>
      </c>
      <c r="S866" t="str">
        <f>LEFT(R866, FIND("/", R866)-1)</f>
        <v>film &amp; video</v>
      </c>
      <c r="T866" s="7" t="str">
        <f>MID(R866, FIND("/", R866)+1,LEN(R866))</f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ROUND(((E867/D867)*100),0)</f>
        <v>186</v>
      </c>
      <c r="G867" t="s">
        <v>20</v>
      </c>
      <c r="H867">
        <v>3272</v>
      </c>
      <c r="I867" s="5">
        <f>AVERAGE(IFERROR(E867/H867,0))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22">
        <f>DATE(1970,1,1) + (L867 / 86400)</f>
        <v>41897.208333333336</v>
      </c>
      <c r="O867" s="21">
        <f>DATE(1970,1,1) + (M867 / 86400)</f>
        <v>41906.208333333336</v>
      </c>
      <c r="P867" t="b">
        <v>0</v>
      </c>
      <c r="Q867" t="b">
        <v>0</v>
      </c>
      <c r="R867" t="s">
        <v>33</v>
      </c>
      <c r="S867" t="str">
        <f>LEFT(R867, FIND("/", R867)-1)</f>
        <v>theater</v>
      </c>
      <c r="T867" s="7" t="str">
        <f>MID(R867, FIND("/", R867)+1,LEN(R867))</f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ROUND(((E868/D868)*100),0)</f>
        <v>43</v>
      </c>
      <c r="G868" t="s">
        <v>74</v>
      </c>
      <c r="H868">
        <v>898</v>
      </c>
      <c r="I868" s="5">
        <f>AVERAGE(IFERROR(E868/H868,0))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22">
        <f>DATE(1970,1,1) + (L868 / 86400)</f>
        <v>40671.208333333336</v>
      </c>
      <c r="O868" s="21">
        <f>DATE(1970,1,1) + (M868 / 86400)</f>
        <v>40672.208333333336</v>
      </c>
      <c r="P868" t="b">
        <v>0</v>
      </c>
      <c r="Q868" t="b">
        <v>0</v>
      </c>
      <c r="R868" t="s">
        <v>122</v>
      </c>
      <c r="S868" t="str">
        <f>LEFT(R868, FIND("/", R868)-1)</f>
        <v>photography</v>
      </c>
      <c r="T868" s="7" t="str">
        <f>MID(R868, FIND("/", R868)+1,LEN(R868))</f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ROUND(((E869/D869)*100),0)</f>
        <v>162</v>
      </c>
      <c r="G869" t="s">
        <v>20</v>
      </c>
      <c r="H869">
        <v>300</v>
      </c>
      <c r="I869" s="5">
        <f>AVERAGE(IFERROR(E869/H869,0))</f>
        <v>25.99</v>
      </c>
      <c r="J869" t="s">
        <v>21</v>
      </c>
      <c r="K869" t="s">
        <v>22</v>
      </c>
      <c r="L869">
        <v>1539061200</v>
      </c>
      <c r="M869">
        <v>1539579600</v>
      </c>
      <c r="N869" s="22">
        <f>DATE(1970,1,1) + (L869 / 86400)</f>
        <v>43382.208333333328</v>
      </c>
      <c r="O869" s="21">
        <f>DATE(1970,1,1) + (M869 / 86400)</f>
        <v>43388.208333333328</v>
      </c>
      <c r="P869" t="b">
        <v>0</v>
      </c>
      <c r="Q869" t="b">
        <v>0</v>
      </c>
      <c r="R869" t="s">
        <v>17</v>
      </c>
      <c r="S869" t="str">
        <f>LEFT(R869, FIND("/", R869)-1)</f>
        <v>food</v>
      </c>
      <c r="T869" s="7" t="str">
        <f>MID(R869, FIND("/", R869)+1,LEN(R869))</f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ROUND(((E870/D870)*100),0)</f>
        <v>185</v>
      </c>
      <c r="G870" t="s">
        <v>20</v>
      </c>
      <c r="H870">
        <v>126</v>
      </c>
      <c r="I870" s="5">
        <f>AVERAGE(IFERROR(E870/H870,0))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22">
        <f>DATE(1970,1,1) + (L870 / 86400)</f>
        <v>41559.208333333336</v>
      </c>
      <c r="O870" s="21">
        <f>DATE(1970,1,1) + (M870 / 86400)</f>
        <v>41570.208333333336</v>
      </c>
      <c r="P870" t="b">
        <v>0</v>
      </c>
      <c r="Q870" t="b">
        <v>0</v>
      </c>
      <c r="R870" t="s">
        <v>33</v>
      </c>
      <c r="S870" t="str">
        <f>LEFT(R870, FIND("/", R870)-1)</f>
        <v>theater</v>
      </c>
      <c r="T870" s="7" t="str">
        <f>MID(R870, FIND("/", R870)+1,LEN(R870))</f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ROUND(((E871/D871)*100),0)</f>
        <v>24</v>
      </c>
      <c r="G871" t="s">
        <v>14</v>
      </c>
      <c r="H871">
        <v>526</v>
      </c>
      <c r="I871" s="5">
        <f>AVERAGE(IFERROR(E871/H871,0))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22">
        <f>DATE(1970,1,1) + (L871 / 86400)</f>
        <v>40350.208333333336</v>
      </c>
      <c r="O871" s="21">
        <f>DATE(1970,1,1) + (M871 / 86400)</f>
        <v>40364.208333333336</v>
      </c>
      <c r="P871" t="b">
        <v>0</v>
      </c>
      <c r="Q871" t="b">
        <v>0</v>
      </c>
      <c r="R871" t="s">
        <v>53</v>
      </c>
      <c r="S871" t="str">
        <f>LEFT(R871, FIND("/", R871)-1)</f>
        <v>film &amp; video</v>
      </c>
      <c r="T871" s="7" t="str">
        <f>MID(R871, FIND("/", R871)+1,LEN(R871))</f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ROUND(((E872/D872)*100),0)</f>
        <v>90</v>
      </c>
      <c r="G872" t="s">
        <v>14</v>
      </c>
      <c r="H872">
        <v>121</v>
      </c>
      <c r="I872" s="5">
        <f>AVERAGE(IFERROR(E872/H872,0))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22">
        <f>DATE(1970,1,1) + (L872 / 86400)</f>
        <v>42240.208333333328</v>
      </c>
      <c r="O872" s="21">
        <f>DATE(1970,1,1) + (M872 / 86400)</f>
        <v>42265.208333333328</v>
      </c>
      <c r="P872" t="b">
        <v>0</v>
      </c>
      <c r="Q872" t="b">
        <v>0</v>
      </c>
      <c r="R872" t="s">
        <v>33</v>
      </c>
      <c r="S872" t="str">
        <f>LEFT(R872, FIND("/", R872)-1)</f>
        <v>theater</v>
      </c>
      <c r="T872" s="7" t="str">
        <f>MID(R872, FIND("/", R872)+1,LEN(R872))</f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ROUND(((E873/D873)*100),0)</f>
        <v>273</v>
      </c>
      <c r="G873" t="s">
        <v>20</v>
      </c>
      <c r="H873">
        <v>2320</v>
      </c>
      <c r="I873" s="5">
        <f>AVERAGE(IFERROR(E873/H873,0))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22">
        <f>DATE(1970,1,1) + (L873 / 86400)</f>
        <v>43040.208333333328</v>
      </c>
      <c r="O873" s="21">
        <f>DATE(1970,1,1) + (M873 / 86400)</f>
        <v>43058.25</v>
      </c>
      <c r="P873" t="b">
        <v>0</v>
      </c>
      <c r="Q873" t="b">
        <v>1</v>
      </c>
      <c r="R873" t="s">
        <v>33</v>
      </c>
      <c r="S873" t="str">
        <f>LEFT(R873, FIND("/", R873)-1)</f>
        <v>theater</v>
      </c>
      <c r="T873" s="7" t="str">
        <f>MID(R873, FIND("/", R873)+1,LEN(R873))</f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ROUND(((E874/D874)*100),0)</f>
        <v>170</v>
      </c>
      <c r="G874" t="s">
        <v>20</v>
      </c>
      <c r="H874">
        <v>81</v>
      </c>
      <c r="I874" s="5">
        <f>AVERAGE(IFERROR(E874/H874,0))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22">
        <f>DATE(1970,1,1) + (L874 / 86400)</f>
        <v>43346.208333333328</v>
      </c>
      <c r="O874" s="21">
        <f>DATE(1970,1,1) + (M874 / 86400)</f>
        <v>43351.208333333328</v>
      </c>
      <c r="P874" t="b">
        <v>0</v>
      </c>
      <c r="Q874" t="b">
        <v>0</v>
      </c>
      <c r="R874" t="s">
        <v>474</v>
      </c>
      <c r="S874" t="str">
        <f>LEFT(R874, FIND("/", R874)-1)</f>
        <v>film &amp; video</v>
      </c>
      <c r="T874" s="7" t="str">
        <f>MID(R874, FIND("/", R874)+1,LEN(R874))</f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ROUND(((E875/D875)*100),0)</f>
        <v>188</v>
      </c>
      <c r="G875" t="s">
        <v>20</v>
      </c>
      <c r="H875">
        <v>1887</v>
      </c>
      <c r="I875" s="5">
        <f>AVERAGE(IFERROR(E875/H875,0))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22">
        <f>DATE(1970,1,1) + (L875 / 86400)</f>
        <v>41647.25</v>
      </c>
      <c r="O875" s="21">
        <f>DATE(1970,1,1) + (M875 / 86400)</f>
        <v>41652.25</v>
      </c>
      <c r="P875" t="b">
        <v>0</v>
      </c>
      <c r="Q875" t="b">
        <v>0</v>
      </c>
      <c r="R875" t="s">
        <v>122</v>
      </c>
      <c r="S875" t="str">
        <f>LEFT(R875, FIND("/", R875)-1)</f>
        <v>photography</v>
      </c>
      <c r="T875" s="7" t="str">
        <f>MID(R875, FIND("/", R875)+1,LEN(R875))</f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ROUND(((E876/D876)*100),0)</f>
        <v>347</v>
      </c>
      <c r="G876" t="s">
        <v>20</v>
      </c>
      <c r="H876">
        <v>4358</v>
      </c>
      <c r="I876" s="5">
        <f>AVERAGE(IFERROR(E876/H876,0))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22">
        <f>DATE(1970,1,1) + (L876 / 86400)</f>
        <v>40291.208333333336</v>
      </c>
      <c r="O876" s="21">
        <f>DATE(1970,1,1) + (M876 / 86400)</f>
        <v>40329.208333333336</v>
      </c>
      <c r="P876" t="b">
        <v>0</v>
      </c>
      <c r="Q876" t="b">
        <v>1</v>
      </c>
      <c r="R876" t="s">
        <v>122</v>
      </c>
      <c r="S876" t="str">
        <f>LEFT(R876, FIND("/", R876)-1)</f>
        <v>photography</v>
      </c>
      <c r="T876" s="7" t="str">
        <f>MID(R876, FIND("/", R876)+1,LEN(R876))</f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ROUND(((E877/D877)*100),0)</f>
        <v>69</v>
      </c>
      <c r="G877" t="s">
        <v>14</v>
      </c>
      <c r="H877">
        <v>67</v>
      </c>
      <c r="I877" s="5">
        <f>AVERAGE(IFERROR(E877/H877,0))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22">
        <f>DATE(1970,1,1) + (L877 / 86400)</f>
        <v>40556.25</v>
      </c>
      <c r="O877" s="21">
        <f>DATE(1970,1,1) + (M877 / 86400)</f>
        <v>40557.25</v>
      </c>
      <c r="P877" t="b">
        <v>0</v>
      </c>
      <c r="Q877" t="b">
        <v>0</v>
      </c>
      <c r="R877" t="s">
        <v>23</v>
      </c>
      <c r="S877" t="str">
        <f>LEFT(R877, FIND("/", R877)-1)</f>
        <v>music</v>
      </c>
      <c r="T877" s="7" t="str">
        <f>MID(R877, FIND("/", R877)+1,LEN(R877))</f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ROUND(((E878/D878)*100),0)</f>
        <v>25</v>
      </c>
      <c r="G878" t="s">
        <v>14</v>
      </c>
      <c r="H878">
        <v>57</v>
      </c>
      <c r="I878" s="5">
        <f>AVERAGE(IFERROR(E878/H878,0))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22">
        <f>DATE(1970,1,1) + (L878 / 86400)</f>
        <v>43624.208333333328</v>
      </c>
      <c r="O878" s="21">
        <f>DATE(1970,1,1) + (M878 / 86400)</f>
        <v>43648.208333333328</v>
      </c>
      <c r="P878" t="b">
        <v>0</v>
      </c>
      <c r="Q878" t="b">
        <v>0</v>
      </c>
      <c r="R878" t="s">
        <v>122</v>
      </c>
      <c r="S878" t="str">
        <f>LEFT(R878, FIND("/", R878)-1)</f>
        <v>photography</v>
      </c>
      <c r="T878" s="7" t="str">
        <f>MID(R878, FIND("/", R878)+1,LEN(R878))</f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ROUND(((E879/D879)*100),0)</f>
        <v>77</v>
      </c>
      <c r="G879" t="s">
        <v>14</v>
      </c>
      <c r="H879">
        <v>1229</v>
      </c>
      <c r="I879" s="5">
        <f>AVERAGE(IFERROR(E879/H879,0))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22">
        <f>DATE(1970,1,1) + (L879 / 86400)</f>
        <v>42577.208333333328</v>
      </c>
      <c r="O879" s="21">
        <f>DATE(1970,1,1) + (M879 / 86400)</f>
        <v>42578.208333333328</v>
      </c>
      <c r="P879" t="b">
        <v>0</v>
      </c>
      <c r="Q879" t="b">
        <v>0</v>
      </c>
      <c r="R879" t="s">
        <v>17</v>
      </c>
      <c r="S879" t="str">
        <f>LEFT(R879, FIND("/", R879)-1)</f>
        <v>food</v>
      </c>
      <c r="T879" s="7" t="str">
        <f>MID(R879, FIND("/", R879)+1,LEN(R879))</f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ROUND(((E880/D880)*100),0)</f>
        <v>37</v>
      </c>
      <c r="G880" t="s">
        <v>14</v>
      </c>
      <c r="H880">
        <v>12</v>
      </c>
      <c r="I880" s="5">
        <f>AVERAGE(IFERROR(E880/H880,0))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22">
        <f>DATE(1970,1,1) + (L880 / 86400)</f>
        <v>43845.25</v>
      </c>
      <c r="O880" s="21">
        <f>DATE(1970,1,1) + (M880 / 86400)</f>
        <v>43869.25</v>
      </c>
      <c r="P880" t="b">
        <v>0</v>
      </c>
      <c r="Q880" t="b">
        <v>0</v>
      </c>
      <c r="R880" t="s">
        <v>148</v>
      </c>
      <c r="S880" t="str">
        <f>LEFT(R880, FIND("/", R880)-1)</f>
        <v>music</v>
      </c>
      <c r="T880" s="7" t="str">
        <f>MID(R880, FIND("/", R880)+1,LEN(R880))</f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ROUND(((E881/D881)*100),0)</f>
        <v>544</v>
      </c>
      <c r="G881" t="s">
        <v>20</v>
      </c>
      <c r="H881">
        <v>53</v>
      </c>
      <c r="I881" s="5">
        <f>AVERAGE(IFERROR(E881/H881,0))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22">
        <f>DATE(1970,1,1) + (L881 / 86400)</f>
        <v>42788.25</v>
      </c>
      <c r="O881" s="21">
        <f>DATE(1970,1,1) + (M881 / 86400)</f>
        <v>42797.25</v>
      </c>
      <c r="P881" t="b">
        <v>0</v>
      </c>
      <c r="Q881" t="b">
        <v>0</v>
      </c>
      <c r="R881" t="s">
        <v>68</v>
      </c>
      <c r="S881" t="str">
        <f>LEFT(R881, FIND("/", R881)-1)</f>
        <v>publishing</v>
      </c>
      <c r="T881" s="7" t="str">
        <f>MID(R881, FIND("/", R881)+1,LEN(R881))</f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ROUND(((E882/D882)*100),0)</f>
        <v>229</v>
      </c>
      <c r="G882" t="s">
        <v>20</v>
      </c>
      <c r="H882">
        <v>2414</v>
      </c>
      <c r="I882" s="5">
        <f>AVERAGE(IFERROR(E882/H882,0))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22">
        <f>DATE(1970,1,1) + (L882 / 86400)</f>
        <v>43667.208333333328</v>
      </c>
      <c r="O882" s="21">
        <f>DATE(1970,1,1) + (M882 / 86400)</f>
        <v>43669.208333333328</v>
      </c>
      <c r="P882" t="b">
        <v>0</v>
      </c>
      <c r="Q882" t="b">
        <v>0</v>
      </c>
      <c r="R882" t="s">
        <v>50</v>
      </c>
      <c r="S882" t="str">
        <f>LEFT(R882, FIND("/", R882)-1)</f>
        <v>music</v>
      </c>
      <c r="T882" s="7" t="str">
        <f>MID(R882, FIND("/", R882)+1,LEN(R882))</f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ROUND(((E883/D883)*100),0)</f>
        <v>39</v>
      </c>
      <c r="G883" t="s">
        <v>14</v>
      </c>
      <c r="H883">
        <v>452</v>
      </c>
      <c r="I883" s="5">
        <f>AVERAGE(IFERROR(E883/H883,0))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22">
        <f>DATE(1970,1,1) + (L883 / 86400)</f>
        <v>42194.208333333328</v>
      </c>
      <c r="O883" s="21">
        <f>DATE(1970,1,1) + (M883 / 86400)</f>
        <v>42223.208333333328</v>
      </c>
      <c r="P883" t="b">
        <v>0</v>
      </c>
      <c r="Q883" t="b">
        <v>1</v>
      </c>
      <c r="R883" t="s">
        <v>33</v>
      </c>
      <c r="S883" t="str">
        <f>LEFT(R883, FIND("/", R883)-1)</f>
        <v>theater</v>
      </c>
      <c r="T883" s="7" t="str">
        <f>MID(R883, FIND("/", R883)+1,LEN(R883))</f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ROUND(((E884/D884)*100),0)</f>
        <v>370</v>
      </c>
      <c r="G884" t="s">
        <v>20</v>
      </c>
      <c r="H884">
        <v>80</v>
      </c>
      <c r="I884" s="5">
        <f>AVERAGE(IFERROR(E884/H884,0))</f>
        <v>37</v>
      </c>
      <c r="J884" t="s">
        <v>21</v>
      </c>
      <c r="K884" t="s">
        <v>22</v>
      </c>
      <c r="L884">
        <v>1421820000</v>
      </c>
      <c r="M884">
        <v>1422165600</v>
      </c>
      <c r="N884" s="22">
        <f>DATE(1970,1,1) + (L884 / 86400)</f>
        <v>42025.25</v>
      </c>
      <c r="O884" s="21">
        <f>DATE(1970,1,1) + (M884 / 86400)</f>
        <v>42029.25</v>
      </c>
      <c r="P884" t="b">
        <v>0</v>
      </c>
      <c r="Q884" t="b">
        <v>0</v>
      </c>
      <c r="R884" t="s">
        <v>33</v>
      </c>
      <c r="S884" t="str">
        <f>LEFT(R884, FIND("/", R884)-1)</f>
        <v>theater</v>
      </c>
      <c r="T884" s="7" t="str">
        <f>MID(R884, FIND("/", R884)+1,LEN(R884))</f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ROUND(((E885/D885)*100),0)</f>
        <v>238</v>
      </c>
      <c r="G885" t="s">
        <v>20</v>
      </c>
      <c r="H885">
        <v>193</v>
      </c>
      <c r="I885" s="5">
        <f>AVERAGE(IFERROR(E885/H885,0))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22">
        <f>DATE(1970,1,1) + (L885 / 86400)</f>
        <v>40323.208333333336</v>
      </c>
      <c r="O885" s="21">
        <f>DATE(1970,1,1) + (M885 / 86400)</f>
        <v>40359.208333333336</v>
      </c>
      <c r="P885" t="b">
        <v>0</v>
      </c>
      <c r="Q885" t="b">
        <v>0</v>
      </c>
      <c r="R885" t="s">
        <v>100</v>
      </c>
      <c r="S885" t="str">
        <f>LEFT(R885, FIND("/", R885)-1)</f>
        <v>film &amp; video</v>
      </c>
      <c r="T885" s="7" t="str">
        <f>MID(R885, FIND("/", R885)+1,LEN(R885))</f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ROUND(((E886/D886)*100),0)</f>
        <v>64</v>
      </c>
      <c r="G886" t="s">
        <v>14</v>
      </c>
      <c r="H886">
        <v>1886</v>
      </c>
      <c r="I886" s="5">
        <f>AVERAGE(IFERROR(E886/H886,0))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22">
        <f>DATE(1970,1,1) + (L886 / 86400)</f>
        <v>41763.208333333336</v>
      </c>
      <c r="O886" s="21">
        <f>DATE(1970,1,1) + (M886 / 86400)</f>
        <v>41765.208333333336</v>
      </c>
      <c r="P886" t="b">
        <v>0</v>
      </c>
      <c r="Q886" t="b">
        <v>1</v>
      </c>
      <c r="R886" t="s">
        <v>33</v>
      </c>
      <c r="S886" t="str">
        <f>LEFT(R886, FIND("/", R886)-1)</f>
        <v>theater</v>
      </c>
      <c r="T886" s="7" t="str">
        <f>MID(R886, FIND("/", R886)+1,LEN(R886))</f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ROUND(((E887/D887)*100),0)</f>
        <v>118</v>
      </c>
      <c r="G887" t="s">
        <v>20</v>
      </c>
      <c r="H887">
        <v>52</v>
      </c>
      <c r="I887" s="5">
        <f>AVERAGE(IFERROR(E887/H887,0))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22">
        <f>DATE(1970,1,1) + (L887 / 86400)</f>
        <v>40335.208333333336</v>
      </c>
      <c r="O887" s="21">
        <f>DATE(1970,1,1) + (M887 / 86400)</f>
        <v>40373.208333333336</v>
      </c>
      <c r="P887" t="b">
        <v>0</v>
      </c>
      <c r="Q887" t="b">
        <v>0</v>
      </c>
      <c r="R887" t="s">
        <v>33</v>
      </c>
      <c r="S887" t="str">
        <f>LEFT(R887, FIND("/", R887)-1)</f>
        <v>theater</v>
      </c>
      <c r="T887" s="7" t="str">
        <f>MID(R887, FIND("/", R887)+1,LEN(R887))</f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ROUND(((E888/D888)*100),0)</f>
        <v>85</v>
      </c>
      <c r="G888" t="s">
        <v>14</v>
      </c>
      <c r="H888">
        <v>1825</v>
      </c>
      <c r="I888" s="5">
        <f>AVERAGE(IFERROR(E888/H888,0))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22">
        <f>DATE(1970,1,1) + (L888 / 86400)</f>
        <v>40416.208333333336</v>
      </c>
      <c r="O888" s="21">
        <f>DATE(1970,1,1) + (M888 / 86400)</f>
        <v>40434.208333333336</v>
      </c>
      <c r="P888" t="b">
        <v>0</v>
      </c>
      <c r="Q888" t="b">
        <v>0</v>
      </c>
      <c r="R888" t="s">
        <v>60</v>
      </c>
      <c r="S888" t="str">
        <f>LEFT(R888, FIND("/", R888)-1)</f>
        <v>music</v>
      </c>
      <c r="T888" s="7" t="str">
        <f>MID(R888, FIND("/", R888)+1,LEN(R888))</f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ROUND(((E889/D889)*100),0)</f>
        <v>29</v>
      </c>
      <c r="G889" t="s">
        <v>14</v>
      </c>
      <c r="H889">
        <v>31</v>
      </c>
      <c r="I889" s="5">
        <f>AVERAGE(IFERROR(E889/H889,0))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22">
        <f>DATE(1970,1,1) + (L889 / 86400)</f>
        <v>42202.208333333328</v>
      </c>
      <c r="O889" s="21">
        <f>DATE(1970,1,1) + (M889 / 86400)</f>
        <v>42249.208333333328</v>
      </c>
      <c r="P889" t="b">
        <v>0</v>
      </c>
      <c r="Q889" t="b">
        <v>1</v>
      </c>
      <c r="R889" t="s">
        <v>33</v>
      </c>
      <c r="S889" t="str">
        <f>LEFT(R889, FIND("/", R889)-1)</f>
        <v>theater</v>
      </c>
      <c r="T889" s="7" t="str">
        <f>MID(R889, FIND("/", R889)+1,LEN(R889))</f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ROUND(((E890/D890)*100),0)</f>
        <v>210</v>
      </c>
      <c r="G890" t="s">
        <v>20</v>
      </c>
      <c r="H890">
        <v>290</v>
      </c>
      <c r="I890" s="5">
        <f>AVERAGE(IFERROR(E890/H890,0))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22">
        <f>DATE(1970,1,1) + (L890 / 86400)</f>
        <v>42836.208333333328</v>
      </c>
      <c r="O890" s="21">
        <f>DATE(1970,1,1) + (M890 / 86400)</f>
        <v>42855.208333333328</v>
      </c>
      <c r="P890" t="b">
        <v>0</v>
      </c>
      <c r="Q890" t="b">
        <v>0</v>
      </c>
      <c r="R890" t="s">
        <v>33</v>
      </c>
      <c r="S890" t="str">
        <f>LEFT(R890, FIND("/", R890)-1)</f>
        <v>theater</v>
      </c>
      <c r="T890" s="7" t="str">
        <f>MID(R890, FIND("/", R890)+1,LEN(R890))</f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ROUND(((E891/D891)*100),0)</f>
        <v>170</v>
      </c>
      <c r="G891" t="s">
        <v>20</v>
      </c>
      <c r="H891">
        <v>122</v>
      </c>
      <c r="I891" s="5">
        <f>AVERAGE(IFERROR(E891/H891,0))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22">
        <f>DATE(1970,1,1) + (L891 / 86400)</f>
        <v>41710.208333333336</v>
      </c>
      <c r="O891" s="21">
        <f>DATE(1970,1,1) + (M891 / 86400)</f>
        <v>41717.208333333336</v>
      </c>
      <c r="P891" t="b">
        <v>0</v>
      </c>
      <c r="Q891" t="b">
        <v>1</v>
      </c>
      <c r="R891" t="s">
        <v>50</v>
      </c>
      <c r="S891" t="str">
        <f>LEFT(R891, FIND("/", R891)-1)</f>
        <v>music</v>
      </c>
      <c r="T891" s="7" t="str">
        <f>MID(R891, FIND("/", R891)+1,LEN(R891))</f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ROUND(((E892/D892)*100),0)</f>
        <v>116</v>
      </c>
      <c r="G892" t="s">
        <v>20</v>
      </c>
      <c r="H892">
        <v>1470</v>
      </c>
      <c r="I892" s="5">
        <f>AVERAGE(IFERROR(E892/H892,0))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22">
        <f>DATE(1970,1,1) + (L892 / 86400)</f>
        <v>43640.208333333328</v>
      </c>
      <c r="O892" s="21">
        <f>DATE(1970,1,1) + (M892 / 86400)</f>
        <v>43641.208333333328</v>
      </c>
      <c r="P892" t="b">
        <v>0</v>
      </c>
      <c r="Q892" t="b">
        <v>0</v>
      </c>
      <c r="R892" t="s">
        <v>60</v>
      </c>
      <c r="S892" t="str">
        <f>LEFT(R892, FIND("/", R892)-1)</f>
        <v>music</v>
      </c>
      <c r="T892" s="7" t="str">
        <f>MID(R892, FIND("/", R892)+1,LEN(R892))</f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ROUND(((E893/D893)*100),0)</f>
        <v>259</v>
      </c>
      <c r="G893" t="s">
        <v>20</v>
      </c>
      <c r="H893">
        <v>165</v>
      </c>
      <c r="I893" s="5">
        <f>AVERAGE(IFERROR(E893/H893,0))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22">
        <f>DATE(1970,1,1) + (L893 / 86400)</f>
        <v>40880.25</v>
      </c>
      <c r="O893" s="21">
        <f>DATE(1970,1,1) + (M893 / 86400)</f>
        <v>40924.25</v>
      </c>
      <c r="P893" t="b">
        <v>0</v>
      </c>
      <c r="Q893" t="b">
        <v>0</v>
      </c>
      <c r="R893" t="s">
        <v>42</v>
      </c>
      <c r="S893" t="str">
        <f>LEFT(R893, FIND("/", R893)-1)</f>
        <v>film &amp; video</v>
      </c>
      <c r="T893" s="7" t="str">
        <f>MID(R893, FIND("/", R893)+1,LEN(R893))</f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ROUND(((E894/D894)*100),0)</f>
        <v>231</v>
      </c>
      <c r="G894" t="s">
        <v>20</v>
      </c>
      <c r="H894">
        <v>182</v>
      </c>
      <c r="I894" s="5">
        <f>AVERAGE(IFERROR(E894/H894,0))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22">
        <f>DATE(1970,1,1) + (L894 / 86400)</f>
        <v>40319.208333333336</v>
      </c>
      <c r="O894" s="21">
        <f>DATE(1970,1,1) + (M894 / 86400)</f>
        <v>40360.208333333336</v>
      </c>
      <c r="P894" t="b">
        <v>0</v>
      </c>
      <c r="Q894" t="b">
        <v>0</v>
      </c>
      <c r="R894" t="s">
        <v>206</v>
      </c>
      <c r="S894" t="str">
        <f>LEFT(R894, FIND("/", R894)-1)</f>
        <v>publishing</v>
      </c>
      <c r="T894" s="7" t="str">
        <f>MID(R894, FIND("/", R894)+1,LEN(R894))</f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ROUND(((E895/D895)*100),0)</f>
        <v>128</v>
      </c>
      <c r="G895" t="s">
        <v>20</v>
      </c>
      <c r="H895">
        <v>199</v>
      </c>
      <c r="I895" s="5">
        <f>AVERAGE(IFERROR(E895/H895,0))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22">
        <f>DATE(1970,1,1) + (L895 / 86400)</f>
        <v>42170.208333333328</v>
      </c>
      <c r="O895" s="21">
        <f>DATE(1970,1,1) + (M895 / 86400)</f>
        <v>42174.208333333328</v>
      </c>
      <c r="P895" t="b">
        <v>0</v>
      </c>
      <c r="Q895" t="b">
        <v>1</v>
      </c>
      <c r="R895" t="s">
        <v>42</v>
      </c>
      <c r="S895" t="str">
        <f>LEFT(R895, FIND("/", R895)-1)</f>
        <v>film &amp; video</v>
      </c>
      <c r="T895" s="7" t="str">
        <f>MID(R895, FIND("/", R895)+1,LEN(R895))</f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ROUND(((E896/D896)*100),0)</f>
        <v>189</v>
      </c>
      <c r="G896" t="s">
        <v>20</v>
      </c>
      <c r="H896">
        <v>56</v>
      </c>
      <c r="I896" s="5">
        <f>AVERAGE(IFERROR(E896/H896,0))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22">
        <f>DATE(1970,1,1) + (L896 / 86400)</f>
        <v>41466.208333333336</v>
      </c>
      <c r="O896" s="21">
        <f>DATE(1970,1,1) + (M896 / 86400)</f>
        <v>41496.208333333336</v>
      </c>
      <c r="P896" t="b">
        <v>0</v>
      </c>
      <c r="Q896" t="b">
        <v>1</v>
      </c>
      <c r="R896" t="s">
        <v>269</v>
      </c>
      <c r="S896" t="str">
        <f>LEFT(R896, FIND("/", R896)-1)</f>
        <v>film &amp; video</v>
      </c>
      <c r="T896" s="7" t="str">
        <f>MID(R896, FIND("/", R896)+1,LEN(R896))</f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ROUND(((E897/D897)*100),0)</f>
        <v>7</v>
      </c>
      <c r="G897" t="s">
        <v>14</v>
      </c>
      <c r="H897">
        <v>107</v>
      </c>
      <c r="I897" s="5">
        <f>AVERAGE(IFERROR(E897/H897,0))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22">
        <f>DATE(1970,1,1) + (L897 / 86400)</f>
        <v>43134.25</v>
      </c>
      <c r="O897" s="21">
        <f>DATE(1970,1,1) + (M897 / 86400)</f>
        <v>43143.25</v>
      </c>
      <c r="P897" t="b">
        <v>0</v>
      </c>
      <c r="Q897" t="b">
        <v>0</v>
      </c>
      <c r="R897" t="s">
        <v>33</v>
      </c>
      <c r="S897" t="str">
        <f>LEFT(R897, FIND("/", R897)-1)</f>
        <v>theater</v>
      </c>
      <c r="T897" s="7" t="str">
        <f>MID(R897, FIND("/", R897)+1,LEN(R897))</f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ROUND(((E898/D898)*100),0)</f>
        <v>774</v>
      </c>
      <c r="G898" t="s">
        <v>20</v>
      </c>
      <c r="H898">
        <v>1460</v>
      </c>
      <c r="I898" s="5">
        <f>AVERAGE(IFERROR(E898/H898,0))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22">
        <f>DATE(1970,1,1) + (L898 / 86400)</f>
        <v>40738.208333333336</v>
      </c>
      <c r="O898" s="21">
        <f>DATE(1970,1,1) + (M898 / 86400)</f>
        <v>40741.208333333336</v>
      </c>
      <c r="P898" t="b">
        <v>0</v>
      </c>
      <c r="Q898" t="b">
        <v>1</v>
      </c>
      <c r="R898" t="s">
        <v>17</v>
      </c>
      <c r="S898" t="str">
        <f>LEFT(R898, FIND("/", R898)-1)</f>
        <v>food</v>
      </c>
      <c r="T898" s="7" t="str">
        <f>MID(R898, FIND("/", R898)+1,LEN(R898))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ROUND(((E899/D899)*100),0)</f>
        <v>28</v>
      </c>
      <c r="G899" t="s">
        <v>14</v>
      </c>
      <c r="H899">
        <v>27</v>
      </c>
      <c r="I899" s="5">
        <f>AVERAGE(IFERROR(E899/H899,0))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22">
        <f>DATE(1970,1,1) + (L899 / 86400)</f>
        <v>43583.208333333328</v>
      </c>
      <c r="O899" s="21">
        <f>DATE(1970,1,1) + (M899 / 86400)</f>
        <v>43585.208333333328</v>
      </c>
      <c r="P899" t="b">
        <v>0</v>
      </c>
      <c r="Q899" t="b">
        <v>0</v>
      </c>
      <c r="R899" t="s">
        <v>33</v>
      </c>
      <c r="S899" t="str">
        <f>LEFT(R899, FIND("/", R899)-1)</f>
        <v>theater</v>
      </c>
      <c r="T899" s="7" t="str">
        <f>MID(R899, FIND("/", R899)+1,LEN(R899))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ROUND(((E900/D900)*100),0)</f>
        <v>52</v>
      </c>
      <c r="G900" t="s">
        <v>14</v>
      </c>
      <c r="H900">
        <v>1221</v>
      </c>
      <c r="I900" s="5">
        <f>AVERAGE(IFERROR(E900/H900,0))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22">
        <f>DATE(1970,1,1) + (L900 / 86400)</f>
        <v>43815.25</v>
      </c>
      <c r="O900" s="21">
        <f>DATE(1970,1,1) + (M900 / 86400)</f>
        <v>43821.25</v>
      </c>
      <c r="P900" t="b">
        <v>0</v>
      </c>
      <c r="Q900" t="b">
        <v>0</v>
      </c>
      <c r="R900" t="s">
        <v>42</v>
      </c>
      <c r="S900" t="str">
        <f>LEFT(R900, FIND("/", R900)-1)</f>
        <v>film &amp; video</v>
      </c>
      <c r="T900" s="7" t="str">
        <f>MID(R900, FIND("/", R900)+1,LEN(R900))</f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ROUND(((E901/D901)*100),0)</f>
        <v>407</v>
      </c>
      <c r="G901" t="s">
        <v>20</v>
      </c>
      <c r="H901">
        <v>123</v>
      </c>
      <c r="I901" s="5">
        <f>AVERAGE(IFERROR(E901/H901,0))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22">
        <f>DATE(1970,1,1) + (L901 / 86400)</f>
        <v>41554.208333333336</v>
      </c>
      <c r="O901" s="21">
        <f>DATE(1970,1,1) + (M901 / 86400)</f>
        <v>41572.208333333336</v>
      </c>
      <c r="P901" t="b">
        <v>0</v>
      </c>
      <c r="Q901" t="b">
        <v>0</v>
      </c>
      <c r="R901" t="s">
        <v>159</v>
      </c>
      <c r="S901" t="str">
        <f>LEFT(R901, FIND("/", R901)-1)</f>
        <v>music</v>
      </c>
      <c r="T901" s="7" t="str">
        <f>MID(R901, FIND("/", R901)+1,LEN(R901))</f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ROUND(((E902/D902)*100),0)</f>
        <v>2</v>
      </c>
      <c r="G902" t="s">
        <v>14</v>
      </c>
      <c r="H902">
        <v>1</v>
      </c>
      <c r="I902" s="5">
        <f>AVERAGE(IFERROR(E902/H902,0))</f>
        <v>2</v>
      </c>
      <c r="J902" t="s">
        <v>21</v>
      </c>
      <c r="K902" t="s">
        <v>22</v>
      </c>
      <c r="L902">
        <v>1411102800</v>
      </c>
      <c r="M902">
        <v>1411189200</v>
      </c>
      <c r="N902" s="22">
        <f>DATE(1970,1,1) + (L902 / 86400)</f>
        <v>41901.208333333336</v>
      </c>
      <c r="O902" s="21">
        <f>DATE(1970,1,1) + (M902 / 86400)</f>
        <v>41902.208333333336</v>
      </c>
      <c r="P902" t="b">
        <v>0</v>
      </c>
      <c r="Q902" t="b">
        <v>1</v>
      </c>
      <c r="R902" t="s">
        <v>28</v>
      </c>
      <c r="S902" t="str">
        <f>LEFT(R902, FIND("/", R902)-1)</f>
        <v>technology</v>
      </c>
      <c r="T902" s="7" t="str">
        <f>MID(R902, FIND("/", R902)+1,LEN(R902))</f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ROUND(((E903/D903)*100),0)</f>
        <v>156</v>
      </c>
      <c r="G903" t="s">
        <v>20</v>
      </c>
      <c r="H903">
        <v>159</v>
      </c>
      <c r="I903" s="5">
        <f>AVERAGE(IFERROR(E903/H903,0))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22">
        <f>DATE(1970,1,1) + (L903 / 86400)</f>
        <v>43298.208333333328</v>
      </c>
      <c r="O903" s="21">
        <f>DATE(1970,1,1) + (M903 / 86400)</f>
        <v>43331.208333333328</v>
      </c>
      <c r="P903" t="b">
        <v>0</v>
      </c>
      <c r="Q903" t="b">
        <v>1</v>
      </c>
      <c r="R903" t="s">
        <v>23</v>
      </c>
      <c r="S903" t="str">
        <f>LEFT(R903, FIND("/", R903)-1)</f>
        <v>music</v>
      </c>
      <c r="T903" s="7" t="str">
        <f>MID(R903, FIND("/", R903)+1,LEN(R903))</f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ROUND(((E904/D904)*100),0)</f>
        <v>252</v>
      </c>
      <c r="G904" t="s">
        <v>20</v>
      </c>
      <c r="H904">
        <v>110</v>
      </c>
      <c r="I904" s="5">
        <f>AVERAGE(IFERROR(E904/H904,0))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22">
        <f>DATE(1970,1,1) + (L904 / 86400)</f>
        <v>42399.25</v>
      </c>
      <c r="O904" s="21">
        <f>DATE(1970,1,1) + (M904 / 86400)</f>
        <v>42441.25</v>
      </c>
      <c r="P904" t="b">
        <v>0</v>
      </c>
      <c r="Q904" t="b">
        <v>0</v>
      </c>
      <c r="R904" t="s">
        <v>28</v>
      </c>
      <c r="S904" t="str">
        <f>LEFT(R904, FIND("/", R904)-1)</f>
        <v>technology</v>
      </c>
      <c r="T904" s="7" t="str">
        <f>MID(R904, FIND("/", R904)+1,LEN(R904))</f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ROUND(((E905/D905)*100),0)</f>
        <v>2</v>
      </c>
      <c r="G905" t="s">
        <v>47</v>
      </c>
      <c r="H905">
        <v>14</v>
      </c>
      <c r="I905" s="5">
        <f>AVERAGE(IFERROR(E905/H905,0))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22">
        <f>DATE(1970,1,1) + (L905 / 86400)</f>
        <v>41034.208333333336</v>
      </c>
      <c r="O905" s="21">
        <f>DATE(1970,1,1) + (M905 / 86400)</f>
        <v>41049.208333333336</v>
      </c>
      <c r="P905" t="b">
        <v>0</v>
      </c>
      <c r="Q905" t="b">
        <v>1</v>
      </c>
      <c r="R905" t="s">
        <v>68</v>
      </c>
      <c r="S905" t="str">
        <f>LEFT(R905, FIND("/", R905)-1)</f>
        <v>publishing</v>
      </c>
      <c r="T905" s="7" t="str">
        <f>MID(R905, FIND("/", R905)+1,LEN(R905))</f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ROUND(((E906/D906)*100),0)</f>
        <v>12</v>
      </c>
      <c r="G906" t="s">
        <v>14</v>
      </c>
      <c r="H906">
        <v>16</v>
      </c>
      <c r="I906" s="5">
        <f>AVERAGE(IFERROR(E906/H906,0))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22">
        <f>DATE(1970,1,1) + (L906 / 86400)</f>
        <v>41186.208333333336</v>
      </c>
      <c r="O906" s="21">
        <f>DATE(1970,1,1) + (M906 / 86400)</f>
        <v>41190.208333333336</v>
      </c>
      <c r="P906" t="b">
        <v>0</v>
      </c>
      <c r="Q906" t="b">
        <v>0</v>
      </c>
      <c r="R906" t="s">
        <v>133</v>
      </c>
      <c r="S906" t="str">
        <f>LEFT(R906, FIND("/", R906)-1)</f>
        <v>publishing</v>
      </c>
      <c r="T906" s="7" t="str">
        <f>MID(R906, FIND("/", R906)+1,LEN(R906))</f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ROUND(((E907/D907)*100),0)</f>
        <v>164</v>
      </c>
      <c r="G907" t="s">
        <v>20</v>
      </c>
      <c r="H907">
        <v>236</v>
      </c>
      <c r="I907" s="5">
        <f>AVERAGE(IFERROR(E907/H907,0))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22">
        <f>DATE(1970,1,1) + (L907 / 86400)</f>
        <v>41536.208333333336</v>
      </c>
      <c r="O907" s="21">
        <f>DATE(1970,1,1) + (M907 / 86400)</f>
        <v>41539.208333333336</v>
      </c>
      <c r="P907" t="b">
        <v>0</v>
      </c>
      <c r="Q907" t="b">
        <v>0</v>
      </c>
      <c r="R907" t="s">
        <v>33</v>
      </c>
      <c r="S907" t="str">
        <f>LEFT(R907, FIND("/", R907)-1)</f>
        <v>theater</v>
      </c>
      <c r="T907" s="7" t="str">
        <f>MID(R907, FIND("/", R907)+1,LEN(R907))</f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ROUND(((E908/D908)*100),0)</f>
        <v>163</v>
      </c>
      <c r="G908" t="s">
        <v>20</v>
      </c>
      <c r="H908">
        <v>191</v>
      </c>
      <c r="I908" s="5">
        <f>AVERAGE(IFERROR(E908/H908,0))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22">
        <f>DATE(1970,1,1) + (L908 / 86400)</f>
        <v>42868.208333333328</v>
      </c>
      <c r="O908" s="21">
        <f>DATE(1970,1,1) + (M908 / 86400)</f>
        <v>42904.208333333328</v>
      </c>
      <c r="P908" t="b">
        <v>1</v>
      </c>
      <c r="Q908" t="b">
        <v>1</v>
      </c>
      <c r="R908" t="s">
        <v>42</v>
      </c>
      <c r="S908" t="str">
        <f>LEFT(R908, FIND("/", R908)-1)</f>
        <v>film &amp; video</v>
      </c>
      <c r="T908" s="7" t="str">
        <f>MID(R908, FIND("/", R908)+1,LEN(R908))</f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ROUND(((E909/D909)*100),0)</f>
        <v>20</v>
      </c>
      <c r="G909" t="s">
        <v>14</v>
      </c>
      <c r="H909">
        <v>41</v>
      </c>
      <c r="I909" s="5">
        <f>AVERAGE(IFERROR(E909/H909,0))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22">
        <f>DATE(1970,1,1) + (L909 / 86400)</f>
        <v>40660.208333333336</v>
      </c>
      <c r="O909" s="21">
        <f>DATE(1970,1,1) + (M909 / 86400)</f>
        <v>40667.208333333336</v>
      </c>
      <c r="P909" t="b">
        <v>0</v>
      </c>
      <c r="Q909" t="b">
        <v>0</v>
      </c>
      <c r="R909" t="s">
        <v>33</v>
      </c>
      <c r="S909" t="str">
        <f>LEFT(R909, FIND("/", R909)-1)</f>
        <v>theater</v>
      </c>
      <c r="T909" s="7" t="str">
        <f>MID(R909, FIND("/", R909)+1,LEN(R909))</f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ROUND(((E910/D910)*100),0)</f>
        <v>319</v>
      </c>
      <c r="G910" t="s">
        <v>20</v>
      </c>
      <c r="H910">
        <v>3934</v>
      </c>
      <c r="I910" s="5">
        <f>AVERAGE(IFERROR(E910/H910,0))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22">
        <f>DATE(1970,1,1) + (L910 / 86400)</f>
        <v>41031.208333333336</v>
      </c>
      <c r="O910" s="21">
        <f>DATE(1970,1,1) + (M910 / 86400)</f>
        <v>41042.208333333336</v>
      </c>
      <c r="P910" t="b">
        <v>0</v>
      </c>
      <c r="Q910" t="b">
        <v>0</v>
      </c>
      <c r="R910" t="s">
        <v>89</v>
      </c>
      <c r="S910" t="str">
        <f>LEFT(R910, FIND("/", R910)-1)</f>
        <v>games</v>
      </c>
      <c r="T910" s="7" t="str">
        <f>MID(R910, FIND("/", R910)+1,LEN(R910))</f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ROUND(((E911/D911)*100),0)</f>
        <v>479</v>
      </c>
      <c r="G911" t="s">
        <v>20</v>
      </c>
      <c r="H911">
        <v>80</v>
      </c>
      <c r="I911" s="5">
        <f>AVERAGE(IFERROR(E911/H911,0))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22">
        <f>DATE(1970,1,1) + (L911 / 86400)</f>
        <v>43255.208333333328</v>
      </c>
      <c r="O911" s="21">
        <f>DATE(1970,1,1) + (M911 / 86400)</f>
        <v>43282.208333333328</v>
      </c>
      <c r="P911" t="b">
        <v>0</v>
      </c>
      <c r="Q911" t="b">
        <v>1</v>
      </c>
      <c r="R911" t="s">
        <v>33</v>
      </c>
      <c r="S911" t="str">
        <f>LEFT(R911, FIND("/", R911)-1)</f>
        <v>theater</v>
      </c>
      <c r="T911" s="7" t="str">
        <f>MID(R911, FIND("/", R911)+1,LEN(R911))</f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ROUND(((E912/D912)*100),0)</f>
        <v>20</v>
      </c>
      <c r="G912" t="s">
        <v>74</v>
      </c>
      <c r="H912">
        <v>296</v>
      </c>
      <c r="I912" s="5">
        <f>AVERAGE(IFERROR(E912/H912,0))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22">
        <f>DATE(1970,1,1) + (L912 / 86400)</f>
        <v>42026.25</v>
      </c>
      <c r="O912" s="21">
        <f>DATE(1970,1,1) + (M912 / 86400)</f>
        <v>42027.25</v>
      </c>
      <c r="P912" t="b">
        <v>0</v>
      </c>
      <c r="Q912" t="b">
        <v>0</v>
      </c>
      <c r="R912" t="s">
        <v>33</v>
      </c>
      <c r="S912" t="str">
        <f>LEFT(R912, FIND("/", R912)-1)</f>
        <v>theater</v>
      </c>
      <c r="T912" s="7" t="str">
        <f>MID(R912, FIND("/", R912)+1,LEN(R912))</f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ROUND(((E913/D913)*100),0)</f>
        <v>199</v>
      </c>
      <c r="G913" t="s">
        <v>20</v>
      </c>
      <c r="H913">
        <v>462</v>
      </c>
      <c r="I913" s="5">
        <f>AVERAGE(IFERROR(E913/H913,0))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22">
        <f>DATE(1970,1,1) + (L913 / 86400)</f>
        <v>43717.208333333328</v>
      </c>
      <c r="O913" s="21">
        <f>DATE(1970,1,1) + (M913 / 86400)</f>
        <v>43719.208333333328</v>
      </c>
      <c r="P913" t="b">
        <v>1</v>
      </c>
      <c r="Q913" t="b">
        <v>0</v>
      </c>
      <c r="R913" t="s">
        <v>28</v>
      </c>
      <c r="S913" t="str">
        <f>LEFT(R913, FIND("/", R913)-1)</f>
        <v>technology</v>
      </c>
      <c r="T913" s="7" t="str">
        <f>MID(R913, FIND("/", R913)+1,LEN(R913))</f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ROUND(((E914/D914)*100),0)</f>
        <v>795</v>
      </c>
      <c r="G914" t="s">
        <v>20</v>
      </c>
      <c r="H914">
        <v>179</v>
      </c>
      <c r="I914" s="5">
        <f>AVERAGE(IFERROR(E914/H914,0))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22">
        <f>DATE(1970,1,1) + (L914 / 86400)</f>
        <v>41157.208333333336</v>
      </c>
      <c r="O914" s="21">
        <f>DATE(1970,1,1) + (M914 / 86400)</f>
        <v>41170.208333333336</v>
      </c>
      <c r="P914" t="b">
        <v>1</v>
      </c>
      <c r="Q914" t="b">
        <v>0</v>
      </c>
      <c r="R914" t="s">
        <v>53</v>
      </c>
      <c r="S914" t="str">
        <f>LEFT(R914, FIND("/", R914)-1)</f>
        <v>film &amp; video</v>
      </c>
      <c r="T914" s="7" t="str">
        <f>MID(R914, FIND("/", R914)+1,LEN(R914))</f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ROUND(((E915/D915)*100),0)</f>
        <v>51</v>
      </c>
      <c r="G915" t="s">
        <v>14</v>
      </c>
      <c r="H915">
        <v>523</v>
      </c>
      <c r="I915" s="5">
        <f>AVERAGE(IFERROR(E915/H915,0))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22">
        <f>DATE(1970,1,1) + (L915 / 86400)</f>
        <v>43597.208333333328</v>
      </c>
      <c r="O915" s="21">
        <f>DATE(1970,1,1) + (M915 / 86400)</f>
        <v>43610.208333333328</v>
      </c>
      <c r="P915" t="b">
        <v>0</v>
      </c>
      <c r="Q915" t="b">
        <v>0</v>
      </c>
      <c r="R915" t="s">
        <v>53</v>
      </c>
      <c r="S915" t="str">
        <f>LEFT(R915, FIND("/", R915)-1)</f>
        <v>film &amp; video</v>
      </c>
      <c r="T915" s="7" t="str">
        <f>MID(R915, FIND("/", R915)+1,LEN(R915))</f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ROUND(((E916/D916)*100),0)</f>
        <v>57</v>
      </c>
      <c r="G916" t="s">
        <v>14</v>
      </c>
      <c r="H916">
        <v>141</v>
      </c>
      <c r="I916" s="5">
        <f>AVERAGE(IFERROR(E916/H916,0))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22">
        <f>DATE(1970,1,1) + (L916 / 86400)</f>
        <v>41490.208333333336</v>
      </c>
      <c r="O916" s="21">
        <f>DATE(1970,1,1) + (M916 / 86400)</f>
        <v>41502.208333333336</v>
      </c>
      <c r="P916" t="b">
        <v>0</v>
      </c>
      <c r="Q916" t="b">
        <v>0</v>
      </c>
      <c r="R916" t="s">
        <v>33</v>
      </c>
      <c r="S916" t="str">
        <f>LEFT(R916, FIND("/", R916)-1)</f>
        <v>theater</v>
      </c>
      <c r="T916" s="7" t="str">
        <f>MID(R916, FIND("/", R916)+1,LEN(R916))</f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ROUND(((E917/D917)*100),0)</f>
        <v>156</v>
      </c>
      <c r="G917" t="s">
        <v>20</v>
      </c>
      <c r="H917">
        <v>1866</v>
      </c>
      <c r="I917" s="5">
        <f>AVERAGE(IFERROR(E917/H917,0))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22">
        <f>DATE(1970,1,1) + (L917 / 86400)</f>
        <v>42976.208333333328</v>
      </c>
      <c r="O917" s="21">
        <f>DATE(1970,1,1) + (M917 / 86400)</f>
        <v>42985.208333333328</v>
      </c>
      <c r="P917" t="b">
        <v>0</v>
      </c>
      <c r="Q917" t="b">
        <v>0</v>
      </c>
      <c r="R917" t="s">
        <v>269</v>
      </c>
      <c r="S917" t="str">
        <f>LEFT(R917, FIND("/", R917)-1)</f>
        <v>film &amp; video</v>
      </c>
      <c r="T917" s="7" t="str">
        <f>MID(R917, FIND("/", R917)+1,LEN(R917))</f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ROUND(((E918/D918)*100),0)</f>
        <v>36</v>
      </c>
      <c r="G918" t="s">
        <v>14</v>
      </c>
      <c r="H918">
        <v>52</v>
      </c>
      <c r="I918" s="5">
        <f>AVERAGE(IFERROR(E918/H918,0))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22">
        <f>DATE(1970,1,1) + (L918 / 86400)</f>
        <v>41991.25</v>
      </c>
      <c r="O918" s="21">
        <f>DATE(1970,1,1) + (M918 / 86400)</f>
        <v>42000.25</v>
      </c>
      <c r="P918" t="b">
        <v>0</v>
      </c>
      <c r="Q918" t="b">
        <v>0</v>
      </c>
      <c r="R918" t="s">
        <v>122</v>
      </c>
      <c r="S918" t="str">
        <f>LEFT(R918, FIND("/", R918)-1)</f>
        <v>photography</v>
      </c>
      <c r="T918" s="7" t="str">
        <f>MID(R918, FIND("/", R918)+1,LEN(R918))</f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ROUND(((E919/D919)*100),0)</f>
        <v>58</v>
      </c>
      <c r="G919" t="s">
        <v>47</v>
      </c>
      <c r="H919">
        <v>27</v>
      </c>
      <c r="I919" s="5">
        <f>AVERAGE(IFERROR(E919/H919,0))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22">
        <f>DATE(1970,1,1) + (L919 / 86400)</f>
        <v>40722.208333333336</v>
      </c>
      <c r="O919" s="21">
        <f>DATE(1970,1,1) + (M919 / 86400)</f>
        <v>40746.208333333336</v>
      </c>
      <c r="P919" t="b">
        <v>0</v>
      </c>
      <c r="Q919" t="b">
        <v>1</v>
      </c>
      <c r="R919" t="s">
        <v>100</v>
      </c>
      <c r="S919" t="str">
        <f>LEFT(R919, FIND("/", R919)-1)</f>
        <v>film &amp; video</v>
      </c>
      <c r="T919" s="7" t="str">
        <f>MID(R919, FIND("/", R919)+1,LEN(R919))</f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ROUND(((E920/D920)*100),0)</f>
        <v>237</v>
      </c>
      <c r="G920" t="s">
        <v>20</v>
      </c>
      <c r="H920">
        <v>156</v>
      </c>
      <c r="I920" s="5">
        <f>AVERAGE(IFERROR(E920/H920,0))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22">
        <f>DATE(1970,1,1) + (L920 / 86400)</f>
        <v>41117.208333333336</v>
      </c>
      <c r="O920" s="21">
        <f>DATE(1970,1,1) + (M920 / 86400)</f>
        <v>41128.208333333336</v>
      </c>
      <c r="P920" t="b">
        <v>0</v>
      </c>
      <c r="Q920" t="b">
        <v>0</v>
      </c>
      <c r="R920" t="s">
        <v>133</v>
      </c>
      <c r="S920" t="str">
        <f>LEFT(R920, FIND("/", R920)-1)</f>
        <v>publishing</v>
      </c>
      <c r="T920" s="7" t="str">
        <f>MID(R920, FIND("/", R920)+1,LEN(R920))</f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ROUND(((E921/D921)*100),0)</f>
        <v>59</v>
      </c>
      <c r="G921" t="s">
        <v>14</v>
      </c>
      <c r="H921">
        <v>225</v>
      </c>
      <c r="I921" s="5">
        <f>AVERAGE(IFERROR(E921/H921,0))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22">
        <f>DATE(1970,1,1) + (L921 / 86400)</f>
        <v>43022.208333333328</v>
      </c>
      <c r="O921" s="21">
        <f>DATE(1970,1,1) + (M921 / 86400)</f>
        <v>43054.25</v>
      </c>
      <c r="P921" t="b">
        <v>0</v>
      </c>
      <c r="Q921" t="b">
        <v>1</v>
      </c>
      <c r="R921" t="s">
        <v>33</v>
      </c>
      <c r="S921" t="str">
        <f>LEFT(R921, FIND("/", R921)-1)</f>
        <v>theater</v>
      </c>
      <c r="T921" s="7" t="str">
        <f>MID(R921, FIND("/", R921)+1,LEN(R921))</f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ROUND(((E922/D922)*100),0)</f>
        <v>183</v>
      </c>
      <c r="G922" t="s">
        <v>20</v>
      </c>
      <c r="H922">
        <v>255</v>
      </c>
      <c r="I922" s="5">
        <f>AVERAGE(IFERROR(E922/H922,0))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22">
        <f>DATE(1970,1,1) + (L922 / 86400)</f>
        <v>43503.25</v>
      </c>
      <c r="O922" s="21">
        <f>DATE(1970,1,1) + (M922 / 86400)</f>
        <v>43523.25</v>
      </c>
      <c r="P922" t="b">
        <v>1</v>
      </c>
      <c r="Q922" t="b">
        <v>0</v>
      </c>
      <c r="R922" t="s">
        <v>71</v>
      </c>
      <c r="S922" t="str">
        <f>LEFT(R922, FIND("/", R922)-1)</f>
        <v>film &amp; video</v>
      </c>
      <c r="T922" s="7" t="str">
        <f>MID(R922, FIND("/", R922)+1,LEN(R922))</f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ROUND(((E923/D923)*100),0)</f>
        <v>1</v>
      </c>
      <c r="G923" t="s">
        <v>14</v>
      </c>
      <c r="H923">
        <v>38</v>
      </c>
      <c r="I923" s="5">
        <f>AVERAGE(IFERROR(E923/H923,0))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22">
        <f>DATE(1970,1,1) + (L923 / 86400)</f>
        <v>40951.25</v>
      </c>
      <c r="O923" s="21">
        <f>DATE(1970,1,1) + (M923 / 86400)</f>
        <v>40965.25</v>
      </c>
      <c r="P923" t="b">
        <v>0</v>
      </c>
      <c r="Q923" t="b">
        <v>0</v>
      </c>
      <c r="R923" t="s">
        <v>28</v>
      </c>
      <c r="S923" t="str">
        <f>LEFT(R923, FIND("/", R923)-1)</f>
        <v>technology</v>
      </c>
      <c r="T923" s="7" t="str">
        <f>MID(R923, FIND("/", R923)+1,LEN(R923))</f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ROUND(((E924/D924)*100),0)</f>
        <v>176</v>
      </c>
      <c r="G924" t="s">
        <v>20</v>
      </c>
      <c r="H924">
        <v>2261</v>
      </c>
      <c r="I924" s="5">
        <f>AVERAGE(IFERROR(E924/H924,0))</f>
        <v>40</v>
      </c>
      <c r="J924" t="s">
        <v>21</v>
      </c>
      <c r="K924" t="s">
        <v>22</v>
      </c>
      <c r="L924">
        <v>1544335200</v>
      </c>
      <c r="M924">
        <v>1545112800</v>
      </c>
      <c r="N924" s="22">
        <f>DATE(1970,1,1) + (L924 / 86400)</f>
        <v>43443.25</v>
      </c>
      <c r="O924" s="21">
        <f>DATE(1970,1,1) + (M924 / 86400)</f>
        <v>43452.25</v>
      </c>
      <c r="P924" t="b">
        <v>0</v>
      </c>
      <c r="Q924" t="b">
        <v>1</v>
      </c>
      <c r="R924" t="s">
        <v>319</v>
      </c>
      <c r="S924" t="str">
        <f>LEFT(R924, FIND("/", R924)-1)</f>
        <v>music</v>
      </c>
      <c r="T924" s="7" t="str">
        <f>MID(R924, FIND("/", R924)+1,LEN(R924))</f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ROUND(((E925/D925)*100),0)</f>
        <v>238</v>
      </c>
      <c r="G925" t="s">
        <v>20</v>
      </c>
      <c r="H925">
        <v>40</v>
      </c>
      <c r="I925" s="5">
        <f>AVERAGE(IFERROR(E925/H925,0))</f>
        <v>101.1</v>
      </c>
      <c r="J925" t="s">
        <v>21</v>
      </c>
      <c r="K925" t="s">
        <v>22</v>
      </c>
      <c r="L925">
        <v>1279083600</v>
      </c>
      <c r="M925">
        <v>1279170000</v>
      </c>
      <c r="N925" s="22">
        <f>DATE(1970,1,1) + (L925 / 86400)</f>
        <v>40373.208333333336</v>
      </c>
      <c r="O925" s="21">
        <f>DATE(1970,1,1) + (M925 / 86400)</f>
        <v>40374.208333333336</v>
      </c>
      <c r="P925" t="b">
        <v>0</v>
      </c>
      <c r="Q925" t="b">
        <v>0</v>
      </c>
      <c r="R925" t="s">
        <v>33</v>
      </c>
      <c r="S925" t="str">
        <f>LEFT(R925, FIND("/", R925)-1)</f>
        <v>theater</v>
      </c>
      <c r="T925" s="7" t="str">
        <f>MID(R925, FIND("/", R925)+1,LEN(R925))</f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ROUND(((E926/D926)*100),0)</f>
        <v>488</v>
      </c>
      <c r="G926" t="s">
        <v>20</v>
      </c>
      <c r="H926">
        <v>2289</v>
      </c>
      <c r="I926" s="5">
        <f>AVERAGE(IFERROR(E926/H926,0))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22">
        <f>DATE(1970,1,1) + (L926 / 86400)</f>
        <v>43769.208333333328</v>
      </c>
      <c r="O926" s="21">
        <f>DATE(1970,1,1) + (M926 / 86400)</f>
        <v>43780.25</v>
      </c>
      <c r="P926" t="b">
        <v>0</v>
      </c>
      <c r="Q926" t="b">
        <v>0</v>
      </c>
      <c r="R926" t="s">
        <v>33</v>
      </c>
      <c r="S926" t="str">
        <f>LEFT(R926, FIND("/", R926)-1)</f>
        <v>theater</v>
      </c>
      <c r="T926" s="7" t="str">
        <f>MID(R926, FIND("/", R926)+1,LEN(R926))</f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ROUND(((E927/D927)*100),0)</f>
        <v>224</v>
      </c>
      <c r="G927" t="s">
        <v>20</v>
      </c>
      <c r="H927">
        <v>65</v>
      </c>
      <c r="I927" s="5">
        <f>AVERAGE(IFERROR(E927/H927,0))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22">
        <f>DATE(1970,1,1) + (L927 / 86400)</f>
        <v>43000.208333333328</v>
      </c>
      <c r="O927" s="21">
        <f>DATE(1970,1,1) + (M927 / 86400)</f>
        <v>43012.208333333328</v>
      </c>
      <c r="P927" t="b">
        <v>0</v>
      </c>
      <c r="Q927" t="b">
        <v>0</v>
      </c>
      <c r="R927" t="s">
        <v>33</v>
      </c>
      <c r="S927" t="str">
        <f>LEFT(R927, FIND("/", R927)-1)</f>
        <v>theater</v>
      </c>
      <c r="T927" s="7" t="str">
        <f>MID(R927, FIND("/", R927)+1,LEN(R927))</f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ROUND(((E928/D928)*100),0)</f>
        <v>18</v>
      </c>
      <c r="G928" t="s">
        <v>14</v>
      </c>
      <c r="H928">
        <v>15</v>
      </c>
      <c r="I928" s="5">
        <f>AVERAGE(IFERROR(E928/H928,0))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22">
        <f>DATE(1970,1,1) + (L928 / 86400)</f>
        <v>42502.208333333328</v>
      </c>
      <c r="O928" s="21">
        <f>DATE(1970,1,1) + (M928 / 86400)</f>
        <v>42506.208333333328</v>
      </c>
      <c r="P928" t="b">
        <v>0</v>
      </c>
      <c r="Q928" t="b">
        <v>0</v>
      </c>
      <c r="R928" t="s">
        <v>17</v>
      </c>
      <c r="S928" t="str">
        <f>LEFT(R928, FIND("/", R928)-1)</f>
        <v>food</v>
      </c>
      <c r="T928" s="7" t="str">
        <f>MID(R928, FIND("/", R928)+1,LEN(R928))</f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ROUND(((E929/D929)*100),0)</f>
        <v>46</v>
      </c>
      <c r="G929" t="s">
        <v>14</v>
      </c>
      <c r="H929">
        <v>37</v>
      </c>
      <c r="I929" s="5">
        <f>AVERAGE(IFERROR(E929/H929,0))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22">
        <f>DATE(1970,1,1) + (L929 / 86400)</f>
        <v>41102.208333333336</v>
      </c>
      <c r="O929" s="21">
        <f>DATE(1970,1,1) + (M929 / 86400)</f>
        <v>41131.208333333336</v>
      </c>
      <c r="P929" t="b">
        <v>0</v>
      </c>
      <c r="Q929" t="b">
        <v>0</v>
      </c>
      <c r="R929" t="s">
        <v>33</v>
      </c>
      <c r="S929" t="str">
        <f>LEFT(R929, FIND("/", R929)-1)</f>
        <v>theater</v>
      </c>
      <c r="T929" s="7" t="str">
        <f>MID(R929, FIND("/", R929)+1,LEN(R929))</f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ROUND(((E930/D930)*100),0)</f>
        <v>117</v>
      </c>
      <c r="G930" t="s">
        <v>20</v>
      </c>
      <c r="H930">
        <v>3777</v>
      </c>
      <c r="I930" s="5">
        <f>AVERAGE(IFERROR(E930/H930,0))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22">
        <f>DATE(1970,1,1) + (L930 / 86400)</f>
        <v>41637.25</v>
      </c>
      <c r="O930" s="21">
        <f>DATE(1970,1,1) + (M930 / 86400)</f>
        <v>41646.25</v>
      </c>
      <c r="P930" t="b">
        <v>0</v>
      </c>
      <c r="Q930" t="b">
        <v>0</v>
      </c>
      <c r="R930" t="s">
        <v>28</v>
      </c>
      <c r="S930" t="str">
        <f>LEFT(R930, FIND("/", R930)-1)</f>
        <v>technology</v>
      </c>
      <c r="T930" s="7" t="str">
        <f>MID(R930, FIND("/", R930)+1,LEN(R930))</f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ROUND(((E931/D931)*100),0)</f>
        <v>217</v>
      </c>
      <c r="G931" t="s">
        <v>20</v>
      </c>
      <c r="H931">
        <v>184</v>
      </c>
      <c r="I931" s="5">
        <f>AVERAGE(IFERROR(E931/H931,0))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22">
        <f>DATE(1970,1,1) + (L931 / 86400)</f>
        <v>42858.208333333328</v>
      </c>
      <c r="O931" s="21">
        <f>DATE(1970,1,1) + (M931 / 86400)</f>
        <v>42872.208333333328</v>
      </c>
      <c r="P931" t="b">
        <v>0</v>
      </c>
      <c r="Q931" t="b">
        <v>0</v>
      </c>
      <c r="R931" t="s">
        <v>33</v>
      </c>
      <c r="S931" t="str">
        <f>LEFT(R931, FIND("/", R931)-1)</f>
        <v>theater</v>
      </c>
      <c r="T931" s="7" t="str">
        <f>MID(R931, FIND("/", R931)+1,LEN(R931))</f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ROUND(((E932/D932)*100),0)</f>
        <v>112</v>
      </c>
      <c r="G932" t="s">
        <v>20</v>
      </c>
      <c r="H932">
        <v>85</v>
      </c>
      <c r="I932" s="5">
        <f>AVERAGE(IFERROR(E932/H932,0))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22">
        <f>DATE(1970,1,1) + (L932 / 86400)</f>
        <v>42060.25</v>
      </c>
      <c r="O932" s="21">
        <f>DATE(1970,1,1) + (M932 / 86400)</f>
        <v>42067.25</v>
      </c>
      <c r="P932" t="b">
        <v>0</v>
      </c>
      <c r="Q932" t="b">
        <v>1</v>
      </c>
      <c r="R932" t="s">
        <v>33</v>
      </c>
      <c r="S932" t="str">
        <f>LEFT(R932, FIND("/", R932)-1)</f>
        <v>theater</v>
      </c>
      <c r="T932" s="7" t="str">
        <f>MID(R932, FIND("/", R932)+1,LEN(R932))</f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ROUND(((E933/D933)*100),0)</f>
        <v>73</v>
      </c>
      <c r="G933" t="s">
        <v>14</v>
      </c>
      <c r="H933">
        <v>112</v>
      </c>
      <c r="I933" s="5">
        <f>AVERAGE(IFERROR(E933/H933,0))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22">
        <f>DATE(1970,1,1) + (L933 / 86400)</f>
        <v>41818.208333333336</v>
      </c>
      <c r="O933" s="21">
        <f>DATE(1970,1,1) + (M933 / 86400)</f>
        <v>41820.208333333336</v>
      </c>
      <c r="P933" t="b">
        <v>0</v>
      </c>
      <c r="Q933" t="b">
        <v>1</v>
      </c>
      <c r="R933" t="s">
        <v>33</v>
      </c>
      <c r="S933" t="str">
        <f>LEFT(R933, FIND("/", R933)-1)</f>
        <v>theater</v>
      </c>
      <c r="T933" s="7" t="str">
        <f>MID(R933, FIND("/", R933)+1,LEN(R933))</f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ROUND(((E934/D934)*100),0)</f>
        <v>212</v>
      </c>
      <c r="G934" t="s">
        <v>20</v>
      </c>
      <c r="H934">
        <v>144</v>
      </c>
      <c r="I934" s="5">
        <f>AVERAGE(IFERROR(E934/H934,0))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22">
        <f>DATE(1970,1,1) + (L934 / 86400)</f>
        <v>41709.208333333336</v>
      </c>
      <c r="O934" s="21">
        <f>DATE(1970,1,1) + (M934 / 86400)</f>
        <v>41712.208333333336</v>
      </c>
      <c r="P934" t="b">
        <v>0</v>
      </c>
      <c r="Q934" t="b">
        <v>0</v>
      </c>
      <c r="R934" t="s">
        <v>23</v>
      </c>
      <c r="S934" t="str">
        <f>LEFT(R934, FIND("/", R934)-1)</f>
        <v>music</v>
      </c>
      <c r="T934" s="7" t="str">
        <f>MID(R934, FIND("/", R934)+1,LEN(R934))</f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ROUND(((E935/D935)*100),0)</f>
        <v>240</v>
      </c>
      <c r="G935" t="s">
        <v>20</v>
      </c>
      <c r="H935">
        <v>1902</v>
      </c>
      <c r="I935" s="5">
        <f>AVERAGE(IFERROR(E935/H935,0))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22">
        <f>DATE(1970,1,1) + (L935 / 86400)</f>
        <v>41372.208333333336</v>
      </c>
      <c r="O935" s="21">
        <f>DATE(1970,1,1) + (M935 / 86400)</f>
        <v>41385.208333333336</v>
      </c>
      <c r="P935" t="b">
        <v>0</v>
      </c>
      <c r="Q935" t="b">
        <v>0</v>
      </c>
      <c r="R935" t="s">
        <v>33</v>
      </c>
      <c r="S935" t="str">
        <f>LEFT(R935, FIND("/", R935)-1)</f>
        <v>theater</v>
      </c>
      <c r="T935" s="7" t="str">
        <f>MID(R935, FIND("/", R935)+1,LEN(R935))</f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ROUND(((E936/D936)*100),0)</f>
        <v>182</v>
      </c>
      <c r="G936" t="s">
        <v>20</v>
      </c>
      <c r="H936">
        <v>105</v>
      </c>
      <c r="I936" s="5">
        <f>AVERAGE(IFERROR(E936/H936,0))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22">
        <f>DATE(1970,1,1) + (L936 / 86400)</f>
        <v>42422.25</v>
      </c>
      <c r="O936" s="21">
        <f>DATE(1970,1,1) + (M936 / 86400)</f>
        <v>42428.25</v>
      </c>
      <c r="P936" t="b">
        <v>0</v>
      </c>
      <c r="Q936" t="b">
        <v>0</v>
      </c>
      <c r="R936" t="s">
        <v>33</v>
      </c>
      <c r="S936" t="str">
        <f>LEFT(R936, FIND("/", R936)-1)</f>
        <v>theater</v>
      </c>
      <c r="T936" s="7" t="str">
        <f>MID(R936, FIND("/", R936)+1,LEN(R936))</f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ROUND(((E937/D937)*100),0)</f>
        <v>164</v>
      </c>
      <c r="G937" t="s">
        <v>20</v>
      </c>
      <c r="H937">
        <v>132</v>
      </c>
      <c r="I937" s="5">
        <f>AVERAGE(IFERROR(E937/H937,0))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22">
        <f>DATE(1970,1,1) + (L937 / 86400)</f>
        <v>42209.208333333328</v>
      </c>
      <c r="O937" s="21">
        <f>DATE(1970,1,1) + (M937 / 86400)</f>
        <v>42216.208333333328</v>
      </c>
      <c r="P937" t="b">
        <v>0</v>
      </c>
      <c r="Q937" t="b">
        <v>0</v>
      </c>
      <c r="R937" t="s">
        <v>33</v>
      </c>
      <c r="S937" t="str">
        <f>LEFT(R937, FIND("/", R937)-1)</f>
        <v>theater</v>
      </c>
      <c r="T937" s="7" t="str">
        <f>MID(R937, FIND("/", R937)+1,LEN(R937))</f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ROUND(((E938/D938)*100),0)</f>
        <v>2</v>
      </c>
      <c r="G938" t="s">
        <v>14</v>
      </c>
      <c r="H938">
        <v>21</v>
      </c>
      <c r="I938" s="5">
        <f>AVERAGE(IFERROR(E938/H938,0))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22">
        <f>DATE(1970,1,1) + (L938 / 86400)</f>
        <v>43668.208333333328</v>
      </c>
      <c r="O938" s="21">
        <f>DATE(1970,1,1) + (M938 / 86400)</f>
        <v>43671.208333333328</v>
      </c>
      <c r="P938" t="b">
        <v>1</v>
      </c>
      <c r="Q938" t="b">
        <v>0</v>
      </c>
      <c r="R938" t="s">
        <v>33</v>
      </c>
      <c r="S938" t="str">
        <f>LEFT(R938, FIND("/", R938)-1)</f>
        <v>theater</v>
      </c>
      <c r="T938" s="7" t="str">
        <f>MID(R938, FIND("/", R938)+1,LEN(R938))</f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ROUND(((E939/D939)*100),0)</f>
        <v>50</v>
      </c>
      <c r="G939" t="s">
        <v>74</v>
      </c>
      <c r="H939">
        <v>976</v>
      </c>
      <c r="I939" s="5">
        <f>AVERAGE(IFERROR(E939/H939,0))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22">
        <f>DATE(1970,1,1) + (L939 / 86400)</f>
        <v>42334.25</v>
      </c>
      <c r="O939" s="21">
        <f>DATE(1970,1,1) + (M939 / 86400)</f>
        <v>42343.25</v>
      </c>
      <c r="P939" t="b">
        <v>0</v>
      </c>
      <c r="Q939" t="b">
        <v>0</v>
      </c>
      <c r="R939" t="s">
        <v>42</v>
      </c>
      <c r="S939" t="str">
        <f>LEFT(R939, FIND("/", R939)-1)</f>
        <v>film &amp; video</v>
      </c>
      <c r="T939" s="7" t="str">
        <f>MID(R939, FIND("/", R939)+1,LEN(R939))</f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ROUND(((E940/D940)*100),0)</f>
        <v>110</v>
      </c>
      <c r="G940" t="s">
        <v>20</v>
      </c>
      <c r="H940">
        <v>96</v>
      </c>
      <c r="I940" s="5">
        <f>AVERAGE(IFERROR(E940/H940,0))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22">
        <f>DATE(1970,1,1) + (L940 / 86400)</f>
        <v>43263.208333333328</v>
      </c>
      <c r="O940" s="21">
        <f>DATE(1970,1,1) + (M940 / 86400)</f>
        <v>43299.208333333328</v>
      </c>
      <c r="P940" t="b">
        <v>0</v>
      </c>
      <c r="Q940" t="b">
        <v>1</v>
      </c>
      <c r="R940" t="s">
        <v>119</v>
      </c>
      <c r="S940" t="str">
        <f>LEFT(R940, FIND("/", R940)-1)</f>
        <v>publishing</v>
      </c>
      <c r="T940" s="7" t="str">
        <f>MID(R940, FIND("/", R940)+1,LEN(R940))</f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ROUND(((E941/D941)*100),0)</f>
        <v>49</v>
      </c>
      <c r="G941" t="s">
        <v>14</v>
      </c>
      <c r="H941">
        <v>67</v>
      </c>
      <c r="I941" s="5">
        <f>AVERAGE(IFERROR(E941/H941,0))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22">
        <f>DATE(1970,1,1) + (L941 / 86400)</f>
        <v>40670.208333333336</v>
      </c>
      <c r="O941" s="21">
        <f>DATE(1970,1,1) + (M941 / 86400)</f>
        <v>40687.208333333336</v>
      </c>
      <c r="P941" t="b">
        <v>0</v>
      </c>
      <c r="Q941" t="b">
        <v>1</v>
      </c>
      <c r="R941" t="s">
        <v>89</v>
      </c>
      <c r="S941" t="str">
        <f>LEFT(R941, FIND("/", R941)-1)</f>
        <v>games</v>
      </c>
      <c r="T941" s="7" t="str">
        <f>MID(R941, FIND("/", R941)+1,LEN(R941))</f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ROUND(((E942/D942)*100),0)</f>
        <v>62</v>
      </c>
      <c r="G942" t="s">
        <v>47</v>
      </c>
      <c r="H942">
        <v>66</v>
      </c>
      <c r="I942" s="5">
        <f>AVERAGE(IFERROR(E942/H942,0))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22">
        <f>DATE(1970,1,1) + (L942 / 86400)</f>
        <v>41244.25</v>
      </c>
      <c r="O942" s="21">
        <f>DATE(1970,1,1) + (M942 / 86400)</f>
        <v>41266.25</v>
      </c>
      <c r="P942" t="b">
        <v>0</v>
      </c>
      <c r="Q942" t="b">
        <v>0</v>
      </c>
      <c r="R942" t="s">
        <v>28</v>
      </c>
      <c r="S942" t="str">
        <f>LEFT(R942, FIND("/", R942)-1)</f>
        <v>technology</v>
      </c>
      <c r="T942" s="7" t="str">
        <f>MID(R942, FIND("/", R942)+1,LEN(R942))</f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ROUND(((E943/D943)*100),0)</f>
        <v>13</v>
      </c>
      <c r="G943" t="s">
        <v>14</v>
      </c>
      <c r="H943">
        <v>78</v>
      </c>
      <c r="I943" s="5">
        <f>AVERAGE(IFERROR(E943/H943,0))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22">
        <f>DATE(1970,1,1) + (L943 / 86400)</f>
        <v>40552.25</v>
      </c>
      <c r="O943" s="21">
        <f>DATE(1970,1,1) + (M943 / 86400)</f>
        <v>40587.25</v>
      </c>
      <c r="P943" t="b">
        <v>1</v>
      </c>
      <c r="Q943" t="b">
        <v>0</v>
      </c>
      <c r="R943" t="s">
        <v>33</v>
      </c>
      <c r="S943" t="str">
        <f>LEFT(R943, FIND("/", R943)-1)</f>
        <v>theater</v>
      </c>
      <c r="T943" s="7" t="str">
        <f>MID(R943, FIND("/", R943)+1,LEN(R943))</f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ROUND(((E944/D944)*100),0)</f>
        <v>65</v>
      </c>
      <c r="G944" t="s">
        <v>14</v>
      </c>
      <c r="H944">
        <v>67</v>
      </c>
      <c r="I944" s="5">
        <f>AVERAGE(IFERROR(E944/H944,0))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22">
        <f>DATE(1970,1,1) + (L944 / 86400)</f>
        <v>40568.25</v>
      </c>
      <c r="O944" s="21">
        <f>DATE(1970,1,1) + (M944 / 86400)</f>
        <v>40571.25</v>
      </c>
      <c r="P944" t="b">
        <v>0</v>
      </c>
      <c r="Q944" t="b">
        <v>0</v>
      </c>
      <c r="R944" t="s">
        <v>33</v>
      </c>
      <c r="S944" t="str">
        <f>LEFT(R944, FIND("/", R944)-1)</f>
        <v>theater</v>
      </c>
      <c r="T944" s="7" t="str">
        <f>MID(R944, FIND("/", R944)+1,LEN(R944))</f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ROUND(((E945/D945)*100),0)</f>
        <v>160</v>
      </c>
      <c r="G945" t="s">
        <v>20</v>
      </c>
      <c r="H945">
        <v>114</v>
      </c>
      <c r="I945" s="5">
        <f>AVERAGE(IFERROR(E945/H945,0))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22">
        <f>DATE(1970,1,1) + (L945 / 86400)</f>
        <v>41906.208333333336</v>
      </c>
      <c r="O945" s="21">
        <f>DATE(1970,1,1) + (M945 / 86400)</f>
        <v>41941.208333333336</v>
      </c>
      <c r="P945" t="b">
        <v>0</v>
      </c>
      <c r="Q945" t="b">
        <v>0</v>
      </c>
      <c r="R945" t="s">
        <v>17</v>
      </c>
      <c r="S945" t="str">
        <f>LEFT(R945, FIND("/", R945)-1)</f>
        <v>food</v>
      </c>
      <c r="T945" s="7" t="str">
        <f>MID(R945, FIND("/", R945)+1,LEN(R945))</f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ROUND(((E946/D946)*100),0)</f>
        <v>81</v>
      </c>
      <c r="G946" t="s">
        <v>14</v>
      </c>
      <c r="H946">
        <v>263</v>
      </c>
      <c r="I946" s="5">
        <f>AVERAGE(IFERROR(E946/H946,0))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22">
        <f>DATE(1970,1,1) + (L946 / 86400)</f>
        <v>42776.25</v>
      </c>
      <c r="O946" s="21">
        <f>DATE(1970,1,1) + (M946 / 86400)</f>
        <v>42795.25</v>
      </c>
      <c r="P946" t="b">
        <v>0</v>
      </c>
      <c r="Q946" t="b">
        <v>0</v>
      </c>
      <c r="R946" t="s">
        <v>122</v>
      </c>
      <c r="S946" t="str">
        <f>LEFT(R946, FIND("/", R946)-1)</f>
        <v>photography</v>
      </c>
      <c r="T946" s="7" t="str">
        <f>MID(R946, FIND("/", R946)+1,LEN(R946))</f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ROUND(((E947/D947)*100),0)</f>
        <v>32</v>
      </c>
      <c r="G947" t="s">
        <v>14</v>
      </c>
      <c r="H947">
        <v>1691</v>
      </c>
      <c r="I947" s="5">
        <f>AVERAGE(IFERROR(E947/H947,0))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22">
        <f>DATE(1970,1,1) + (L947 / 86400)</f>
        <v>41004.208333333336</v>
      </c>
      <c r="O947" s="21">
        <f>DATE(1970,1,1) + (M947 / 86400)</f>
        <v>41019.208333333336</v>
      </c>
      <c r="P947" t="b">
        <v>1</v>
      </c>
      <c r="Q947" t="b">
        <v>0</v>
      </c>
      <c r="R947" t="s">
        <v>122</v>
      </c>
      <c r="S947" t="str">
        <f>LEFT(R947, FIND("/", R947)-1)</f>
        <v>photography</v>
      </c>
      <c r="T947" s="7" t="str">
        <f>MID(R947, FIND("/", R947)+1,LEN(R947))</f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ROUND(((E948/D948)*100),0)</f>
        <v>10</v>
      </c>
      <c r="G948" t="s">
        <v>14</v>
      </c>
      <c r="H948">
        <v>181</v>
      </c>
      <c r="I948" s="5">
        <f>AVERAGE(IFERROR(E948/H948,0))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22">
        <f>DATE(1970,1,1) + (L948 / 86400)</f>
        <v>40710.208333333336</v>
      </c>
      <c r="O948" s="21">
        <f>DATE(1970,1,1) + (M948 / 86400)</f>
        <v>40712.208333333336</v>
      </c>
      <c r="P948" t="b">
        <v>0</v>
      </c>
      <c r="Q948" t="b">
        <v>0</v>
      </c>
      <c r="R948" t="s">
        <v>33</v>
      </c>
      <c r="S948" t="str">
        <f>LEFT(R948, FIND("/", R948)-1)</f>
        <v>theater</v>
      </c>
      <c r="T948" s="7" t="str">
        <f>MID(R948, FIND("/", R948)+1,LEN(R948))</f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ROUND(((E949/D949)*100),0)</f>
        <v>27</v>
      </c>
      <c r="G949" t="s">
        <v>14</v>
      </c>
      <c r="H949">
        <v>13</v>
      </c>
      <c r="I949" s="5">
        <f>AVERAGE(IFERROR(E949/H949,0))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22">
        <f>DATE(1970,1,1) + (L949 / 86400)</f>
        <v>41908.208333333336</v>
      </c>
      <c r="O949" s="21">
        <f>DATE(1970,1,1) + (M949 / 86400)</f>
        <v>41915.208333333336</v>
      </c>
      <c r="P949" t="b">
        <v>0</v>
      </c>
      <c r="Q949" t="b">
        <v>0</v>
      </c>
      <c r="R949" t="s">
        <v>33</v>
      </c>
      <c r="S949" t="str">
        <f>LEFT(R949, FIND("/", R949)-1)</f>
        <v>theater</v>
      </c>
      <c r="T949" s="7" t="str">
        <f>MID(R949, FIND("/", R949)+1,LEN(R949))</f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ROUND(((E950/D950)*100),0)</f>
        <v>63</v>
      </c>
      <c r="G950" t="s">
        <v>74</v>
      </c>
      <c r="H950">
        <v>160</v>
      </c>
      <c r="I950" s="5">
        <f>AVERAGE(IFERROR(E950/H950,0))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22">
        <f>DATE(1970,1,1) + (L950 / 86400)</f>
        <v>41985.25</v>
      </c>
      <c r="O950" s="21">
        <f>DATE(1970,1,1) + (M950 / 86400)</f>
        <v>41995.25</v>
      </c>
      <c r="P950" t="b">
        <v>1</v>
      </c>
      <c r="Q950" t="b">
        <v>1</v>
      </c>
      <c r="R950" t="s">
        <v>42</v>
      </c>
      <c r="S950" t="str">
        <f>LEFT(R950, FIND("/", R950)-1)</f>
        <v>film &amp; video</v>
      </c>
      <c r="T950" s="7" t="str">
        <f>MID(R950, FIND("/", R950)+1,LEN(R950))</f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ROUND(((E951/D951)*100),0)</f>
        <v>161</v>
      </c>
      <c r="G951" t="s">
        <v>20</v>
      </c>
      <c r="H951">
        <v>203</v>
      </c>
      <c r="I951" s="5">
        <f>AVERAGE(IFERROR(E951/H951,0))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22">
        <f>DATE(1970,1,1) + (L951 / 86400)</f>
        <v>42112.208333333328</v>
      </c>
      <c r="O951" s="21">
        <f>DATE(1970,1,1) + (M951 / 86400)</f>
        <v>42131.208333333328</v>
      </c>
      <c r="P951" t="b">
        <v>0</v>
      </c>
      <c r="Q951" t="b">
        <v>0</v>
      </c>
      <c r="R951" t="s">
        <v>28</v>
      </c>
      <c r="S951" t="str">
        <f>LEFT(R951, FIND("/", R951)-1)</f>
        <v>technology</v>
      </c>
      <c r="T951" s="7" t="str">
        <f>MID(R951, FIND("/", R951)+1,LEN(R951))</f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ROUND(((E952/D952)*100),0)</f>
        <v>5</v>
      </c>
      <c r="G952" t="s">
        <v>14</v>
      </c>
      <c r="H952">
        <v>1</v>
      </c>
      <c r="I952" s="5">
        <f>AVERAGE(IFERROR(E952/H952,0))</f>
        <v>5</v>
      </c>
      <c r="J952" t="s">
        <v>21</v>
      </c>
      <c r="K952" t="s">
        <v>22</v>
      </c>
      <c r="L952">
        <v>1555390800</v>
      </c>
      <c r="M952">
        <v>1555822800</v>
      </c>
      <c r="N952" s="22">
        <f>DATE(1970,1,1) + (L952 / 86400)</f>
        <v>43571.208333333328</v>
      </c>
      <c r="O952" s="21">
        <f>DATE(1970,1,1) + (M952 / 86400)</f>
        <v>43576.208333333328</v>
      </c>
      <c r="P952" t="b">
        <v>0</v>
      </c>
      <c r="Q952" t="b">
        <v>1</v>
      </c>
      <c r="R952" t="s">
        <v>33</v>
      </c>
      <c r="S952" t="str">
        <f>LEFT(R952, FIND("/", R952)-1)</f>
        <v>theater</v>
      </c>
      <c r="T952" s="7" t="str">
        <f>MID(R952, FIND("/", R952)+1,LEN(R952))</f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ROUND(((E953/D953)*100),0)</f>
        <v>1097</v>
      </c>
      <c r="G953" t="s">
        <v>20</v>
      </c>
      <c r="H953">
        <v>1559</v>
      </c>
      <c r="I953" s="5">
        <f>AVERAGE(IFERROR(E953/H953,0))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22">
        <f>DATE(1970,1,1) + (L953 / 86400)</f>
        <v>42730.25</v>
      </c>
      <c r="O953" s="21">
        <f>DATE(1970,1,1) + (M953 / 86400)</f>
        <v>42731.25</v>
      </c>
      <c r="P953" t="b">
        <v>0</v>
      </c>
      <c r="Q953" t="b">
        <v>1</v>
      </c>
      <c r="R953" t="s">
        <v>23</v>
      </c>
      <c r="S953" t="str">
        <f>LEFT(R953, FIND("/", R953)-1)</f>
        <v>music</v>
      </c>
      <c r="T953" s="7" t="str">
        <f>MID(R953, FIND("/", R953)+1,LEN(R953))</f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ROUND(((E954/D954)*100),0)</f>
        <v>70</v>
      </c>
      <c r="G954" t="s">
        <v>74</v>
      </c>
      <c r="H954">
        <v>2266</v>
      </c>
      <c r="I954" s="5">
        <f>AVERAGE(IFERROR(E954/H954,0))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22">
        <f>DATE(1970,1,1) + (L954 / 86400)</f>
        <v>42591.208333333328</v>
      </c>
      <c r="O954" s="21">
        <f>DATE(1970,1,1) + (M954 / 86400)</f>
        <v>42605.208333333328</v>
      </c>
      <c r="P954" t="b">
        <v>0</v>
      </c>
      <c r="Q954" t="b">
        <v>0</v>
      </c>
      <c r="R954" t="s">
        <v>42</v>
      </c>
      <c r="S954" t="str">
        <f>LEFT(R954, FIND("/", R954)-1)</f>
        <v>film &amp; video</v>
      </c>
      <c r="T954" s="7" t="str">
        <f>MID(R954, FIND("/", R954)+1,LEN(R954))</f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ROUND(((E955/D955)*100),0)</f>
        <v>60</v>
      </c>
      <c r="G955" t="s">
        <v>14</v>
      </c>
      <c r="H955">
        <v>21</v>
      </c>
      <c r="I955" s="5">
        <f>AVERAGE(IFERROR(E955/H955,0))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22">
        <f>DATE(1970,1,1) + (L955 / 86400)</f>
        <v>42358.25</v>
      </c>
      <c r="O955" s="21">
        <f>DATE(1970,1,1) + (M955 / 86400)</f>
        <v>42394.25</v>
      </c>
      <c r="P955" t="b">
        <v>0</v>
      </c>
      <c r="Q955" t="b">
        <v>1</v>
      </c>
      <c r="R955" t="s">
        <v>474</v>
      </c>
      <c r="S955" t="str">
        <f>LEFT(R955, FIND("/", R955)-1)</f>
        <v>film &amp; video</v>
      </c>
      <c r="T955" s="7" t="str">
        <f>MID(R955, FIND("/", R955)+1,LEN(R955))</f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ROUND(((E956/D956)*100),0)</f>
        <v>367</v>
      </c>
      <c r="G956" t="s">
        <v>20</v>
      </c>
      <c r="H956">
        <v>1548</v>
      </c>
      <c r="I956" s="5">
        <f>AVERAGE(IFERROR(E956/H956,0))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22">
        <f>DATE(1970,1,1) + (L956 / 86400)</f>
        <v>41174.208333333336</v>
      </c>
      <c r="O956" s="21">
        <f>DATE(1970,1,1) + (M956 / 86400)</f>
        <v>41198.208333333336</v>
      </c>
      <c r="P956" t="b">
        <v>0</v>
      </c>
      <c r="Q956" t="b">
        <v>0</v>
      </c>
      <c r="R956" t="s">
        <v>28</v>
      </c>
      <c r="S956" t="str">
        <f>LEFT(R956, FIND("/", R956)-1)</f>
        <v>technology</v>
      </c>
      <c r="T956" s="7" t="str">
        <f>MID(R956, FIND("/", R956)+1,LEN(R956))</f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ROUND(((E957/D957)*100),0)</f>
        <v>1109</v>
      </c>
      <c r="G957" t="s">
        <v>20</v>
      </c>
      <c r="H957">
        <v>80</v>
      </c>
      <c r="I957" s="5">
        <f>AVERAGE(IFERROR(E957/H957,0))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22">
        <f>DATE(1970,1,1) + (L957 / 86400)</f>
        <v>41238.25</v>
      </c>
      <c r="O957" s="21">
        <f>DATE(1970,1,1) + (M957 / 86400)</f>
        <v>41240.25</v>
      </c>
      <c r="P957" t="b">
        <v>0</v>
      </c>
      <c r="Q957" t="b">
        <v>0</v>
      </c>
      <c r="R957" t="s">
        <v>33</v>
      </c>
      <c r="S957" t="str">
        <f>LEFT(R957, FIND("/", R957)-1)</f>
        <v>theater</v>
      </c>
      <c r="T957" s="7" t="str">
        <f>MID(R957, FIND("/", R957)+1,LEN(R957))</f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ROUND(((E958/D958)*100),0)</f>
        <v>19</v>
      </c>
      <c r="G958" t="s">
        <v>14</v>
      </c>
      <c r="H958">
        <v>830</v>
      </c>
      <c r="I958" s="5">
        <f>AVERAGE(IFERROR(E958/H958,0))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22">
        <f>DATE(1970,1,1) + (L958 / 86400)</f>
        <v>42360.25</v>
      </c>
      <c r="O958" s="21">
        <f>DATE(1970,1,1) + (M958 / 86400)</f>
        <v>42364.25</v>
      </c>
      <c r="P958" t="b">
        <v>0</v>
      </c>
      <c r="Q958" t="b">
        <v>0</v>
      </c>
      <c r="R958" t="s">
        <v>474</v>
      </c>
      <c r="S958" t="str">
        <f>LEFT(R958, FIND("/", R958)-1)</f>
        <v>film &amp; video</v>
      </c>
      <c r="T958" s="7" t="str">
        <f>MID(R958, FIND("/", R958)+1,LEN(R958))</f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ROUND(((E959/D959)*100),0)</f>
        <v>127</v>
      </c>
      <c r="G959" t="s">
        <v>20</v>
      </c>
      <c r="H959">
        <v>131</v>
      </c>
      <c r="I959" s="5">
        <f>AVERAGE(IFERROR(E959/H959,0))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22">
        <f>DATE(1970,1,1) + (L959 / 86400)</f>
        <v>40955.25</v>
      </c>
      <c r="O959" s="21">
        <f>DATE(1970,1,1) + (M959 / 86400)</f>
        <v>40958.25</v>
      </c>
      <c r="P959" t="b">
        <v>0</v>
      </c>
      <c r="Q959" t="b">
        <v>0</v>
      </c>
      <c r="R959" t="s">
        <v>33</v>
      </c>
      <c r="S959" t="str">
        <f>LEFT(R959, FIND("/", R959)-1)</f>
        <v>theater</v>
      </c>
      <c r="T959" s="7" t="str">
        <f>MID(R959, FIND("/", R959)+1,LEN(R959))</f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ROUND(((E960/D960)*100),0)</f>
        <v>735</v>
      </c>
      <c r="G960" t="s">
        <v>20</v>
      </c>
      <c r="H960">
        <v>112</v>
      </c>
      <c r="I960" s="5">
        <f>AVERAGE(IFERROR(E960/H960,0))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22">
        <f>DATE(1970,1,1) + (L960 / 86400)</f>
        <v>40350.208333333336</v>
      </c>
      <c r="O960" s="21">
        <f>DATE(1970,1,1) + (M960 / 86400)</f>
        <v>40372.208333333336</v>
      </c>
      <c r="P960" t="b">
        <v>0</v>
      </c>
      <c r="Q960" t="b">
        <v>0</v>
      </c>
      <c r="R960" t="s">
        <v>71</v>
      </c>
      <c r="S960" t="str">
        <f>LEFT(R960, FIND("/", R960)-1)</f>
        <v>film &amp; video</v>
      </c>
      <c r="T960" s="7" t="str">
        <f>MID(R960, FIND("/", R960)+1,LEN(R960))</f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ROUND(((E961/D961)*100),0)</f>
        <v>5</v>
      </c>
      <c r="G961" t="s">
        <v>14</v>
      </c>
      <c r="H961">
        <v>130</v>
      </c>
      <c r="I961" s="5">
        <f>AVERAGE(IFERROR(E961/H961,0))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22">
        <f>DATE(1970,1,1) + (L961 / 86400)</f>
        <v>40357.208333333336</v>
      </c>
      <c r="O961" s="21">
        <f>DATE(1970,1,1) + (M961 / 86400)</f>
        <v>40385.208333333336</v>
      </c>
      <c r="P961" t="b">
        <v>0</v>
      </c>
      <c r="Q961" t="b">
        <v>0</v>
      </c>
      <c r="R961" t="s">
        <v>206</v>
      </c>
      <c r="S961" t="str">
        <f>LEFT(R961, FIND("/", R961)-1)</f>
        <v>publishing</v>
      </c>
      <c r="T961" s="7" t="str">
        <f>MID(R961, FIND("/", R961)+1,LEN(R961))</f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ROUND(((E962/D962)*100),0)</f>
        <v>85</v>
      </c>
      <c r="G962" t="s">
        <v>14</v>
      </c>
      <c r="H962">
        <v>55</v>
      </c>
      <c r="I962" s="5">
        <f>AVERAGE(IFERROR(E962/H962,0))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22">
        <f>DATE(1970,1,1) + (L962 / 86400)</f>
        <v>42408.25</v>
      </c>
      <c r="O962" s="21">
        <f>DATE(1970,1,1) + (M962 / 86400)</f>
        <v>42445.208333333328</v>
      </c>
      <c r="P962" t="b">
        <v>0</v>
      </c>
      <c r="Q962" t="b">
        <v>0</v>
      </c>
      <c r="R962" t="s">
        <v>28</v>
      </c>
      <c r="S962" t="str">
        <f>LEFT(R962, FIND("/", R962)-1)</f>
        <v>technology</v>
      </c>
      <c r="T962" s="7" t="str">
        <f>MID(R962, FIND("/", R962)+1,LEN(R962))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ROUND(((E963/D963)*100),0)</f>
        <v>119</v>
      </c>
      <c r="G963" t="s">
        <v>20</v>
      </c>
      <c r="H963">
        <v>155</v>
      </c>
      <c r="I963" s="5">
        <f>AVERAGE(IFERROR(E963/H963,0))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22">
        <f>DATE(1970,1,1) + (L963 / 86400)</f>
        <v>40591.25</v>
      </c>
      <c r="O963" s="21">
        <f>DATE(1970,1,1) + (M963 / 86400)</f>
        <v>40595.25</v>
      </c>
      <c r="P963" t="b">
        <v>0</v>
      </c>
      <c r="Q963" t="b">
        <v>0</v>
      </c>
      <c r="R963" t="s">
        <v>206</v>
      </c>
      <c r="S963" t="str">
        <f>LEFT(R963, FIND("/", R963)-1)</f>
        <v>publishing</v>
      </c>
      <c r="T963" s="7" t="str">
        <f>MID(R963, FIND("/", R963)+1,LEN(R963))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ROUND(((E964/D964)*100),0)</f>
        <v>296</v>
      </c>
      <c r="G964" t="s">
        <v>20</v>
      </c>
      <c r="H964">
        <v>266</v>
      </c>
      <c r="I964" s="5">
        <f>AVERAGE(IFERROR(E964/H964,0))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22">
        <f>DATE(1970,1,1) + (L964 / 86400)</f>
        <v>41592.25</v>
      </c>
      <c r="O964" s="21">
        <f>DATE(1970,1,1) + (M964 / 86400)</f>
        <v>41613.25</v>
      </c>
      <c r="P964" t="b">
        <v>0</v>
      </c>
      <c r="Q964" t="b">
        <v>0</v>
      </c>
      <c r="R964" t="s">
        <v>17</v>
      </c>
      <c r="S964" t="str">
        <f>LEFT(R964, FIND("/", R964)-1)</f>
        <v>food</v>
      </c>
      <c r="T964" s="7" t="str">
        <f>MID(R964, FIND("/", R964)+1,LEN(R964))</f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ROUND(((E965/D965)*100),0)</f>
        <v>85</v>
      </c>
      <c r="G965" t="s">
        <v>14</v>
      </c>
      <c r="H965">
        <v>114</v>
      </c>
      <c r="I965" s="5">
        <f>AVERAGE(IFERROR(E965/H965,0))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22">
        <f>DATE(1970,1,1) + (L965 / 86400)</f>
        <v>40607.25</v>
      </c>
      <c r="O965" s="21">
        <f>DATE(1970,1,1) + (M965 / 86400)</f>
        <v>40613.25</v>
      </c>
      <c r="P965" t="b">
        <v>0</v>
      </c>
      <c r="Q965" t="b">
        <v>1</v>
      </c>
      <c r="R965" t="s">
        <v>122</v>
      </c>
      <c r="S965" t="str">
        <f>LEFT(R965, FIND("/", R965)-1)</f>
        <v>photography</v>
      </c>
      <c r="T965" s="7" t="str">
        <f>MID(R965, FIND("/", R965)+1,LEN(R965))</f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ROUND(((E966/D966)*100),0)</f>
        <v>356</v>
      </c>
      <c r="G966" t="s">
        <v>20</v>
      </c>
      <c r="H966">
        <v>155</v>
      </c>
      <c r="I966" s="5">
        <f>AVERAGE(IFERROR(E966/H966,0))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22">
        <f>DATE(1970,1,1) + (L966 / 86400)</f>
        <v>42135.208333333328</v>
      </c>
      <c r="O966" s="21">
        <f>DATE(1970,1,1) + (M966 / 86400)</f>
        <v>42140.208333333328</v>
      </c>
      <c r="P966" t="b">
        <v>0</v>
      </c>
      <c r="Q966" t="b">
        <v>0</v>
      </c>
      <c r="R966" t="s">
        <v>33</v>
      </c>
      <c r="S966" t="str">
        <f>LEFT(R966, FIND("/", R966)-1)</f>
        <v>theater</v>
      </c>
      <c r="T966" s="7" t="str">
        <f>MID(R966, FIND("/", R966)+1,LEN(R966))</f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ROUND(((E967/D967)*100),0)</f>
        <v>386</v>
      </c>
      <c r="G967" t="s">
        <v>20</v>
      </c>
      <c r="H967">
        <v>207</v>
      </c>
      <c r="I967" s="5">
        <f>AVERAGE(IFERROR(E967/H967,0))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22">
        <f>DATE(1970,1,1) + (L967 / 86400)</f>
        <v>40203.25</v>
      </c>
      <c r="O967" s="21">
        <f>DATE(1970,1,1) + (M967 / 86400)</f>
        <v>40243.25</v>
      </c>
      <c r="P967" t="b">
        <v>0</v>
      </c>
      <c r="Q967" t="b">
        <v>0</v>
      </c>
      <c r="R967" t="s">
        <v>23</v>
      </c>
      <c r="S967" t="str">
        <f>LEFT(R967, FIND("/", R967)-1)</f>
        <v>music</v>
      </c>
      <c r="T967" s="7" t="str">
        <f>MID(R967, FIND("/", R967)+1,LEN(R967))</f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ROUND(((E968/D968)*100),0)</f>
        <v>792</v>
      </c>
      <c r="G968" t="s">
        <v>20</v>
      </c>
      <c r="H968">
        <v>245</v>
      </c>
      <c r="I968" s="5">
        <f>AVERAGE(IFERROR(E968/H968,0))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22">
        <f>DATE(1970,1,1) + (L968 / 86400)</f>
        <v>42901.208333333328</v>
      </c>
      <c r="O968" s="21">
        <f>DATE(1970,1,1) + (M968 / 86400)</f>
        <v>42903.208333333328</v>
      </c>
      <c r="P968" t="b">
        <v>0</v>
      </c>
      <c r="Q968" t="b">
        <v>0</v>
      </c>
      <c r="R968" t="s">
        <v>33</v>
      </c>
      <c r="S968" t="str">
        <f>LEFT(R968, FIND("/", R968)-1)</f>
        <v>theater</v>
      </c>
      <c r="T968" s="7" t="str">
        <f>MID(R968, FIND("/", R968)+1,LEN(R968))</f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ROUND(((E969/D969)*100),0)</f>
        <v>137</v>
      </c>
      <c r="G969" t="s">
        <v>20</v>
      </c>
      <c r="H969">
        <v>1573</v>
      </c>
      <c r="I969" s="5">
        <f>AVERAGE(IFERROR(E969/H969,0))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22">
        <f>DATE(1970,1,1) + (L969 / 86400)</f>
        <v>41005.208333333336</v>
      </c>
      <c r="O969" s="21">
        <f>DATE(1970,1,1) + (M969 / 86400)</f>
        <v>41042.208333333336</v>
      </c>
      <c r="P969" t="b">
        <v>0</v>
      </c>
      <c r="Q969" t="b">
        <v>0</v>
      </c>
      <c r="R969" t="s">
        <v>319</v>
      </c>
      <c r="S969" t="str">
        <f>LEFT(R969, FIND("/", R969)-1)</f>
        <v>music</v>
      </c>
      <c r="T969" s="7" t="str">
        <f>MID(R969, FIND("/", R969)+1,LEN(R969))</f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ROUND(((E970/D970)*100),0)</f>
        <v>338</v>
      </c>
      <c r="G970" t="s">
        <v>20</v>
      </c>
      <c r="H970">
        <v>114</v>
      </c>
      <c r="I970" s="5">
        <f>AVERAGE(IFERROR(E970/H970,0))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22">
        <f>DATE(1970,1,1) + (L970 / 86400)</f>
        <v>40544.25</v>
      </c>
      <c r="O970" s="21">
        <f>DATE(1970,1,1) + (M970 / 86400)</f>
        <v>40559.25</v>
      </c>
      <c r="P970" t="b">
        <v>0</v>
      </c>
      <c r="Q970" t="b">
        <v>0</v>
      </c>
      <c r="R970" t="s">
        <v>17</v>
      </c>
      <c r="S970" t="str">
        <f>LEFT(R970, FIND("/", R970)-1)</f>
        <v>food</v>
      </c>
      <c r="T970" s="7" t="str">
        <f>MID(R970, FIND("/", R970)+1,LEN(R970))</f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ROUND(((E971/D971)*100),0)</f>
        <v>108</v>
      </c>
      <c r="G971" t="s">
        <v>20</v>
      </c>
      <c r="H971">
        <v>93</v>
      </c>
      <c r="I971" s="5">
        <f>AVERAGE(IFERROR(E971/H971,0))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22">
        <f>DATE(1970,1,1) + (L971 / 86400)</f>
        <v>43821.25</v>
      </c>
      <c r="O971" s="21">
        <f>DATE(1970,1,1) + (M971 / 86400)</f>
        <v>43828.25</v>
      </c>
      <c r="P971" t="b">
        <v>0</v>
      </c>
      <c r="Q971" t="b">
        <v>0</v>
      </c>
      <c r="R971" t="s">
        <v>33</v>
      </c>
      <c r="S971" t="str">
        <f>LEFT(R971, FIND("/", R971)-1)</f>
        <v>theater</v>
      </c>
      <c r="T971" s="7" t="str">
        <f>MID(R971, FIND("/", R971)+1,LEN(R971))</f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ROUND(((E972/D972)*100),0)</f>
        <v>61</v>
      </c>
      <c r="G972" t="s">
        <v>14</v>
      </c>
      <c r="H972">
        <v>594</v>
      </c>
      <c r="I972" s="5">
        <f>AVERAGE(IFERROR(E972/H972,0))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22">
        <f>DATE(1970,1,1) + (L972 / 86400)</f>
        <v>40672.208333333336</v>
      </c>
      <c r="O972" s="21">
        <f>DATE(1970,1,1) + (M972 / 86400)</f>
        <v>40673.208333333336</v>
      </c>
      <c r="P972" t="b">
        <v>0</v>
      </c>
      <c r="Q972" t="b">
        <v>0</v>
      </c>
      <c r="R972" t="s">
        <v>33</v>
      </c>
      <c r="S972" t="str">
        <f>LEFT(R972, FIND("/", R972)-1)</f>
        <v>theater</v>
      </c>
      <c r="T972" s="7" t="str">
        <f>MID(R972, FIND("/", R972)+1,LEN(R972))</f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ROUND(((E973/D973)*100),0)</f>
        <v>28</v>
      </c>
      <c r="G973" t="s">
        <v>14</v>
      </c>
      <c r="H973">
        <v>24</v>
      </c>
      <c r="I973" s="5">
        <f>AVERAGE(IFERROR(E973/H973,0))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22">
        <f>DATE(1970,1,1) + (L973 / 86400)</f>
        <v>41555.208333333336</v>
      </c>
      <c r="O973" s="21">
        <f>DATE(1970,1,1) + (M973 / 86400)</f>
        <v>41561.208333333336</v>
      </c>
      <c r="P973" t="b">
        <v>0</v>
      </c>
      <c r="Q973" t="b">
        <v>0</v>
      </c>
      <c r="R973" t="s">
        <v>269</v>
      </c>
      <c r="S973" t="str">
        <f>LEFT(R973, FIND("/", R973)-1)</f>
        <v>film &amp; video</v>
      </c>
      <c r="T973" s="7" t="str">
        <f>MID(R973, FIND("/", R973)+1,LEN(R973))</f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ROUND(((E974/D974)*100),0)</f>
        <v>228</v>
      </c>
      <c r="G974" t="s">
        <v>20</v>
      </c>
      <c r="H974">
        <v>1681</v>
      </c>
      <c r="I974" s="5">
        <f>AVERAGE(IFERROR(E974/H974,0))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22">
        <f>DATE(1970,1,1) + (L974 / 86400)</f>
        <v>41792.208333333336</v>
      </c>
      <c r="O974" s="21">
        <f>DATE(1970,1,1) + (M974 / 86400)</f>
        <v>41801.208333333336</v>
      </c>
      <c r="P974" t="b">
        <v>0</v>
      </c>
      <c r="Q974" t="b">
        <v>1</v>
      </c>
      <c r="R974" t="s">
        <v>28</v>
      </c>
      <c r="S974" t="str">
        <f>LEFT(R974, FIND("/", R974)-1)</f>
        <v>technology</v>
      </c>
      <c r="T974" s="7" t="str">
        <f>MID(R974, FIND("/", R974)+1,LEN(R974))</f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ROUND(((E975/D975)*100),0)</f>
        <v>22</v>
      </c>
      <c r="G975" t="s">
        <v>14</v>
      </c>
      <c r="H975">
        <v>252</v>
      </c>
      <c r="I975" s="5">
        <f>AVERAGE(IFERROR(E975/H975,0))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22">
        <f>DATE(1970,1,1) + (L975 / 86400)</f>
        <v>40522.25</v>
      </c>
      <c r="O975" s="21">
        <f>DATE(1970,1,1) + (M975 / 86400)</f>
        <v>40524.25</v>
      </c>
      <c r="P975" t="b">
        <v>0</v>
      </c>
      <c r="Q975" t="b">
        <v>1</v>
      </c>
      <c r="R975" t="s">
        <v>33</v>
      </c>
      <c r="S975" t="str">
        <f>LEFT(R975, FIND("/", R975)-1)</f>
        <v>theater</v>
      </c>
      <c r="T975" s="7" t="str">
        <f>MID(R975, FIND("/", R975)+1,LEN(R975))</f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ROUND(((E976/D976)*100),0)</f>
        <v>374</v>
      </c>
      <c r="G976" t="s">
        <v>20</v>
      </c>
      <c r="H976">
        <v>32</v>
      </c>
      <c r="I976" s="5">
        <f>AVERAGE(IFERROR(E976/H976,0))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22">
        <f>DATE(1970,1,1) + (L976 / 86400)</f>
        <v>41412.208333333336</v>
      </c>
      <c r="O976" s="21">
        <f>DATE(1970,1,1) + (M976 / 86400)</f>
        <v>41413.208333333336</v>
      </c>
      <c r="P976" t="b">
        <v>0</v>
      </c>
      <c r="Q976" t="b">
        <v>0</v>
      </c>
      <c r="R976" t="s">
        <v>60</v>
      </c>
      <c r="S976" t="str">
        <f>LEFT(R976, FIND("/", R976)-1)</f>
        <v>music</v>
      </c>
      <c r="T976" s="7" t="str">
        <f>MID(R976, FIND("/", R976)+1,LEN(R976))</f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ROUND(((E977/D977)*100),0)</f>
        <v>155</v>
      </c>
      <c r="G977" t="s">
        <v>20</v>
      </c>
      <c r="H977">
        <v>135</v>
      </c>
      <c r="I977" s="5">
        <f>AVERAGE(IFERROR(E977/H977,0))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22">
        <f>DATE(1970,1,1) + (L977 / 86400)</f>
        <v>42337.25</v>
      </c>
      <c r="O977" s="21">
        <f>DATE(1970,1,1) + (M977 / 86400)</f>
        <v>42376.25</v>
      </c>
      <c r="P977" t="b">
        <v>0</v>
      </c>
      <c r="Q977" t="b">
        <v>1</v>
      </c>
      <c r="R977" t="s">
        <v>33</v>
      </c>
      <c r="S977" t="str">
        <f>LEFT(R977, FIND("/", R977)-1)</f>
        <v>theater</v>
      </c>
      <c r="T977" s="7" t="str">
        <f>MID(R977, FIND("/", R977)+1,LEN(R977))</f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ROUND(((E978/D978)*100),0)</f>
        <v>322</v>
      </c>
      <c r="G978" t="s">
        <v>20</v>
      </c>
      <c r="H978">
        <v>140</v>
      </c>
      <c r="I978" s="5">
        <f>AVERAGE(IFERROR(E978/H978,0))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22">
        <f>DATE(1970,1,1) + (L978 / 86400)</f>
        <v>40571.25</v>
      </c>
      <c r="O978" s="21">
        <f>DATE(1970,1,1) + (M978 / 86400)</f>
        <v>40577.25</v>
      </c>
      <c r="P978" t="b">
        <v>0</v>
      </c>
      <c r="Q978" t="b">
        <v>1</v>
      </c>
      <c r="R978" t="s">
        <v>33</v>
      </c>
      <c r="S978" t="str">
        <f>LEFT(R978, FIND("/", R978)-1)</f>
        <v>theater</v>
      </c>
      <c r="T978" s="7" t="str">
        <f>MID(R978, FIND("/", R978)+1,LEN(R978))</f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ROUND(((E979/D979)*100),0)</f>
        <v>74</v>
      </c>
      <c r="G979" t="s">
        <v>14</v>
      </c>
      <c r="H979">
        <v>67</v>
      </c>
      <c r="I979" s="5">
        <f>AVERAGE(IFERROR(E979/H979,0))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22">
        <f>DATE(1970,1,1) + (L979 / 86400)</f>
        <v>43138.25</v>
      </c>
      <c r="O979" s="21">
        <f>DATE(1970,1,1) + (M979 / 86400)</f>
        <v>43170.25</v>
      </c>
      <c r="P979" t="b">
        <v>0</v>
      </c>
      <c r="Q979" t="b">
        <v>0</v>
      </c>
      <c r="R979" t="s">
        <v>17</v>
      </c>
      <c r="S979" t="str">
        <f>LEFT(R979, FIND("/", R979)-1)</f>
        <v>food</v>
      </c>
      <c r="T979" s="7" t="str">
        <f>MID(R979, FIND("/", R979)+1,LEN(R979))</f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ROUND(((E980/D980)*100),0)</f>
        <v>864</v>
      </c>
      <c r="G980" t="s">
        <v>20</v>
      </c>
      <c r="H980">
        <v>92</v>
      </c>
      <c r="I980" s="5">
        <f>AVERAGE(IFERROR(E980/H980,0))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22">
        <f>DATE(1970,1,1) + (L980 / 86400)</f>
        <v>42686.25</v>
      </c>
      <c r="O980" s="21">
        <f>DATE(1970,1,1) + (M980 / 86400)</f>
        <v>42708.25</v>
      </c>
      <c r="P980" t="b">
        <v>0</v>
      </c>
      <c r="Q980" t="b">
        <v>0</v>
      </c>
      <c r="R980" t="s">
        <v>89</v>
      </c>
      <c r="S980" t="str">
        <f>LEFT(R980, FIND("/", R980)-1)</f>
        <v>games</v>
      </c>
      <c r="T980" s="7" t="str">
        <f>MID(R980, FIND("/", R980)+1,LEN(R980))</f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ROUND(((E981/D981)*100),0)</f>
        <v>143</v>
      </c>
      <c r="G981" t="s">
        <v>20</v>
      </c>
      <c r="H981">
        <v>1015</v>
      </c>
      <c r="I981" s="5">
        <f>AVERAGE(IFERROR(E981/H981,0))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22">
        <f>DATE(1970,1,1) + (L981 / 86400)</f>
        <v>42078.208333333328</v>
      </c>
      <c r="O981" s="21">
        <f>DATE(1970,1,1) + (M981 / 86400)</f>
        <v>42084.208333333328</v>
      </c>
      <c r="P981" t="b">
        <v>0</v>
      </c>
      <c r="Q981" t="b">
        <v>0</v>
      </c>
      <c r="R981" t="s">
        <v>33</v>
      </c>
      <c r="S981" t="str">
        <f>LEFT(R981, FIND("/", R981)-1)</f>
        <v>theater</v>
      </c>
      <c r="T981" s="7" t="str">
        <f>MID(R981, FIND("/", R981)+1,LEN(R981))</f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ROUND(((E982/D982)*100),0)</f>
        <v>40</v>
      </c>
      <c r="G982" t="s">
        <v>14</v>
      </c>
      <c r="H982">
        <v>742</v>
      </c>
      <c r="I982" s="5">
        <f>AVERAGE(IFERROR(E982/H982,0))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22">
        <f>DATE(1970,1,1) + (L982 / 86400)</f>
        <v>42307.208333333328</v>
      </c>
      <c r="O982" s="21">
        <f>DATE(1970,1,1) + (M982 / 86400)</f>
        <v>42312.25</v>
      </c>
      <c r="P982" t="b">
        <v>1</v>
      </c>
      <c r="Q982" t="b">
        <v>0</v>
      </c>
      <c r="R982" t="s">
        <v>68</v>
      </c>
      <c r="S982" t="str">
        <f>LEFT(R982, FIND("/", R982)-1)</f>
        <v>publishing</v>
      </c>
      <c r="T982" s="7" t="str">
        <f>MID(R982, FIND("/", R982)+1,LEN(R982))</f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ROUND(((E983/D983)*100),0)</f>
        <v>178</v>
      </c>
      <c r="G983" t="s">
        <v>20</v>
      </c>
      <c r="H983">
        <v>323</v>
      </c>
      <c r="I983" s="5">
        <f>AVERAGE(IFERROR(E983/H983,0))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22">
        <f>DATE(1970,1,1) + (L983 / 86400)</f>
        <v>43094.25</v>
      </c>
      <c r="O983" s="21">
        <f>DATE(1970,1,1) + (M983 / 86400)</f>
        <v>43127.25</v>
      </c>
      <c r="P983" t="b">
        <v>0</v>
      </c>
      <c r="Q983" t="b">
        <v>0</v>
      </c>
      <c r="R983" t="s">
        <v>28</v>
      </c>
      <c r="S983" t="str">
        <f>LEFT(R983, FIND("/", R983)-1)</f>
        <v>technology</v>
      </c>
      <c r="T983" s="7" t="str">
        <f>MID(R983, FIND("/", R983)+1,LEN(R983))</f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ROUND(((E984/D984)*100),0)</f>
        <v>85</v>
      </c>
      <c r="G984" t="s">
        <v>14</v>
      </c>
      <c r="H984">
        <v>75</v>
      </c>
      <c r="I984" s="5">
        <f>AVERAGE(IFERROR(E984/H984,0))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22">
        <f>DATE(1970,1,1) + (L984 / 86400)</f>
        <v>40743.208333333336</v>
      </c>
      <c r="O984" s="21">
        <f>DATE(1970,1,1) + (M984 / 86400)</f>
        <v>40745.208333333336</v>
      </c>
      <c r="P984" t="b">
        <v>0</v>
      </c>
      <c r="Q984" t="b">
        <v>1</v>
      </c>
      <c r="R984" t="s">
        <v>42</v>
      </c>
      <c r="S984" t="str">
        <f>LEFT(R984, FIND("/", R984)-1)</f>
        <v>film &amp; video</v>
      </c>
      <c r="T984" s="7" t="str">
        <f>MID(R984, FIND("/", R984)+1,LEN(R984))</f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ROUND(((E985/D985)*100),0)</f>
        <v>146</v>
      </c>
      <c r="G985" t="s">
        <v>20</v>
      </c>
      <c r="H985">
        <v>2326</v>
      </c>
      <c r="I985" s="5">
        <f>AVERAGE(IFERROR(E985/H985,0))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22">
        <f>DATE(1970,1,1) + (L985 / 86400)</f>
        <v>43681.208333333328</v>
      </c>
      <c r="O985" s="21">
        <f>DATE(1970,1,1) + (M985 / 86400)</f>
        <v>43696.208333333328</v>
      </c>
      <c r="P985" t="b">
        <v>0</v>
      </c>
      <c r="Q985" t="b">
        <v>0</v>
      </c>
      <c r="R985" t="s">
        <v>42</v>
      </c>
      <c r="S985" t="str">
        <f>LEFT(R985, FIND("/", R985)-1)</f>
        <v>film &amp; video</v>
      </c>
      <c r="T985" s="7" t="str">
        <f>MID(R985, FIND("/", R985)+1,LEN(R985))</f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ROUND(((E986/D986)*100),0)</f>
        <v>152</v>
      </c>
      <c r="G986" t="s">
        <v>20</v>
      </c>
      <c r="H986">
        <v>381</v>
      </c>
      <c r="I986" s="5">
        <f>AVERAGE(IFERROR(E986/H986,0))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22">
        <f>DATE(1970,1,1) + (L986 / 86400)</f>
        <v>43716.208333333328</v>
      </c>
      <c r="O986" s="21">
        <f>DATE(1970,1,1) + (M986 / 86400)</f>
        <v>43742.208333333328</v>
      </c>
      <c r="P986" t="b">
        <v>0</v>
      </c>
      <c r="Q986" t="b">
        <v>0</v>
      </c>
      <c r="R986" t="s">
        <v>33</v>
      </c>
      <c r="S986" t="str">
        <f>LEFT(R986, FIND("/", R986)-1)</f>
        <v>theater</v>
      </c>
      <c r="T986" s="7" t="str">
        <f>MID(R986, FIND("/", R986)+1,LEN(R986))</f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ROUND(((E987/D987)*100),0)</f>
        <v>67</v>
      </c>
      <c r="G987" t="s">
        <v>14</v>
      </c>
      <c r="H987">
        <v>4405</v>
      </c>
      <c r="I987" s="5">
        <f>AVERAGE(IFERROR(E987/H987,0))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22">
        <f>DATE(1970,1,1) + (L987 / 86400)</f>
        <v>41614.25</v>
      </c>
      <c r="O987" s="21">
        <f>DATE(1970,1,1) + (M987 / 86400)</f>
        <v>41640.25</v>
      </c>
      <c r="P987" t="b">
        <v>0</v>
      </c>
      <c r="Q987" t="b">
        <v>1</v>
      </c>
      <c r="R987" t="s">
        <v>23</v>
      </c>
      <c r="S987" t="str">
        <f>LEFT(R987, FIND("/", R987)-1)</f>
        <v>music</v>
      </c>
      <c r="T987" s="7" t="str">
        <f>MID(R987, FIND("/", R987)+1,LEN(R987))</f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ROUND(((E988/D988)*100),0)</f>
        <v>40</v>
      </c>
      <c r="G988" t="s">
        <v>14</v>
      </c>
      <c r="H988">
        <v>92</v>
      </c>
      <c r="I988" s="5">
        <f>AVERAGE(IFERROR(E988/H988,0))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22">
        <f>DATE(1970,1,1) + (L988 / 86400)</f>
        <v>40638.208333333336</v>
      </c>
      <c r="O988" s="21">
        <f>DATE(1970,1,1) + (M988 / 86400)</f>
        <v>40652.208333333336</v>
      </c>
      <c r="P988" t="b">
        <v>0</v>
      </c>
      <c r="Q988" t="b">
        <v>0</v>
      </c>
      <c r="R988" t="s">
        <v>23</v>
      </c>
      <c r="S988" t="str">
        <f>LEFT(R988, FIND("/", R988)-1)</f>
        <v>music</v>
      </c>
      <c r="T988" s="7" t="str">
        <f>MID(R988, FIND("/", R988)+1,LEN(R988))</f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ROUND(((E989/D989)*100),0)</f>
        <v>217</v>
      </c>
      <c r="G989" t="s">
        <v>20</v>
      </c>
      <c r="H989">
        <v>480</v>
      </c>
      <c r="I989" s="5">
        <f>AVERAGE(IFERROR(E989/H989,0))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22">
        <f>DATE(1970,1,1) + (L989 / 86400)</f>
        <v>42852.208333333328</v>
      </c>
      <c r="O989" s="21">
        <f>DATE(1970,1,1) + (M989 / 86400)</f>
        <v>42866.208333333328</v>
      </c>
      <c r="P989" t="b">
        <v>0</v>
      </c>
      <c r="Q989" t="b">
        <v>0</v>
      </c>
      <c r="R989" t="s">
        <v>42</v>
      </c>
      <c r="S989" t="str">
        <f>LEFT(R989, FIND("/", R989)-1)</f>
        <v>film &amp; video</v>
      </c>
      <c r="T989" s="7" t="str">
        <f>MID(R989, FIND("/", R989)+1,LEN(R989))</f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ROUND(((E990/D990)*100),0)</f>
        <v>52</v>
      </c>
      <c r="G990" t="s">
        <v>14</v>
      </c>
      <c r="H990">
        <v>64</v>
      </c>
      <c r="I990" s="5">
        <f>AVERAGE(IFERROR(E990/H990,0))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22">
        <f>DATE(1970,1,1) + (L990 / 86400)</f>
        <v>42686.25</v>
      </c>
      <c r="O990" s="21">
        <f>DATE(1970,1,1) + (M990 / 86400)</f>
        <v>42707.25</v>
      </c>
      <c r="P990" t="b">
        <v>0</v>
      </c>
      <c r="Q990" t="b">
        <v>0</v>
      </c>
      <c r="R990" t="s">
        <v>133</v>
      </c>
      <c r="S990" t="str">
        <f>LEFT(R990, FIND("/", R990)-1)</f>
        <v>publishing</v>
      </c>
      <c r="T990" s="7" t="str">
        <f>MID(R990, FIND("/", R990)+1,LEN(R990))</f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ROUND(((E991/D991)*100),0)</f>
        <v>500</v>
      </c>
      <c r="G991" t="s">
        <v>20</v>
      </c>
      <c r="H991">
        <v>226</v>
      </c>
      <c r="I991" s="5">
        <f>AVERAGE(IFERROR(E991/H991,0))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22">
        <f>DATE(1970,1,1) + (L991 / 86400)</f>
        <v>43571.208333333328</v>
      </c>
      <c r="O991" s="21">
        <f>DATE(1970,1,1) + (M991 / 86400)</f>
        <v>43576.208333333328</v>
      </c>
      <c r="P991" t="b">
        <v>0</v>
      </c>
      <c r="Q991" t="b">
        <v>0</v>
      </c>
      <c r="R991" t="s">
        <v>206</v>
      </c>
      <c r="S991" t="str">
        <f>LEFT(R991, FIND("/", R991)-1)</f>
        <v>publishing</v>
      </c>
      <c r="T991" s="7" t="str">
        <f>MID(R991, FIND("/", R991)+1,LEN(R991))</f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ROUND(((E992/D992)*100),0)</f>
        <v>88</v>
      </c>
      <c r="G992" t="s">
        <v>14</v>
      </c>
      <c r="H992">
        <v>64</v>
      </c>
      <c r="I992" s="5">
        <f>AVERAGE(IFERROR(E992/H992,0))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22">
        <f>DATE(1970,1,1) + (L992 / 86400)</f>
        <v>42432.25</v>
      </c>
      <c r="O992" s="21">
        <f>DATE(1970,1,1) + (M992 / 86400)</f>
        <v>42454.208333333328</v>
      </c>
      <c r="P992" t="b">
        <v>0</v>
      </c>
      <c r="Q992" t="b">
        <v>1</v>
      </c>
      <c r="R992" t="s">
        <v>53</v>
      </c>
      <c r="S992" t="str">
        <f>LEFT(R992, FIND("/", R992)-1)</f>
        <v>film &amp; video</v>
      </c>
      <c r="T992" s="7" t="str">
        <f>MID(R992, FIND("/", R992)+1,LEN(R992))</f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ROUND(((E993/D993)*100),0)</f>
        <v>113</v>
      </c>
      <c r="G993" t="s">
        <v>20</v>
      </c>
      <c r="H993">
        <v>241</v>
      </c>
      <c r="I993" s="5">
        <f>AVERAGE(IFERROR(E993/H993,0))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22">
        <f>DATE(1970,1,1) + (L993 / 86400)</f>
        <v>41907.208333333336</v>
      </c>
      <c r="O993" s="21">
        <f>DATE(1970,1,1) + (M993 / 86400)</f>
        <v>41911.208333333336</v>
      </c>
      <c r="P993" t="b">
        <v>0</v>
      </c>
      <c r="Q993" t="b">
        <v>1</v>
      </c>
      <c r="R993" t="s">
        <v>23</v>
      </c>
      <c r="S993" t="str">
        <f>LEFT(R993, FIND("/", R993)-1)</f>
        <v>music</v>
      </c>
      <c r="T993" s="7" t="str">
        <f>MID(R993, FIND("/", R993)+1,LEN(R993))</f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ROUND(((E994/D994)*100),0)</f>
        <v>427</v>
      </c>
      <c r="G994" t="s">
        <v>20</v>
      </c>
      <c r="H994">
        <v>132</v>
      </c>
      <c r="I994" s="5">
        <f>AVERAGE(IFERROR(E994/H994,0))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22">
        <f>DATE(1970,1,1) + (L994 / 86400)</f>
        <v>43227.208333333328</v>
      </c>
      <c r="O994" s="21">
        <f>DATE(1970,1,1) + (M994 / 86400)</f>
        <v>43241.208333333328</v>
      </c>
      <c r="P994" t="b">
        <v>0</v>
      </c>
      <c r="Q994" t="b">
        <v>1</v>
      </c>
      <c r="R994" t="s">
        <v>53</v>
      </c>
      <c r="S994" t="str">
        <f>LEFT(R994, FIND("/", R994)-1)</f>
        <v>film &amp; video</v>
      </c>
      <c r="T994" s="7" t="str">
        <f>MID(R994, FIND("/", R994)+1,LEN(R994))</f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ROUND(((E995/D995)*100),0)</f>
        <v>78</v>
      </c>
      <c r="G995" t="s">
        <v>74</v>
      </c>
      <c r="H995">
        <v>75</v>
      </c>
      <c r="I995" s="5">
        <f>AVERAGE(IFERROR(E995/H995,0))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22">
        <f>DATE(1970,1,1) + (L995 / 86400)</f>
        <v>42362.25</v>
      </c>
      <c r="O995" s="21">
        <f>DATE(1970,1,1) + (M995 / 86400)</f>
        <v>42379.25</v>
      </c>
      <c r="P995" t="b">
        <v>0</v>
      </c>
      <c r="Q995" t="b">
        <v>1</v>
      </c>
      <c r="R995" t="s">
        <v>122</v>
      </c>
      <c r="S995" t="str">
        <f>LEFT(R995, FIND("/", R995)-1)</f>
        <v>photography</v>
      </c>
      <c r="T995" s="7" t="str">
        <f>MID(R995, FIND("/", R995)+1,LEN(R995))</f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ROUND(((E996/D996)*100),0)</f>
        <v>52</v>
      </c>
      <c r="G996" t="s">
        <v>14</v>
      </c>
      <c r="H996">
        <v>842</v>
      </c>
      <c r="I996" s="5">
        <f>AVERAGE(IFERROR(E996/H996,0))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22">
        <f>DATE(1970,1,1) + (L996 / 86400)</f>
        <v>41929.208333333336</v>
      </c>
      <c r="O996" s="21">
        <f>DATE(1970,1,1) + (M996 / 86400)</f>
        <v>41935.208333333336</v>
      </c>
      <c r="P996" t="b">
        <v>0</v>
      </c>
      <c r="Q996" t="b">
        <v>1</v>
      </c>
      <c r="R996" t="s">
        <v>206</v>
      </c>
      <c r="S996" t="str">
        <f>LEFT(R996, FIND("/", R996)-1)</f>
        <v>publishing</v>
      </c>
      <c r="T996" s="7" t="str">
        <f>MID(R996, FIND("/", R996)+1,LEN(R996))</f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ROUND(((E997/D997)*100),0)</f>
        <v>157</v>
      </c>
      <c r="G997" t="s">
        <v>20</v>
      </c>
      <c r="H997">
        <v>2043</v>
      </c>
      <c r="I997" s="5">
        <f>AVERAGE(IFERROR(E997/H997,0))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22">
        <f>DATE(1970,1,1) + (L997 / 86400)</f>
        <v>43408.208333333328</v>
      </c>
      <c r="O997" s="21">
        <f>DATE(1970,1,1) + (M997 / 86400)</f>
        <v>43437.25</v>
      </c>
      <c r="P997" t="b">
        <v>0</v>
      </c>
      <c r="Q997" t="b">
        <v>1</v>
      </c>
      <c r="R997" t="s">
        <v>17</v>
      </c>
      <c r="S997" t="str">
        <f>LEFT(R997, FIND("/", R997)-1)</f>
        <v>food</v>
      </c>
      <c r="T997" s="7" t="str">
        <f>MID(R997, FIND("/", R997)+1,LEN(R997))</f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ROUND(((E998/D998)*100),0)</f>
        <v>73</v>
      </c>
      <c r="G998" t="s">
        <v>14</v>
      </c>
      <c r="H998">
        <v>112</v>
      </c>
      <c r="I998" s="5">
        <f>AVERAGE(IFERROR(E998/H998,0))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22">
        <f>DATE(1970,1,1) + (L998 / 86400)</f>
        <v>41276.25</v>
      </c>
      <c r="O998" s="21">
        <f>DATE(1970,1,1) + (M998 / 86400)</f>
        <v>41306.25</v>
      </c>
      <c r="P998" t="b">
        <v>0</v>
      </c>
      <c r="Q998" t="b">
        <v>0</v>
      </c>
      <c r="R998" t="s">
        <v>33</v>
      </c>
      <c r="S998" t="str">
        <f>LEFT(R998, FIND("/", R998)-1)</f>
        <v>theater</v>
      </c>
      <c r="T998" s="7" t="str">
        <f>MID(R998, FIND("/", R998)+1,LEN(R998))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ROUND(((E999/D999)*100),0)</f>
        <v>61</v>
      </c>
      <c r="G999" t="s">
        <v>74</v>
      </c>
      <c r="H999">
        <v>139</v>
      </c>
      <c r="I999" s="5">
        <f>AVERAGE(IFERROR(E999/H999,0))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22">
        <f>DATE(1970,1,1) + (L999 / 86400)</f>
        <v>41659.25</v>
      </c>
      <c r="O999" s="21">
        <f>DATE(1970,1,1) + (M999 / 86400)</f>
        <v>41664.25</v>
      </c>
      <c r="P999" t="b">
        <v>0</v>
      </c>
      <c r="Q999" t="b">
        <v>0</v>
      </c>
      <c r="R999" t="s">
        <v>33</v>
      </c>
      <c r="S999" t="str">
        <f>LEFT(R999, FIND("/", R999)-1)</f>
        <v>theater</v>
      </c>
      <c r="T999" s="7" t="str">
        <f>MID(R999, FIND("/", R999)+1,LEN(R999))</f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ROUND(((E1000/D1000)*100),0)</f>
        <v>57</v>
      </c>
      <c r="G1000" t="s">
        <v>14</v>
      </c>
      <c r="H1000">
        <v>374</v>
      </c>
      <c r="I1000" s="5">
        <f>AVERAGE(IFERROR(E1000/H1000,0))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22">
        <f>DATE(1970,1,1) + (L1000 / 86400)</f>
        <v>40220.25</v>
      </c>
      <c r="O1000" s="21">
        <f>DATE(1970,1,1) + (M1000 / 86400)</f>
        <v>40234.25</v>
      </c>
      <c r="P1000" t="b">
        <v>0</v>
      </c>
      <c r="Q1000" t="b">
        <v>1</v>
      </c>
      <c r="R1000" t="s">
        <v>60</v>
      </c>
      <c r="S1000" t="str">
        <f>LEFT(R1000, FIND("/", R1000)-1)</f>
        <v>music</v>
      </c>
      <c r="T1000" s="7" t="str">
        <f>MID(R1000, FIND("/", R1000)+1,LEN(R1000))</f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ROUND(((E1001/D1001)*100),0)</f>
        <v>57</v>
      </c>
      <c r="G1001" t="s">
        <v>74</v>
      </c>
      <c r="H1001">
        <v>1122</v>
      </c>
      <c r="I1001" s="5">
        <f>AVERAGE(IFERROR(E1001/H1001,0))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22">
        <f>DATE(1970,1,1) + (L1001 / 86400)</f>
        <v>42550.208333333328</v>
      </c>
      <c r="O1001" s="21">
        <f>DATE(1970,1,1) + (M1001 / 86400)</f>
        <v>42557.208333333328</v>
      </c>
      <c r="P1001" t="b">
        <v>0</v>
      </c>
      <c r="Q1001" t="b">
        <v>0</v>
      </c>
      <c r="R1001" t="s">
        <v>17</v>
      </c>
      <c r="S1001" t="str">
        <f>LEFT(R1001, FIND("/", R1001)-1)</f>
        <v>food</v>
      </c>
      <c r="T1001" s="7" t="str">
        <f>MID(R1001, FIND("/", R1001)+1,LEN(R1001))</f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2:F1048576">
    <cfRule type="cellIs" dxfId="6" priority="1" operator="greaterThan">
      <formula>199</formula>
    </cfRule>
    <cfRule type="cellIs" dxfId="5" priority="2" operator="between">
      <formula>100</formula>
      <formula>199</formula>
    </cfRule>
    <cfRule type="cellIs" dxfId="4" priority="3" operator="between">
      <formula>0</formula>
      <formula>99</formula>
    </cfRule>
  </conditionalFormatting>
  <conditionalFormatting sqref="G1:G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4482-88C8-4D12-B974-87154776C646}">
  <sheetPr codeName="Sheet2"/>
  <dimension ref="A1:F14"/>
  <sheetViews>
    <sheetView workbookViewId="0">
      <selection activeCell="A3" sqref="A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2069</v>
      </c>
    </row>
    <row r="3" spans="1:6" x14ac:dyDescent="0.3">
      <c r="A3" s="8" t="s">
        <v>2070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E522-DAC4-4D30-8310-41C4F93BF8EF}">
  <sheetPr codeName="Sheet3"/>
  <dimension ref="A1:F30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2069</v>
      </c>
    </row>
    <row r="2" spans="1:6" x14ac:dyDescent="0.3">
      <c r="A2" s="8" t="s">
        <v>2031</v>
      </c>
      <c r="B2" t="s">
        <v>2069</v>
      </c>
    </row>
    <row r="4" spans="1:6" x14ac:dyDescent="0.3">
      <c r="A4" s="8" t="s">
        <v>2070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65C7-5158-4A2E-9D32-42157B981C64}">
  <sheetPr codeName="Sheet7"/>
  <dimension ref="A1:E18"/>
  <sheetViews>
    <sheetView workbookViewId="0">
      <selection activeCell="A5" sqref="A5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1" bestFit="1" customWidth="1"/>
  </cols>
  <sheetData>
    <row r="1" spans="1:5" x14ac:dyDescent="0.3">
      <c r="A1" s="8" t="s">
        <v>2031</v>
      </c>
      <c r="B1" t="s">
        <v>2069</v>
      </c>
    </row>
    <row r="2" spans="1:5" x14ac:dyDescent="0.3">
      <c r="A2" s="8" t="s">
        <v>2085</v>
      </c>
      <c r="B2" t="s">
        <v>2069</v>
      </c>
    </row>
    <row r="4" spans="1:5" x14ac:dyDescent="0.3">
      <c r="A4" s="8" t="s">
        <v>2070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2082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9" t="s">
        <v>2073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9" t="s">
        <v>2074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9" t="s">
        <v>2084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9" t="s">
        <v>2080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9" t="s">
        <v>2075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9" t="s">
        <v>2083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9" t="s">
        <v>2076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9" t="s">
        <v>2077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9" t="s">
        <v>2078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9" t="s">
        <v>2081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9" t="s">
        <v>2079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9" t="s">
        <v>2067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792A-23E9-4A74-804A-78428C96ADBE}">
  <sheetPr codeName="Sheet8"/>
  <dimension ref="A1:H13"/>
  <sheetViews>
    <sheetView workbookViewId="0">
      <selection activeCell="L15" sqref="L15"/>
    </sheetView>
  </sheetViews>
  <sheetFormatPr defaultRowHeight="15.6" x14ac:dyDescent="0.3"/>
  <cols>
    <col min="1" max="1" width="28.59765625" bestFit="1" customWidth="1"/>
    <col min="2" max="2" width="17.19921875" bestFit="1" customWidth="1"/>
    <col min="3" max="3" width="13.5" bestFit="1" customWidth="1"/>
    <col min="4" max="4" width="16.5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8" s="13" customFormat="1" x14ac:dyDescent="0.3">
      <c r="A1" s="13" t="s">
        <v>2086</v>
      </c>
      <c r="B1" s="13" t="s">
        <v>2105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</row>
    <row r="2" spans="1:8" x14ac:dyDescent="0.3">
      <c r="A2" s="14" t="s">
        <v>2093</v>
      </c>
      <c r="B2" s="16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3">
      <c r="A3" s="14" t="s">
        <v>2094</v>
      </c>
      <c r="B3" s="16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3">
      <c r="A4" s="14" t="s">
        <v>2095</v>
      </c>
      <c r="B4" s="16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3">
      <c r="A5" s="14" t="s">
        <v>2096</v>
      </c>
      <c r="B5" s="16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3">
      <c r="A6" s="14" t="s">
        <v>2097</v>
      </c>
      <c r="B6" s="1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3">
      <c r="A7" s="14" t="s">
        <v>2098</v>
      </c>
      <c r="B7" s="16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3">
      <c r="A8" s="14" t="s">
        <v>2099</v>
      </c>
      <c r="B8" s="16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3">
      <c r="A9" s="14" t="s">
        <v>2100</v>
      </c>
      <c r="B9" s="16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3">
      <c r="A10" s="14" t="s">
        <v>2101</v>
      </c>
      <c r="B10" s="16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3">
      <c r="A11" s="14" t="s">
        <v>2102</v>
      </c>
      <c r="B11" s="16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3">
      <c r="A12" s="14" t="s">
        <v>2103</v>
      </c>
      <c r="B12" s="16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3">
      <c r="A13" s="15" t="s">
        <v>2104</v>
      </c>
      <c r="B13" s="16">
        <f>COUNTIFS(Crowdfunding!D:D,"&gt;=50000",Crowdfunding!G:G,"successful")</f>
        <v>114</v>
      </c>
      <c r="C13" s="17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D938-060A-4752-A7F1-5C196CD89428}">
  <dimension ref="A1:L566"/>
  <sheetViews>
    <sheetView workbookViewId="0">
      <selection activeCell="H8" sqref="H8"/>
    </sheetView>
  </sheetViews>
  <sheetFormatPr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8" max="8" width="12" bestFit="1" customWidth="1"/>
    <col min="9" max="9" width="11.8984375" bestFit="1" customWidth="1"/>
    <col min="11" max="11" width="12" bestFit="1" customWidth="1"/>
    <col min="12" max="12" width="11.8984375" bestFit="1" customWidth="1"/>
  </cols>
  <sheetData>
    <row r="1" spans="1:12" x14ac:dyDescent="0.3">
      <c r="A1" s="1" t="s">
        <v>4</v>
      </c>
      <c r="B1" s="1" t="s">
        <v>5</v>
      </c>
      <c r="D1" s="1" t="s">
        <v>4</v>
      </c>
      <c r="E1" s="1" t="s">
        <v>5</v>
      </c>
      <c r="H1" s="19" t="s">
        <v>2112</v>
      </c>
      <c r="I1" s="19"/>
      <c r="K1" s="19" t="s">
        <v>2113</v>
      </c>
      <c r="L1" s="19"/>
    </row>
    <row r="2" spans="1:12" x14ac:dyDescent="0.3">
      <c r="A2" t="s">
        <v>20</v>
      </c>
      <c r="B2">
        <v>158</v>
      </c>
      <c r="D2" t="s">
        <v>14</v>
      </c>
      <c r="E2">
        <v>0</v>
      </c>
      <c r="H2" s="20" t="s">
        <v>2106</v>
      </c>
      <c r="I2" s="20">
        <f>AVERAGE(B:B)</f>
        <v>851.14690265486729</v>
      </c>
      <c r="K2" s="20" t="s">
        <v>2106</v>
      </c>
      <c r="L2" s="20">
        <f>AVERAGE(E:E)</f>
        <v>585.61538461538464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H3" s="20" t="s">
        <v>2107</v>
      </c>
      <c r="I3" s="20">
        <f>MEDIAN(B:B)</f>
        <v>201</v>
      </c>
      <c r="K3" s="20" t="s">
        <v>2107</v>
      </c>
      <c r="L3" s="20">
        <f>MEDIAN(E:E)</f>
        <v>114.5</v>
      </c>
    </row>
    <row r="4" spans="1:12" x14ac:dyDescent="0.3">
      <c r="A4" t="s">
        <v>20</v>
      </c>
      <c r="B4">
        <v>174</v>
      </c>
      <c r="D4" t="s">
        <v>14</v>
      </c>
      <c r="E4">
        <v>53</v>
      </c>
      <c r="H4" s="20" t="s">
        <v>2108</v>
      </c>
      <c r="I4" s="20">
        <f>MIN(B:B)</f>
        <v>16</v>
      </c>
      <c r="K4" s="20" t="s">
        <v>2108</v>
      </c>
      <c r="L4" s="20">
        <f>MIN(E:E)</f>
        <v>0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H5" s="20" t="s">
        <v>2109</v>
      </c>
      <c r="I5" s="20">
        <f>MAX(B:B)</f>
        <v>7295</v>
      </c>
      <c r="K5" s="20" t="s">
        <v>2109</v>
      </c>
      <c r="L5" s="20">
        <f>MAX(E:E)</f>
        <v>6080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H6" s="20" t="s">
        <v>2110</v>
      </c>
      <c r="I6" s="20">
        <f>_xlfn.VAR.S(B:B)</f>
        <v>1606216.5936295739</v>
      </c>
      <c r="K6" s="20" t="s">
        <v>2110</v>
      </c>
      <c r="L6" s="20">
        <f>_xlfn.VAR.P(E:E)</f>
        <v>921574.68174133555</v>
      </c>
    </row>
    <row r="7" spans="1:12" x14ac:dyDescent="0.3">
      <c r="A7" t="s">
        <v>20</v>
      </c>
      <c r="B7">
        <v>98</v>
      </c>
      <c r="D7" t="s">
        <v>14</v>
      </c>
      <c r="E7">
        <v>27</v>
      </c>
      <c r="H7" s="20" t="s">
        <v>2111</v>
      </c>
      <c r="I7" s="20">
        <f>_xlfn.STDEV.S(B:B)</f>
        <v>1267.366006183523</v>
      </c>
      <c r="K7" s="20" t="s">
        <v>2111</v>
      </c>
      <c r="L7" s="20">
        <f>_xlfn.STDEV.S(E:E)</f>
        <v>961.30819978260524</v>
      </c>
    </row>
    <row r="8" spans="1:12" x14ac:dyDescent="0.3">
      <c r="A8" t="s">
        <v>20</v>
      </c>
      <c r="B8">
        <v>100</v>
      </c>
      <c r="D8" t="s">
        <v>14</v>
      </c>
      <c r="E8">
        <v>55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H1:I1"/>
    <mergeCell ref="K1:L1"/>
  </mergeCells>
  <conditionalFormatting sqref="A1:A566">
    <cfRule type="cellIs" dxfId="14" priority="5" operator="equal">
      <formula>"live"</formula>
    </cfRule>
    <cfRule type="cellIs" dxfId="13" priority="6" operator="equal">
      <formula>"canceled"</formula>
    </cfRule>
    <cfRule type="cellIs" dxfId="12" priority="7" operator="equal">
      <formula>"failed"</formula>
    </cfRule>
    <cfRule type="cellIs" dxfId="11" priority="8" operator="equal">
      <formula>"successful"</formula>
    </cfRule>
  </conditionalFormatting>
  <conditionalFormatting sqref="D1:D365">
    <cfRule type="cellIs" dxfId="10" priority="1" operator="equal">
      <formula>"live"</formula>
    </cfRule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Parent Category Year</vt:lpstr>
      <vt:lpstr>Outcomes Based on Goal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Jessica Guinn</cp:lastModifiedBy>
  <dcterms:created xsi:type="dcterms:W3CDTF">2021-09-29T18:52:28Z</dcterms:created>
  <dcterms:modified xsi:type="dcterms:W3CDTF">2023-12-15T04:05:43Z</dcterms:modified>
</cp:coreProperties>
</file>