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42a5ee813758fc42/Documents/Newcastle placement/"/>
    </mc:Choice>
  </mc:AlternateContent>
  <xr:revisionPtr revIDLastSave="40" documentId="8_{5AD17BFC-9EFF-46F8-B05A-4CC86D741E3A}" xr6:coauthVersionLast="47" xr6:coauthVersionMax="47" xr10:uidLastSave="{7C25EF84-A5DD-4462-92C1-4542C129506E}"/>
  <bookViews>
    <workbookView xWindow="-110" yWindow="-110" windowWidth="19420" windowHeight="10420" activeTab="1" xr2:uid="{00000000-000D-0000-FFFF-FFFF00000000}"/>
  </bookViews>
  <sheets>
    <sheet name="TA" sheetId="4" r:id="rId1"/>
    <sheet name="SWS" sheetId="6" r:id="rId2"/>
    <sheet name="CH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4" l="1"/>
  <c r="E3" i="5"/>
  <c r="F3" i="5"/>
  <c r="H3" i="5"/>
  <c r="E4" i="5"/>
  <c r="F4" i="5"/>
  <c r="H4" i="5"/>
  <c r="E5" i="5"/>
  <c r="F5" i="5"/>
  <c r="H5" i="5"/>
  <c r="E6" i="5"/>
  <c r="F6" i="5"/>
  <c r="H6" i="5"/>
  <c r="E7" i="5"/>
  <c r="F7" i="5"/>
  <c r="H7" i="5"/>
  <c r="E8" i="5"/>
  <c r="F8" i="5"/>
  <c r="H8" i="5"/>
  <c r="E9" i="5"/>
  <c r="F9" i="5"/>
  <c r="H9" i="5"/>
  <c r="E10" i="5"/>
  <c r="F10" i="5"/>
  <c r="H10" i="5"/>
  <c r="E11" i="5"/>
  <c r="F11" i="5"/>
  <c r="H11" i="5"/>
  <c r="E12" i="5"/>
  <c r="F12" i="5"/>
  <c r="H12" i="5"/>
  <c r="E13" i="5"/>
  <c r="F13" i="5"/>
  <c r="H13" i="5"/>
  <c r="E14" i="5"/>
  <c r="F14" i="5"/>
  <c r="H14" i="5"/>
  <c r="E15" i="5"/>
  <c r="F15" i="5"/>
  <c r="H15" i="5"/>
  <c r="E16" i="5"/>
  <c r="F16" i="5"/>
  <c r="H16" i="5"/>
  <c r="E17" i="5"/>
  <c r="F17" i="5"/>
  <c r="H17" i="5"/>
  <c r="E18" i="5"/>
  <c r="F18" i="5"/>
  <c r="H18" i="5"/>
  <c r="E19" i="5"/>
  <c r="F19" i="5"/>
  <c r="H19" i="5"/>
  <c r="E20" i="5"/>
  <c r="F20" i="5"/>
  <c r="H20" i="5"/>
  <c r="E21" i="5"/>
  <c r="F21" i="5"/>
  <c r="H21" i="5"/>
  <c r="E22" i="5"/>
  <c r="F22" i="5"/>
  <c r="H22" i="5"/>
  <c r="E23" i="5"/>
  <c r="F23" i="5"/>
  <c r="H23" i="5"/>
  <c r="E24" i="5"/>
  <c r="F24" i="5"/>
  <c r="H24" i="5"/>
  <c r="E25" i="5"/>
  <c r="F25" i="5"/>
  <c r="H25" i="5"/>
  <c r="E26" i="5"/>
  <c r="F26" i="5"/>
  <c r="H26" i="5"/>
  <c r="E27" i="5"/>
  <c r="F27" i="5"/>
  <c r="H27" i="5"/>
  <c r="E28" i="5"/>
  <c r="F28" i="5"/>
  <c r="H28" i="5"/>
  <c r="E29" i="5"/>
  <c r="F29" i="5"/>
  <c r="I29" i="5" s="1"/>
  <c r="H29" i="5"/>
  <c r="E30" i="5"/>
  <c r="F30" i="5"/>
  <c r="H30" i="5"/>
  <c r="E31" i="5"/>
  <c r="F31" i="5"/>
  <c r="H31" i="5"/>
  <c r="E32" i="5"/>
  <c r="F32" i="5"/>
  <c r="H32" i="5"/>
  <c r="E33" i="5"/>
  <c r="F33" i="5"/>
  <c r="H33" i="5"/>
  <c r="E34" i="5"/>
  <c r="F34" i="5"/>
  <c r="H34" i="5"/>
  <c r="E35" i="5"/>
  <c r="F35" i="5"/>
  <c r="H35" i="5"/>
  <c r="E36" i="5"/>
  <c r="F36" i="5"/>
  <c r="H36" i="5"/>
  <c r="E37" i="5"/>
  <c r="F37" i="5"/>
  <c r="H37" i="5"/>
  <c r="E38" i="5"/>
  <c r="F38" i="5"/>
  <c r="H38" i="5"/>
  <c r="E39" i="5"/>
  <c r="F39" i="5"/>
  <c r="H39" i="5"/>
  <c r="E40" i="5"/>
  <c r="F40" i="5"/>
  <c r="H40" i="5"/>
  <c r="E41" i="5"/>
  <c r="F41" i="5"/>
  <c r="H41" i="5"/>
  <c r="E42" i="5"/>
  <c r="F42" i="5"/>
  <c r="H42" i="5"/>
  <c r="E43" i="5"/>
  <c r="F43" i="5"/>
  <c r="H43" i="5"/>
  <c r="E44" i="5"/>
  <c r="F44" i="5"/>
  <c r="H44" i="5"/>
  <c r="E45" i="5"/>
  <c r="F45" i="5"/>
  <c r="H45" i="5"/>
  <c r="E46" i="5"/>
  <c r="F46" i="5"/>
  <c r="H46" i="5"/>
  <c r="E47" i="5"/>
  <c r="F47" i="5"/>
  <c r="H47" i="5"/>
  <c r="E48" i="5"/>
  <c r="F48" i="5"/>
  <c r="H48" i="5"/>
  <c r="E49" i="5"/>
  <c r="G49" i="5" s="1"/>
  <c r="F49" i="5"/>
  <c r="H49" i="5"/>
  <c r="E50" i="5"/>
  <c r="F50" i="5"/>
  <c r="H50" i="5"/>
  <c r="E51" i="5"/>
  <c r="F51" i="5"/>
  <c r="H51" i="5"/>
  <c r="E52" i="5"/>
  <c r="F52" i="5"/>
  <c r="I52" i="5" s="1"/>
  <c r="H52" i="5"/>
  <c r="E53" i="5"/>
  <c r="F53" i="5"/>
  <c r="H53" i="5"/>
  <c r="E54" i="5"/>
  <c r="F54" i="5"/>
  <c r="H54" i="5"/>
  <c r="E55" i="5"/>
  <c r="F55" i="5"/>
  <c r="H55" i="5"/>
  <c r="E56" i="5"/>
  <c r="F56" i="5"/>
  <c r="H56" i="5"/>
  <c r="E57" i="5"/>
  <c r="F57" i="5"/>
  <c r="H57" i="5"/>
  <c r="E58" i="5"/>
  <c r="F58" i="5"/>
  <c r="H58" i="5"/>
  <c r="E59" i="5"/>
  <c r="F59" i="5"/>
  <c r="H59" i="5"/>
  <c r="E60" i="5"/>
  <c r="F60" i="5"/>
  <c r="H60" i="5"/>
  <c r="E61" i="5"/>
  <c r="F61" i="5"/>
  <c r="H61" i="5"/>
  <c r="E62" i="5"/>
  <c r="F62" i="5"/>
  <c r="H62" i="5"/>
  <c r="E63" i="5"/>
  <c r="F63" i="5"/>
  <c r="H63" i="5"/>
  <c r="E64" i="5"/>
  <c r="F64" i="5"/>
  <c r="H64" i="5"/>
  <c r="E65" i="5"/>
  <c r="F65" i="5"/>
  <c r="H65" i="5"/>
  <c r="E66" i="5"/>
  <c r="F66" i="5"/>
  <c r="H66" i="5"/>
  <c r="E67" i="5"/>
  <c r="F67" i="5"/>
  <c r="H67" i="5"/>
  <c r="E68" i="5"/>
  <c r="F68" i="5"/>
  <c r="H68" i="5"/>
  <c r="E69" i="5"/>
  <c r="F69" i="5"/>
  <c r="I69" i="5" s="1"/>
  <c r="H69" i="5"/>
  <c r="E70" i="5"/>
  <c r="F70" i="5"/>
  <c r="H70" i="5"/>
  <c r="E71" i="5"/>
  <c r="F71" i="5"/>
  <c r="H71" i="5"/>
  <c r="E72" i="5"/>
  <c r="F72" i="5"/>
  <c r="H72" i="5"/>
  <c r="E73" i="5"/>
  <c r="F73" i="5"/>
  <c r="H73" i="5"/>
  <c r="E74" i="5"/>
  <c r="F74" i="5"/>
  <c r="H74" i="5"/>
  <c r="E75" i="5"/>
  <c r="F75" i="5"/>
  <c r="H75" i="5"/>
  <c r="E76" i="5"/>
  <c r="F76" i="5"/>
  <c r="H76" i="5"/>
  <c r="E77" i="5"/>
  <c r="F77" i="5"/>
  <c r="H77" i="5"/>
  <c r="E78" i="5"/>
  <c r="F78" i="5"/>
  <c r="H78" i="5"/>
  <c r="E79" i="5"/>
  <c r="F79" i="5"/>
  <c r="H79" i="5"/>
  <c r="E80" i="5"/>
  <c r="F80" i="5"/>
  <c r="H80" i="5"/>
  <c r="E81" i="5"/>
  <c r="F81" i="5"/>
  <c r="H81" i="5"/>
  <c r="E82" i="5"/>
  <c r="F82" i="5"/>
  <c r="H82" i="5"/>
  <c r="E83" i="5"/>
  <c r="F83" i="5"/>
  <c r="H83" i="5"/>
  <c r="E84" i="5"/>
  <c r="F84" i="5"/>
  <c r="H84" i="5"/>
  <c r="E85" i="5"/>
  <c r="F85" i="5"/>
  <c r="H85" i="5"/>
  <c r="E86" i="5"/>
  <c r="F86" i="5"/>
  <c r="H86" i="5"/>
  <c r="E87" i="5"/>
  <c r="F87" i="5"/>
  <c r="H87" i="5"/>
  <c r="E88" i="5"/>
  <c r="F88" i="5"/>
  <c r="H88" i="5"/>
  <c r="E89" i="5"/>
  <c r="F89" i="5"/>
  <c r="H89" i="5"/>
  <c r="E90" i="5"/>
  <c r="F90" i="5"/>
  <c r="H90" i="5"/>
  <c r="E91" i="5"/>
  <c r="I91" i="5" s="1"/>
  <c r="F91" i="5"/>
  <c r="H91" i="5"/>
  <c r="E92" i="5"/>
  <c r="F92" i="5"/>
  <c r="H92" i="5"/>
  <c r="E93" i="5"/>
  <c r="F93" i="5"/>
  <c r="H93" i="5"/>
  <c r="E94" i="5"/>
  <c r="F94" i="5"/>
  <c r="H94" i="5"/>
  <c r="E95" i="5"/>
  <c r="F95" i="5"/>
  <c r="H95" i="5"/>
  <c r="E96" i="5"/>
  <c r="F96" i="5"/>
  <c r="H96" i="5"/>
  <c r="E97" i="5"/>
  <c r="F97" i="5"/>
  <c r="H97" i="5"/>
  <c r="E98" i="5"/>
  <c r="F98" i="5"/>
  <c r="H98" i="5"/>
  <c r="E99" i="5"/>
  <c r="F99" i="5"/>
  <c r="H99" i="5"/>
  <c r="E100" i="5"/>
  <c r="F100" i="5"/>
  <c r="H100" i="5"/>
  <c r="E101" i="5"/>
  <c r="F101" i="5"/>
  <c r="H101" i="5"/>
  <c r="H2" i="5"/>
  <c r="F2" i="5"/>
  <c r="E2" i="5"/>
  <c r="G37" i="5" l="1"/>
  <c r="I7" i="5"/>
  <c r="G36" i="5"/>
  <c r="I4" i="5"/>
  <c r="G25" i="5"/>
  <c r="G17" i="5"/>
  <c r="G30" i="5"/>
  <c r="I58" i="5"/>
  <c r="G43" i="5"/>
  <c r="G78" i="5"/>
  <c r="I55" i="5"/>
  <c r="I41" i="5"/>
  <c r="I16" i="5"/>
  <c r="G8" i="5"/>
  <c r="G96" i="5"/>
  <c r="G70" i="5"/>
  <c r="G77" i="5"/>
  <c r="G38" i="5"/>
  <c r="G26" i="5"/>
  <c r="I78" i="5"/>
  <c r="I99" i="5"/>
  <c r="I39" i="5"/>
  <c r="G14" i="5"/>
  <c r="G88" i="5"/>
  <c r="I85" i="5"/>
  <c r="G80" i="5"/>
  <c r="G3" i="5"/>
  <c r="G63" i="5"/>
  <c r="G13" i="5"/>
  <c r="G5" i="5"/>
  <c r="G91" i="5"/>
  <c r="G60" i="5"/>
  <c r="G56" i="5"/>
  <c r="I23" i="5"/>
  <c r="I101" i="5"/>
  <c r="G62" i="5"/>
  <c r="I14" i="5"/>
  <c r="G97" i="5"/>
  <c r="G71" i="5"/>
  <c r="I98" i="5"/>
  <c r="G85" i="5"/>
  <c r="G72" i="5"/>
  <c r="I67" i="5"/>
  <c r="I64" i="5"/>
  <c r="G35" i="5"/>
  <c r="G32" i="5"/>
  <c r="G9" i="5"/>
  <c r="I11" i="5"/>
  <c r="G79" i="5"/>
  <c r="G16" i="5"/>
  <c r="G86" i="5"/>
  <c r="G81" i="5"/>
  <c r="G66" i="5"/>
  <c r="G61" i="5"/>
  <c r="I54" i="5"/>
  <c r="I44" i="5"/>
  <c r="I28" i="5"/>
  <c r="G4" i="5"/>
  <c r="G10" i="5"/>
  <c r="I93" i="5"/>
  <c r="G83" i="5"/>
  <c r="I46" i="5"/>
  <c r="G39" i="5"/>
  <c r="G20" i="5"/>
  <c r="G74" i="5"/>
  <c r="G42" i="5"/>
  <c r="G51" i="5"/>
  <c r="G84" i="5"/>
  <c r="G47" i="5"/>
  <c r="G18" i="5"/>
  <c r="I72" i="5"/>
  <c r="G22" i="5"/>
  <c r="G6" i="5"/>
  <c r="G94" i="5"/>
  <c r="G31" i="5"/>
  <c r="G90" i="5"/>
  <c r="I75" i="5"/>
  <c r="G65" i="5"/>
  <c r="G55" i="5"/>
  <c r="G48" i="5"/>
  <c r="G19" i="5"/>
  <c r="G57" i="5"/>
  <c r="I82" i="5"/>
  <c r="I70" i="5"/>
  <c r="I59" i="5"/>
  <c r="I26" i="5"/>
  <c r="G100" i="5"/>
  <c r="G89" i="5"/>
  <c r="G87" i="5"/>
  <c r="I80" i="5"/>
  <c r="G68" i="5"/>
  <c r="I66" i="5"/>
  <c r="G64" i="5"/>
  <c r="G54" i="5"/>
  <c r="G52" i="5"/>
  <c r="G50" i="5"/>
  <c r="I47" i="5"/>
  <c r="G34" i="5"/>
  <c r="G21" i="5"/>
  <c r="I18" i="5"/>
  <c r="I8" i="5"/>
  <c r="I88" i="5"/>
  <c r="I86" i="5"/>
  <c r="I65" i="5"/>
  <c r="I49" i="5"/>
  <c r="I36" i="5"/>
  <c r="I25" i="5"/>
  <c r="G23" i="5"/>
  <c r="I20" i="5"/>
  <c r="G12" i="5"/>
  <c r="I10" i="5"/>
  <c r="G95" i="5"/>
  <c r="G82" i="5"/>
  <c r="G76" i="5"/>
  <c r="I74" i="5"/>
  <c r="G41" i="5"/>
  <c r="G27" i="5"/>
  <c r="G99" i="5"/>
  <c r="I96" i="5"/>
  <c r="I94" i="5"/>
  <c r="G69" i="5"/>
  <c r="G67" i="5"/>
  <c r="I61" i="5"/>
  <c r="G59" i="5"/>
  <c r="I57" i="5"/>
  <c r="G45" i="5"/>
  <c r="I43" i="5"/>
  <c r="G33" i="5"/>
  <c r="I31" i="5"/>
  <c r="G29" i="5"/>
  <c r="I62" i="5"/>
  <c r="I32" i="5"/>
  <c r="I5" i="5"/>
  <c r="G98" i="5"/>
  <c r="G92" i="5"/>
  <c r="I90" i="5"/>
  <c r="I83" i="5"/>
  <c r="G75" i="5"/>
  <c r="G73" i="5"/>
  <c r="G58" i="5"/>
  <c r="G53" i="5"/>
  <c r="I51" i="5"/>
  <c r="G40" i="5"/>
  <c r="I38" i="5"/>
  <c r="I34" i="5"/>
  <c r="G28" i="5"/>
  <c r="G24" i="5"/>
  <c r="I22" i="5"/>
  <c r="G15" i="5"/>
  <c r="I13" i="5"/>
  <c r="G11" i="5"/>
  <c r="I77" i="5"/>
  <c r="G46" i="5"/>
  <c r="G44" i="5"/>
  <c r="G7" i="5"/>
  <c r="G101" i="5"/>
  <c r="G93" i="5"/>
  <c r="I97" i="5"/>
  <c r="I89" i="5"/>
  <c r="I81" i="5"/>
  <c r="I73" i="5"/>
  <c r="I50" i="5"/>
  <c r="I42" i="5"/>
  <c r="I35" i="5"/>
  <c r="I27" i="5"/>
  <c r="I21" i="5"/>
  <c r="I17" i="5"/>
  <c r="I3" i="5"/>
  <c r="I100" i="5"/>
  <c r="I92" i="5"/>
  <c r="I84" i="5"/>
  <c r="I76" i="5"/>
  <c r="I68" i="5"/>
  <c r="I60" i="5"/>
  <c r="I53" i="5"/>
  <c r="I45" i="5"/>
  <c r="I37" i="5"/>
  <c r="I30" i="5"/>
  <c r="I24" i="5"/>
  <c r="I12" i="5"/>
  <c r="I6" i="5"/>
  <c r="I95" i="5"/>
  <c r="I87" i="5"/>
  <c r="I79" i="5"/>
  <c r="I71" i="5"/>
  <c r="I63" i="5"/>
  <c r="I56" i="5"/>
  <c r="I48" i="5"/>
  <c r="I40" i="5"/>
  <c r="I33" i="5"/>
  <c r="I19" i="5"/>
  <c r="I15" i="5"/>
  <c r="I9" i="5"/>
  <c r="I2" i="5"/>
  <c r="G2" i="5"/>
  <c r="I62" i="6" l="1"/>
  <c r="I66" i="6"/>
  <c r="F3" i="6" l="1"/>
  <c r="J3" i="6" s="1"/>
  <c r="F4" i="6"/>
  <c r="J4" i="6" s="1"/>
  <c r="F5" i="6"/>
  <c r="J5" i="6" s="1"/>
  <c r="F6" i="6"/>
  <c r="J6" i="6" s="1"/>
  <c r="F7" i="6"/>
  <c r="J7" i="6" s="1"/>
  <c r="F8" i="6"/>
  <c r="J8" i="6" s="1"/>
  <c r="F9" i="6"/>
  <c r="J9" i="6" s="1"/>
  <c r="F10" i="6"/>
  <c r="J10" i="6" s="1"/>
  <c r="F11" i="6"/>
  <c r="J11" i="6" s="1"/>
  <c r="F12" i="6"/>
  <c r="J12" i="6" s="1"/>
  <c r="F13" i="6"/>
  <c r="J13" i="6" s="1"/>
  <c r="F14" i="6"/>
  <c r="J14" i="6" s="1"/>
  <c r="F15" i="6"/>
  <c r="J15" i="6" s="1"/>
  <c r="F16" i="6"/>
  <c r="J16" i="6" s="1"/>
  <c r="F17" i="6"/>
  <c r="J17" i="6" s="1"/>
  <c r="F18" i="6"/>
  <c r="J18" i="6" s="1"/>
  <c r="F19" i="6"/>
  <c r="J19" i="6" s="1"/>
  <c r="F20" i="6"/>
  <c r="J20" i="6" s="1"/>
  <c r="F21" i="6"/>
  <c r="J21" i="6" s="1"/>
  <c r="F22" i="6"/>
  <c r="J22" i="6" s="1"/>
  <c r="F23" i="6"/>
  <c r="J23" i="6" s="1"/>
  <c r="F24" i="6"/>
  <c r="J24" i="6" s="1"/>
  <c r="F25" i="6"/>
  <c r="J25" i="6" s="1"/>
  <c r="F26" i="6"/>
  <c r="J26" i="6" s="1"/>
  <c r="F27" i="6"/>
  <c r="J27" i="6" s="1"/>
  <c r="F28" i="6"/>
  <c r="J28" i="6" s="1"/>
  <c r="F29" i="6"/>
  <c r="J29" i="6" s="1"/>
  <c r="F30" i="6"/>
  <c r="J30" i="6" s="1"/>
  <c r="F31" i="6"/>
  <c r="J31" i="6" s="1"/>
  <c r="F32" i="6"/>
  <c r="J32" i="6" s="1"/>
  <c r="F33" i="6"/>
  <c r="J33" i="6" s="1"/>
  <c r="F34" i="6"/>
  <c r="J34" i="6" s="1"/>
  <c r="F35" i="6"/>
  <c r="J35" i="6" s="1"/>
  <c r="F36" i="6"/>
  <c r="J36" i="6" s="1"/>
  <c r="F37" i="6"/>
  <c r="J37" i="6" s="1"/>
  <c r="F38" i="6"/>
  <c r="J38" i="6" s="1"/>
  <c r="F39" i="6"/>
  <c r="J39" i="6" s="1"/>
  <c r="F40" i="6"/>
  <c r="J40" i="6" s="1"/>
  <c r="F41" i="6"/>
  <c r="J41" i="6" s="1"/>
  <c r="F42" i="6"/>
  <c r="J42" i="6" s="1"/>
  <c r="F43" i="6"/>
  <c r="J43" i="6" s="1"/>
  <c r="F44" i="6"/>
  <c r="J44" i="6" s="1"/>
  <c r="F45" i="6"/>
  <c r="J45" i="6" s="1"/>
  <c r="F46" i="6"/>
  <c r="J46" i="6" s="1"/>
  <c r="F47" i="6"/>
  <c r="J47" i="6" s="1"/>
  <c r="F48" i="6"/>
  <c r="J48" i="6" s="1"/>
  <c r="F49" i="6"/>
  <c r="J49" i="6" s="1"/>
  <c r="F50" i="6"/>
  <c r="J50" i="6" s="1"/>
  <c r="F51" i="6"/>
  <c r="J51" i="6" s="1"/>
  <c r="F52" i="6"/>
  <c r="J52" i="6" s="1"/>
  <c r="F53" i="6"/>
  <c r="J53" i="6" s="1"/>
  <c r="F54" i="6"/>
  <c r="J54" i="6" s="1"/>
  <c r="F55" i="6"/>
  <c r="J55" i="6" s="1"/>
  <c r="F56" i="6"/>
  <c r="J56" i="6" s="1"/>
  <c r="F57" i="6"/>
  <c r="J57" i="6" s="1"/>
  <c r="F58" i="6"/>
  <c r="J58" i="6" s="1"/>
  <c r="F59" i="6"/>
  <c r="J59" i="6" s="1"/>
  <c r="F60" i="6"/>
  <c r="J60" i="6" s="1"/>
  <c r="F61" i="6"/>
  <c r="J61" i="6" s="1"/>
  <c r="F62" i="6"/>
  <c r="J62" i="6" s="1"/>
  <c r="F63" i="6"/>
  <c r="J63" i="6" s="1"/>
  <c r="F64" i="6"/>
  <c r="J64" i="6" s="1"/>
  <c r="F65" i="6"/>
  <c r="J65" i="6" s="1"/>
  <c r="F66" i="6"/>
  <c r="J66" i="6" s="1"/>
  <c r="F67" i="6"/>
  <c r="J67" i="6" s="1"/>
  <c r="F68" i="6"/>
  <c r="J68" i="6" s="1"/>
  <c r="F69" i="6"/>
  <c r="J69" i="6" s="1"/>
  <c r="F70" i="6"/>
  <c r="J70" i="6" s="1"/>
  <c r="F71" i="6"/>
  <c r="J71" i="6" s="1"/>
  <c r="F72" i="6"/>
  <c r="J72" i="6" s="1"/>
  <c r="F73" i="6"/>
  <c r="J73" i="6" s="1"/>
  <c r="F74" i="6"/>
  <c r="J74" i="6" s="1"/>
  <c r="F75" i="6"/>
  <c r="J75" i="6" s="1"/>
  <c r="F76" i="6"/>
  <c r="J76" i="6" s="1"/>
  <c r="F77" i="6"/>
  <c r="J77" i="6" s="1"/>
  <c r="F78" i="6"/>
  <c r="J78" i="6" s="1"/>
  <c r="F79" i="6"/>
  <c r="J79" i="6" s="1"/>
  <c r="F80" i="6"/>
  <c r="J80" i="6" s="1"/>
  <c r="F81" i="6"/>
  <c r="J81" i="6" s="1"/>
  <c r="F82" i="6"/>
  <c r="J82" i="6" s="1"/>
  <c r="F83" i="6"/>
  <c r="J83" i="6" s="1"/>
  <c r="F84" i="6"/>
  <c r="J84" i="6" s="1"/>
  <c r="F85" i="6"/>
  <c r="J85" i="6" s="1"/>
  <c r="F86" i="6"/>
  <c r="J86" i="6" s="1"/>
  <c r="F87" i="6"/>
  <c r="J87" i="6" s="1"/>
  <c r="F88" i="6"/>
  <c r="J88" i="6" s="1"/>
  <c r="F89" i="6"/>
  <c r="J89" i="6" s="1"/>
  <c r="F90" i="6"/>
  <c r="J90" i="6" s="1"/>
  <c r="F91" i="6"/>
  <c r="J91" i="6" s="1"/>
  <c r="F92" i="6"/>
  <c r="J92" i="6" s="1"/>
  <c r="F93" i="6"/>
  <c r="J93" i="6" s="1"/>
  <c r="F94" i="6"/>
  <c r="J94" i="6" s="1"/>
  <c r="F95" i="6"/>
  <c r="J95" i="6" s="1"/>
  <c r="F96" i="6"/>
  <c r="J96" i="6" s="1"/>
  <c r="F97" i="6"/>
  <c r="J97" i="6" s="1"/>
  <c r="F98" i="6"/>
  <c r="J98" i="6" s="1"/>
  <c r="F2" i="6"/>
  <c r="J2" i="6" s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3" i="4"/>
  <c r="E104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3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N21" i="4" l="1"/>
  <c r="P21" i="4" s="1"/>
  <c r="N25" i="4"/>
  <c r="P25" i="4" s="1"/>
  <c r="N28" i="4"/>
  <c r="O39" i="4"/>
  <c r="Q39" i="4" s="1"/>
  <c r="O47" i="4"/>
  <c r="Q47" i="4" s="1"/>
  <c r="N55" i="4"/>
  <c r="N73" i="4"/>
  <c r="N79" i="4"/>
  <c r="P79" i="4"/>
  <c r="N82" i="4"/>
  <c r="P82" i="4" s="1"/>
  <c r="N87" i="4"/>
  <c r="P87" i="4" s="1"/>
  <c r="O95" i="4"/>
  <c r="Q95" i="4" s="1"/>
  <c r="E3" i="6"/>
  <c r="G3" i="6" s="1"/>
  <c r="I3" i="6" s="1"/>
  <c r="E4" i="6"/>
  <c r="G4" i="6" s="1"/>
  <c r="I4" i="6" s="1"/>
  <c r="E5" i="6"/>
  <c r="G5" i="6" s="1"/>
  <c r="I5" i="6" s="1"/>
  <c r="E6" i="6"/>
  <c r="G6" i="6" s="1"/>
  <c r="I6" i="6" s="1"/>
  <c r="E7" i="6"/>
  <c r="G7" i="6" s="1"/>
  <c r="I7" i="6" s="1"/>
  <c r="E8" i="6"/>
  <c r="G8" i="6" s="1"/>
  <c r="I8" i="6" s="1"/>
  <c r="E9" i="6"/>
  <c r="G9" i="6" s="1"/>
  <c r="I9" i="6" s="1"/>
  <c r="E10" i="6"/>
  <c r="G10" i="6" s="1"/>
  <c r="I10" i="6" s="1"/>
  <c r="E11" i="6"/>
  <c r="G11" i="6" s="1"/>
  <c r="I11" i="6" s="1"/>
  <c r="E12" i="6"/>
  <c r="G12" i="6" s="1"/>
  <c r="I12" i="6" s="1"/>
  <c r="E13" i="6"/>
  <c r="G13" i="6" s="1"/>
  <c r="I13" i="6" s="1"/>
  <c r="E14" i="6"/>
  <c r="G14" i="6" s="1"/>
  <c r="I14" i="6" s="1"/>
  <c r="E15" i="6"/>
  <c r="G15" i="6" s="1"/>
  <c r="I15" i="6" s="1"/>
  <c r="E16" i="6"/>
  <c r="G16" i="6" s="1"/>
  <c r="I16" i="6" s="1"/>
  <c r="E17" i="6"/>
  <c r="G17" i="6" s="1"/>
  <c r="I17" i="6" s="1"/>
  <c r="E18" i="6"/>
  <c r="G18" i="6" s="1"/>
  <c r="I18" i="6" s="1"/>
  <c r="E19" i="6"/>
  <c r="G19" i="6" s="1"/>
  <c r="I19" i="6" s="1"/>
  <c r="E20" i="6"/>
  <c r="G20" i="6" s="1"/>
  <c r="I20" i="6" s="1"/>
  <c r="E21" i="6"/>
  <c r="G21" i="6" s="1"/>
  <c r="I21" i="6" s="1"/>
  <c r="E22" i="6"/>
  <c r="G22" i="6" s="1"/>
  <c r="I22" i="6" s="1"/>
  <c r="E23" i="6"/>
  <c r="G23" i="6" s="1"/>
  <c r="I23" i="6" s="1"/>
  <c r="E24" i="6"/>
  <c r="G24" i="6" s="1"/>
  <c r="I24" i="6" s="1"/>
  <c r="E25" i="6"/>
  <c r="G25" i="6" s="1"/>
  <c r="I25" i="6" s="1"/>
  <c r="E26" i="6"/>
  <c r="G26" i="6" s="1"/>
  <c r="I26" i="6" s="1"/>
  <c r="E27" i="6"/>
  <c r="G27" i="6" s="1"/>
  <c r="I27" i="6" s="1"/>
  <c r="E28" i="6"/>
  <c r="G28" i="6" s="1"/>
  <c r="I28" i="6" s="1"/>
  <c r="E29" i="6"/>
  <c r="G29" i="6" s="1"/>
  <c r="I29" i="6" s="1"/>
  <c r="E30" i="6"/>
  <c r="G30" i="6" s="1"/>
  <c r="I30" i="6" s="1"/>
  <c r="E31" i="6"/>
  <c r="G31" i="6" s="1"/>
  <c r="I31" i="6" s="1"/>
  <c r="E32" i="6"/>
  <c r="G32" i="6" s="1"/>
  <c r="I32" i="6" s="1"/>
  <c r="E33" i="6"/>
  <c r="G33" i="6" s="1"/>
  <c r="I33" i="6" s="1"/>
  <c r="E34" i="6"/>
  <c r="G34" i="6" s="1"/>
  <c r="I34" i="6" s="1"/>
  <c r="E35" i="6"/>
  <c r="G35" i="6" s="1"/>
  <c r="I35" i="6" s="1"/>
  <c r="E36" i="6"/>
  <c r="G36" i="6" s="1"/>
  <c r="I36" i="6" s="1"/>
  <c r="E37" i="6"/>
  <c r="G37" i="6" s="1"/>
  <c r="I37" i="6" s="1"/>
  <c r="E38" i="6"/>
  <c r="G38" i="6" s="1"/>
  <c r="I38" i="6" s="1"/>
  <c r="E39" i="6"/>
  <c r="G39" i="6" s="1"/>
  <c r="I39" i="6" s="1"/>
  <c r="E40" i="6"/>
  <c r="G40" i="6" s="1"/>
  <c r="I40" i="6" s="1"/>
  <c r="E41" i="6"/>
  <c r="G41" i="6" s="1"/>
  <c r="I41" i="6" s="1"/>
  <c r="E42" i="6"/>
  <c r="G42" i="6" s="1"/>
  <c r="I42" i="6" s="1"/>
  <c r="E43" i="6"/>
  <c r="G43" i="6" s="1"/>
  <c r="I43" i="6" s="1"/>
  <c r="E44" i="6"/>
  <c r="G44" i="6" s="1"/>
  <c r="I44" i="6" s="1"/>
  <c r="E45" i="6"/>
  <c r="G45" i="6" s="1"/>
  <c r="I45" i="6" s="1"/>
  <c r="E46" i="6"/>
  <c r="G46" i="6" s="1"/>
  <c r="I46" i="6" s="1"/>
  <c r="E47" i="6"/>
  <c r="G47" i="6" s="1"/>
  <c r="I47" i="6" s="1"/>
  <c r="E48" i="6"/>
  <c r="G48" i="6" s="1"/>
  <c r="I48" i="6" s="1"/>
  <c r="E49" i="6"/>
  <c r="G49" i="6" s="1"/>
  <c r="I49" i="6" s="1"/>
  <c r="E50" i="6"/>
  <c r="G50" i="6" s="1"/>
  <c r="I50" i="6" s="1"/>
  <c r="E51" i="6"/>
  <c r="G51" i="6" s="1"/>
  <c r="I51" i="6" s="1"/>
  <c r="E52" i="6"/>
  <c r="G52" i="6" s="1"/>
  <c r="I52" i="6" s="1"/>
  <c r="E53" i="6"/>
  <c r="G53" i="6" s="1"/>
  <c r="I53" i="6" s="1"/>
  <c r="E54" i="6"/>
  <c r="G54" i="6" s="1"/>
  <c r="I54" i="6" s="1"/>
  <c r="E55" i="6"/>
  <c r="G55" i="6" s="1"/>
  <c r="I55" i="6" s="1"/>
  <c r="E56" i="6"/>
  <c r="G56" i="6" s="1"/>
  <c r="I56" i="6" s="1"/>
  <c r="E57" i="6"/>
  <c r="G57" i="6" s="1"/>
  <c r="I57" i="6" s="1"/>
  <c r="E58" i="6"/>
  <c r="G58" i="6" s="1"/>
  <c r="I58" i="6" s="1"/>
  <c r="E59" i="6"/>
  <c r="G59" i="6" s="1"/>
  <c r="I59" i="6" s="1"/>
  <c r="E60" i="6"/>
  <c r="G60" i="6" s="1"/>
  <c r="I60" i="6" s="1"/>
  <c r="E61" i="6"/>
  <c r="G61" i="6" s="1"/>
  <c r="I61" i="6" s="1"/>
  <c r="E62" i="6"/>
  <c r="E63" i="6"/>
  <c r="G63" i="6" s="1"/>
  <c r="I63" i="6" s="1"/>
  <c r="E64" i="6"/>
  <c r="G64" i="6" s="1"/>
  <c r="I64" i="6" s="1"/>
  <c r="E65" i="6"/>
  <c r="G65" i="6" s="1"/>
  <c r="I65" i="6" s="1"/>
  <c r="E66" i="6"/>
  <c r="E67" i="6"/>
  <c r="G67" i="6" s="1"/>
  <c r="I67" i="6" s="1"/>
  <c r="E68" i="6"/>
  <c r="G68" i="6" s="1"/>
  <c r="I68" i="6" s="1"/>
  <c r="E69" i="6"/>
  <c r="G69" i="6" s="1"/>
  <c r="I69" i="6" s="1"/>
  <c r="E70" i="6"/>
  <c r="G70" i="6" s="1"/>
  <c r="I70" i="6" s="1"/>
  <c r="E71" i="6"/>
  <c r="G71" i="6" s="1"/>
  <c r="I71" i="6" s="1"/>
  <c r="E72" i="6"/>
  <c r="G72" i="6" s="1"/>
  <c r="I72" i="6" s="1"/>
  <c r="E73" i="6"/>
  <c r="G73" i="6" s="1"/>
  <c r="I73" i="6" s="1"/>
  <c r="E74" i="6"/>
  <c r="G74" i="6" s="1"/>
  <c r="I74" i="6" s="1"/>
  <c r="E75" i="6"/>
  <c r="G75" i="6" s="1"/>
  <c r="I75" i="6" s="1"/>
  <c r="E76" i="6"/>
  <c r="G76" i="6" s="1"/>
  <c r="I76" i="6" s="1"/>
  <c r="E77" i="6"/>
  <c r="G77" i="6" s="1"/>
  <c r="I77" i="6" s="1"/>
  <c r="E78" i="6"/>
  <c r="G78" i="6" s="1"/>
  <c r="I78" i="6" s="1"/>
  <c r="E79" i="6"/>
  <c r="G79" i="6" s="1"/>
  <c r="I79" i="6" s="1"/>
  <c r="E80" i="6"/>
  <c r="G80" i="6" s="1"/>
  <c r="I80" i="6" s="1"/>
  <c r="E81" i="6"/>
  <c r="G81" i="6" s="1"/>
  <c r="I81" i="6" s="1"/>
  <c r="E82" i="6"/>
  <c r="G82" i="6" s="1"/>
  <c r="I82" i="6" s="1"/>
  <c r="E83" i="6"/>
  <c r="G83" i="6" s="1"/>
  <c r="I83" i="6" s="1"/>
  <c r="E84" i="6"/>
  <c r="G84" i="6" s="1"/>
  <c r="I84" i="6" s="1"/>
  <c r="E85" i="6"/>
  <c r="G85" i="6" s="1"/>
  <c r="I85" i="6" s="1"/>
  <c r="E86" i="6"/>
  <c r="G86" i="6" s="1"/>
  <c r="I86" i="6" s="1"/>
  <c r="E87" i="6"/>
  <c r="G87" i="6" s="1"/>
  <c r="I87" i="6" s="1"/>
  <c r="E88" i="6"/>
  <c r="G88" i="6" s="1"/>
  <c r="I88" i="6" s="1"/>
  <c r="E89" i="6"/>
  <c r="G89" i="6" s="1"/>
  <c r="I89" i="6" s="1"/>
  <c r="E90" i="6"/>
  <c r="G90" i="6" s="1"/>
  <c r="I90" i="6" s="1"/>
  <c r="E91" i="6"/>
  <c r="G91" i="6" s="1"/>
  <c r="I91" i="6" s="1"/>
  <c r="E92" i="6"/>
  <c r="G92" i="6" s="1"/>
  <c r="I92" i="6" s="1"/>
  <c r="E93" i="6"/>
  <c r="G93" i="6" s="1"/>
  <c r="I93" i="6" s="1"/>
  <c r="E94" i="6"/>
  <c r="G94" i="6" s="1"/>
  <c r="I94" i="6" s="1"/>
  <c r="E95" i="6"/>
  <c r="G95" i="6" s="1"/>
  <c r="I95" i="6" s="1"/>
  <c r="E96" i="6"/>
  <c r="G96" i="6" s="1"/>
  <c r="I96" i="6" s="1"/>
  <c r="E97" i="6"/>
  <c r="G97" i="6" s="1"/>
  <c r="I97" i="6" s="1"/>
  <c r="E98" i="6"/>
  <c r="G98" i="6" s="1"/>
  <c r="I98" i="6" s="1"/>
  <c r="E2" i="6"/>
  <c r="G2" i="6" s="1"/>
  <c r="I2" i="6" s="1"/>
  <c r="M10" i="4"/>
  <c r="O10" i="4" s="1"/>
  <c r="Q10" i="4" s="1"/>
  <c r="M3" i="4"/>
  <c r="O3" i="4" s="1"/>
  <c r="Q3" i="4" s="1"/>
  <c r="M4" i="4"/>
  <c r="O4" i="4" s="1"/>
  <c r="Q4" i="4" s="1"/>
  <c r="M5" i="4"/>
  <c r="O5" i="4" s="1"/>
  <c r="Q5" i="4" s="1"/>
  <c r="M6" i="4"/>
  <c r="O6" i="4" s="1"/>
  <c r="Q6" i="4" s="1"/>
  <c r="M7" i="4"/>
  <c r="O7" i="4" s="1"/>
  <c r="Q7" i="4" s="1"/>
  <c r="M8" i="4"/>
  <c r="O8" i="4" s="1"/>
  <c r="Q8" i="4" s="1"/>
  <c r="M9" i="4"/>
  <c r="O9" i="4" s="1"/>
  <c r="Q9" i="4" s="1"/>
  <c r="M11" i="4"/>
  <c r="O11" i="4" s="1"/>
  <c r="Q11" i="4" s="1"/>
  <c r="M12" i="4"/>
  <c r="O12" i="4" s="1"/>
  <c r="Q12" i="4" s="1"/>
  <c r="M13" i="4"/>
  <c r="O13" i="4" s="1"/>
  <c r="Q13" i="4" s="1"/>
  <c r="M14" i="4"/>
  <c r="O14" i="4" s="1"/>
  <c r="Q14" i="4" s="1"/>
  <c r="M15" i="4"/>
  <c r="M16" i="4"/>
  <c r="O16" i="4" s="1"/>
  <c r="Q16" i="4" s="1"/>
  <c r="M17" i="4"/>
  <c r="O17" i="4" s="1"/>
  <c r="Q17" i="4" s="1"/>
  <c r="M18" i="4"/>
  <c r="O18" i="4" s="1"/>
  <c r="Q18" i="4" s="1"/>
  <c r="M19" i="4"/>
  <c r="O19" i="4" s="1"/>
  <c r="Q19" i="4" s="1"/>
  <c r="M20" i="4"/>
  <c r="O20" i="4" s="1"/>
  <c r="Q20" i="4" s="1"/>
  <c r="M21" i="4"/>
  <c r="O21" i="4" s="1"/>
  <c r="Q21" i="4" s="1"/>
  <c r="M22" i="4"/>
  <c r="O22" i="4" s="1"/>
  <c r="Q22" i="4" s="1"/>
  <c r="M23" i="4"/>
  <c r="O23" i="4" s="1"/>
  <c r="Q23" i="4" s="1"/>
  <c r="M24" i="4"/>
  <c r="O24" i="4" s="1"/>
  <c r="Q24" i="4" s="1"/>
  <c r="M25" i="4"/>
  <c r="O25" i="4" s="1"/>
  <c r="Q25" i="4" s="1"/>
  <c r="M26" i="4"/>
  <c r="O26" i="4" s="1"/>
  <c r="Q26" i="4" s="1"/>
  <c r="M27" i="4"/>
  <c r="O27" i="4" s="1"/>
  <c r="Q27" i="4" s="1"/>
  <c r="M28" i="4"/>
  <c r="O28" i="4" s="1"/>
  <c r="Q28" i="4" s="1"/>
  <c r="M29" i="4"/>
  <c r="O29" i="4" s="1"/>
  <c r="Q29" i="4" s="1"/>
  <c r="M30" i="4"/>
  <c r="O30" i="4" s="1"/>
  <c r="Q30" i="4" s="1"/>
  <c r="M31" i="4"/>
  <c r="O31" i="4" s="1"/>
  <c r="Q31" i="4" s="1"/>
  <c r="M32" i="4"/>
  <c r="M33" i="4"/>
  <c r="O33" i="4" s="1"/>
  <c r="Q33" i="4" s="1"/>
  <c r="M34" i="4"/>
  <c r="O34" i="4" s="1"/>
  <c r="Q34" i="4" s="1"/>
  <c r="M35" i="4"/>
  <c r="O35" i="4" s="1"/>
  <c r="Q35" i="4" s="1"/>
  <c r="M36" i="4"/>
  <c r="M37" i="4"/>
  <c r="O37" i="4" s="1"/>
  <c r="Q37" i="4" s="1"/>
  <c r="M38" i="4"/>
  <c r="O38" i="4" s="1"/>
  <c r="Q38" i="4" s="1"/>
  <c r="M39" i="4"/>
  <c r="M40" i="4"/>
  <c r="O40" i="4" s="1"/>
  <c r="Q40" i="4" s="1"/>
  <c r="M41" i="4"/>
  <c r="O41" i="4" s="1"/>
  <c r="Q41" i="4" s="1"/>
  <c r="M42" i="4"/>
  <c r="O42" i="4" s="1"/>
  <c r="Q42" i="4" s="1"/>
  <c r="M43" i="4"/>
  <c r="O43" i="4" s="1"/>
  <c r="Q43" i="4" s="1"/>
  <c r="M44" i="4"/>
  <c r="O44" i="4" s="1"/>
  <c r="Q44" i="4" s="1"/>
  <c r="M45" i="4"/>
  <c r="O45" i="4" s="1"/>
  <c r="Q45" i="4" s="1"/>
  <c r="M46" i="4"/>
  <c r="O46" i="4" s="1"/>
  <c r="Q46" i="4" s="1"/>
  <c r="M47" i="4"/>
  <c r="M48" i="4"/>
  <c r="O48" i="4" s="1"/>
  <c r="Q48" i="4" s="1"/>
  <c r="M49" i="4"/>
  <c r="O49" i="4" s="1"/>
  <c r="Q49" i="4" s="1"/>
  <c r="M50" i="4"/>
  <c r="O50" i="4" s="1"/>
  <c r="Q50" i="4" s="1"/>
  <c r="M51" i="4"/>
  <c r="O51" i="4" s="1"/>
  <c r="Q51" i="4" s="1"/>
  <c r="M52" i="4"/>
  <c r="O52" i="4" s="1"/>
  <c r="Q52" i="4" s="1"/>
  <c r="M53" i="4"/>
  <c r="O53" i="4" s="1"/>
  <c r="Q53" i="4" s="1"/>
  <c r="M54" i="4"/>
  <c r="M55" i="4"/>
  <c r="O55" i="4" s="1"/>
  <c r="Q55" i="4" s="1"/>
  <c r="M56" i="4"/>
  <c r="O56" i="4" s="1"/>
  <c r="Q56" i="4" s="1"/>
  <c r="M57" i="4"/>
  <c r="O57" i="4" s="1"/>
  <c r="Q57" i="4" s="1"/>
  <c r="M58" i="4"/>
  <c r="O58" i="4" s="1"/>
  <c r="Q58" i="4" s="1"/>
  <c r="M59" i="4"/>
  <c r="O59" i="4" s="1"/>
  <c r="Q59" i="4" s="1"/>
  <c r="M60" i="4"/>
  <c r="O60" i="4" s="1"/>
  <c r="Q60" i="4" s="1"/>
  <c r="M61" i="4"/>
  <c r="O61" i="4" s="1"/>
  <c r="Q61" i="4" s="1"/>
  <c r="M62" i="4"/>
  <c r="O62" i="4" s="1"/>
  <c r="Q62" i="4" s="1"/>
  <c r="M63" i="4"/>
  <c r="O63" i="4" s="1"/>
  <c r="Q63" i="4" s="1"/>
  <c r="M64" i="4"/>
  <c r="O64" i="4" s="1"/>
  <c r="Q64" i="4" s="1"/>
  <c r="M65" i="4"/>
  <c r="O65" i="4" s="1"/>
  <c r="Q65" i="4" s="1"/>
  <c r="M66" i="4"/>
  <c r="O66" i="4" s="1"/>
  <c r="Q66" i="4" s="1"/>
  <c r="M67" i="4"/>
  <c r="O67" i="4" s="1"/>
  <c r="Q67" i="4" s="1"/>
  <c r="M68" i="4"/>
  <c r="O68" i="4" s="1"/>
  <c r="Q68" i="4" s="1"/>
  <c r="M69" i="4"/>
  <c r="O69" i="4" s="1"/>
  <c r="Q69" i="4" s="1"/>
  <c r="M70" i="4"/>
  <c r="O70" i="4" s="1"/>
  <c r="Q70" i="4" s="1"/>
  <c r="M71" i="4"/>
  <c r="O71" i="4" s="1"/>
  <c r="Q71" i="4" s="1"/>
  <c r="M72" i="4"/>
  <c r="O72" i="4" s="1"/>
  <c r="Q72" i="4" s="1"/>
  <c r="M73" i="4"/>
  <c r="O73" i="4" s="1"/>
  <c r="Q73" i="4" s="1"/>
  <c r="M74" i="4"/>
  <c r="O74" i="4" s="1"/>
  <c r="Q74" i="4" s="1"/>
  <c r="M75" i="4"/>
  <c r="O75" i="4" s="1"/>
  <c r="Q75" i="4" s="1"/>
  <c r="M76" i="4"/>
  <c r="O76" i="4" s="1"/>
  <c r="Q76" i="4" s="1"/>
  <c r="M77" i="4"/>
  <c r="O77" i="4" s="1"/>
  <c r="Q77" i="4" s="1"/>
  <c r="M78" i="4"/>
  <c r="O78" i="4" s="1"/>
  <c r="Q78" i="4" s="1"/>
  <c r="M79" i="4"/>
  <c r="O79" i="4" s="1"/>
  <c r="Q79" i="4" s="1"/>
  <c r="M80" i="4"/>
  <c r="O80" i="4" s="1"/>
  <c r="Q80" i="4" s="1"/>
  <c r="M81" i="4"/>
  <c r="O81" i="4" s="1"/>
  <c r="Q81" i="4" s="1"/>
  <c r="M82" i="4"/>
  <c r="O82" i="4" s="1"/>
  <c r="Q82" i="4" s="1"/>
  <c r="M83" i="4"/>
  <c r="O83" i="4" s="1"/>
  <c r="Q83" i="4" s="1"/>
  <c r="M84" i="4"/>
  <c r="O84" i="4" s="1"/>
  <c r="Q84" i="4" s="1"/>
  <c r="M85" i="4"/>
  <c r="O85" i="4" s="1"/>
  <c r="Q85" i="4" s="1"/>
  <c r="M86" i="4"/>
  <c r="O86" i="4" s="1"/>
  <c r="Q86" i="4" s="1"/>
  <c r="M87" i="4"/>
  <c r="O87" i="4" s="1"/>
  <c r="Q87" i="4" s="1"/>
  <c r="M88" i="4"/>
  <c r="O88" i="4" s="1"/>
  <c r="Q88" i="4" s="1"/>
  <c r="M89" i="4"/>
  <c r="O89" i="4" s="1"/>
  <c r="Q89" i="4" s="1"/>
  <c r="M90" i="4"/>
  <c r="O90" i="4" s="1"/>
  <c r="Q90" i="4" s="1"/>
  <c r="M91" i="4"/>
  <c r="O91" i="4" s="1"/>
  <c r="Q91" i="4" s="1"/>
  <c r="M92" i="4"/>
  <c r="O92" i="4" s="1"/>
  <c r="Q92" i="4" s="1"/>
  <c r="M93" i="4"/>
  <c r="O93" i="4" s="1"/>
  <c r="Q93" i="4" s="1"/>
  <c r="M94" i="4"/>
  <c r="O94" i="4" s="1"/>
  <c r="Q94" i="4" s="1"/>
  <c r="M95" i="4"/>
  <c r="M96" i="4"/>
  <c r="O96" i="4" s="1"/>
  <c r="Q96" i="4" s="1"/>
  <c r="M97" i="4"/>
  <c r="O97" i="4" s="1"/>
  <c r="Q97" i="4" s="1"/>
  <c r="M99" i="4"/>
  <c r="O99" i="4" s="1"/>
  <c r="Q99" i="4" s="1"/>
  <c r="M100" i="4"/>
  <c r="O100" i="4" s="1"/>
  <c r="Q100" i="4" s="1"/>
  <c r="M101" i="4"/>
  <c r="O101" i="4" s="1"/>
  <c r="Q101" i="4" s="1"/>
  <c r="M102" i="4"/>
  <c r="M103" i="4"/>
  <c r="O103" i="4" s="1"/>
  <c r="Q103" i="4" s="1"/>
  <c r="M104" i="4"/>
  <c r="O104" i="4" s="1"/>
  <c r="Q104" i="4" s="1"/>
  <c r="M2" i="4"/>
  <c r="O2" i="4" s="1"/>
  <c r="Q2" i="4" s="1"/>
  <c r="I13" i="4"/>
  <c r="N13" i="4" s="1"/>
  <c r="I12" i="4"/>
  <c r="N12" i="4" s="1"/>
  <c r="I14" i="4"/>
  <c r="N14" i="4" s="1"/>
  <c r="I16" i="4"/>
  <c r="N16" i="4" s="1"/>
  <c r="I17" i="4"/>
  <c r="N17" i="4" s="1"/>
  <c r="P17" i="4" s="1"/>
  <c r="I18" i="4"/>
  <c r="N18" i="4" s="1"/>
  <c r="I19" i="4"/>
  <c r="N19" i="4" s="1"/>
  <c r="I20" i="4"/>
  <c r="N20" i="4" s="1"/>
  <c r="I21" i="4"/>
  <c r="I22" i="4"/>
  <c r="N22" i="4" s="1"/>
  <c r="I23" i="4"/>
  <c r="N23" i="4" s="1"/>
  <c r="I24" i="4"/>
  <c r="N24" i="4" s="1"/>
  <c r="I26" i="4"/>
  <c r="N26" i="4" s="1"/>
  <c r="P26" i="4" s="1"/>
  <c r="I27" i="4"/>
  <c r="N27" i="4" s="1"/>
  <c r="I28" i="4"/>
  <c r="I29" i="4"/>
  <c r="N29" i="4" s="1"/>
  <c r="I30" i="4"/>
  <c r="N30" i="4" s="1"/>
  <c r="P30" i="4" s="1"/>
  <c r="I31" i="4"/>
  <c r="N31" i="4" s="1"/>
  <c r="I33" i="4"/>
  <c r="N33" i="4" s="1"/>
  <c r="I34" i="4"/>
  <c r="N34" i="4" s="1"/>
  <c r="I35" i="4"/>
  <c r="N35" i="4" s="1"/>
  <c r="P35" i="4" s="1"/>
  <c r="I37" i="4"/>
  <c r="N37" i="4" s="1"/>
  <c r="I38" i="4"/>
  <c r="N38" i="4" s="1"/>
  <c r="I39" i="4"/>
  <c r="N39" i="4" s="1"/>
  <c r="I40" i="4"/>
  <c r="N40" i="4" s="1"/>
  <c r="P40" i="4" s="1"/>
  <c r="I41" i="4"/>
  <c r="N41" i="4" s="1"/>
  <c r="I42" i="4"/>
  <c r="N42" i="4" s="1"/>
  <c r="I43" i="4"/>
  <c r="N43" i="4" s="1"/>
  <c r="I44" i="4"/>
  <c r="N44" i="4" s="1"/>
  <c r="P44" i="4" s="1"/>
  <c r="I45" i="4"/>
  <c r="N45" i="4" s="1"/>
  <c r="I46" i="4"/>
  <c r="N46" i="4" s="1"/>
  <c r="I47" i="4"/>
  <c r="N47" i="4" s="1"/>
  <c r="I48" i="4"/>
  <c r="N48" i="4" s="1"/>
  <c r="P48" i="4" s="1"/>
  <c r="R48" i="4" s="1"/>
  <c r="I49" i="4"/>
  <c r="N49" i="4" s="1"/>
  <c r="I50" i="4"/>
  <c r="N50" i="4" s="1"/>
  <c r="I51" i="4"/>
  <c r="N51" i="4" s="1"/>
  <c r="I52" i="4"/>
  <c r="N52" i="4" s="1"/>
  <c r="P52" i="4" s="1"/>
  <c r="I53" i="4"/>
  <c r="N53" i="4" s="1"/>
  <c r="I55" i="4"/>
  <c r="I56" i="4"/>
  <c r="N56" i="4" s="1"/>
  <c r="I57" i="4"/>
  <c r="N57" i="4" s="1"/>
  <c r="I58" i="4"/>
  <c r="N58" i="4" s="1"/>
  <c r="I59" i="4"/>
  <c r="N59" i="4" s="1"/>
  <c r="I60" i="4"/>
  <c r="N60" i="4" s="1"/>
  <c r="I61" i="4"/>
  <c r="N61" i="4" s="1"/>
  <c r="P61" i="4" s="1"/>
  <c r="R61" i="4" s="1"/>
  <c r="I62" i="4"/>
  <c r="N62" i="4" s="1"/>
  <c r="I63" i="4"/>
  <c r="N63" i="4" s="1"/>
  <c r="P63" i="4" s="1"/>
  <c r="R63" i="4" s="1"/>
  <c r="I64" i="4"/>
  <c r="N64" i="4" s="1"/>
  <c r="I65" i="4"/>
  <c r="N65" i="4" s="1"/>
  <c r="I66" i="4"/>
  <c r="N66" i="4" s="1"/>
  <c r="I67" i="4"/>
  <c r="N67" i="4" s="1"/>
  <c r="I68" i="4"/>
  <c r="N68" i="4" s="1"/>
  <c r="I69" i="4"/>
  <c r="N69" i="4" s="1"/>
  <c r="I70" i="4"/>
  <c r="N70" i="4" s="1"/>
  <c r="I71" i="4"/>
  <c r="N71" i="4" s="1"/>
  <c r="P71" i="4" s="1"/>
  <c r="I72" i="4"/>
  <c r="N72" i="4" s="1"/>
  <c r="I73" i="4"/>
  <c r="I74" i="4"/>
  <c r="N74" i="4" s="1"/>
  <c r="I75" i="4"/>
  <c r="N75" i="4" s="1"/>
  <c r="I76" i="4"/>
  <c r="N76" i="4" s="1"/>
  <c r="I77" i="4"/>
  <c r="N77" i="4" s="1"/>
  <c r="P77" i="4" s="1"/>
  <c r="R77" i="4" s="1"/>
  <c r="I78" i="4"/>
  <c r="N78" i="4" s="1"/>
  <c r="I80" i="4"/>
  <c r="N80" i="4" s="1"/>
  <c r="I81" i="4"/>
  <c r="N81" i="4" s="1"/>
  <c r="I83" i="4"/>
  <c r="N83" i="4" s="1"/>
  <c r="I84" i="4"/>
  <c r="N84" i="4" s="1"/>
  <c r="I85" i="4"/>
  <c r="N85" i="4" s="1"/>
  <c r="I86" i="4"/>
  <c r="N86" i="4" s="1"/>
  <c r="I88" i="4"/>
  <c r="N88" i="4" s="1"/>
  <c r="I89" i="4"/>
  <c r="N89" i="4" s="1"/>
  <c r="I90" i="4"/>
  <c r="N90" i="4" s="1"/>
  <c r="I91" i="4"/>
  <c r="N91" i="4" s="1"/>
  <c r="I92" i="4"/>
  <c r="N92" i="4" s="1"/>
  <c r="P92" i="4" s="1"/>
  <c r="R92" i="4" s="1"/>
  <c r="I93" i="4"/>
  <c r="N93" i="4" s="1"/>
  <c r="I94" i="4"/>
  <c r="N94" i="4" s="1"/>
  <c r="I95" i="4"/>
  <c r="N95" i="4" s="1"/>
  <c r="I96" i="4"/>
  <c r="N96" i="4" s="1"/>
  <c r="I97" i="4"/>
  <c r="N97" i="4" s="1"/>
  <c r="I98" i="4"/>
  <c r="I99" i="4"/>
  <c r="N99" i="4" s="1"/>
  <c r="P99" i="4" s="1"/>
  <c r="R99" i="4" s="1"/>
  <c r="I100" i="4"/>
  <c r="N100" i="4" s="1"/>
  <c r="I101" i="4"/>
  <c r="N101" i="4" s="1"/>
  <c r="I102" i="4"/>
  <c r="N102" i="4" s="1"/>
  <c r="I103" i="4"/>
  <c r="N103" i="4" s="1"/>
  <c r="I104" i="4"/>
  <c r="N104" i="4" s="1"/>
  <c r="I8" i="4"/>
  <c r="N8" i="4" s="1"/>
  <c r="I3" i="4"/>
  <c r="N3" i="4" s="1"/>
  <c r="I4" i="4"/>
  <c r="N4" i="4" s="1"/>
  <c r="I5" i="4"/>
  <c r="N5" i="4" s="1"/>
  <c r="I6" i="4"/>
  <c r="N6" i="4" s="1"/>
  <c r="I7" i="4"/>
  <c r="N7" i="4" s="1"/>
  <c r="I9" i="4"/>
  <c r="N9" i="4" s="1"/>
  <c r="I10" i="4"/>
  <c r="N10" i="4" s="1"/>
  <c r="I11" i="4"/>
  <c r="N11" i="4" s="1"/>
  <c r="I2" i="4"/>
  <c r="N2" i="4" s="1"/>
  <c r="R82" i="4" l="1"/>
  <c r="P59" i="4"/>
  <c r="R59" i="4" s="1"/>
  <c r="R52" i="4"/>
  <c r="P86" i="4"/>
  <c r="R86" i="4" s="1"/>
  <c r="P103" i="4"/>
  <c r="R103" i="4" s="1"/>
  <c r="P101" i="4"/>
  <c r="R101" i="4" s="1"/>
  <c r="P84" i="4"/>
  <c r="R84" i="4" s="1"/>
  <c r="P78" i="4"/>
  <c r="R78" i="4" s="1"/>
  <c r="P18" i="4"/>
  <c r="R18" i="4" s="1"/>
  <c r="P76" i="4"/>
  <c r="R76" i="4" s="1"/>
  <c r="P24" i="4"/>
  <c r="R24" i="4" s="1"/>
  <c r="P94" i="4"/>
  <c r="R94" i="4" s="1"/>
  <c r="P73" i="4"/>
  <c r="R73" i="4" s="1"/>
  <c r="P7" i="4"/>
  <c r="R7" i="4" s="1"/>
  <c r="P85" i="4"/>
  <c r="R85" i="4" s="1"/>
  <c r="P50" i="4"/>
  <c r="R50" i="4" s="1"/>
  <c r="P42" i="4"/>
  <c r="R42" i="4" s="1"/>
  <c r="P33" i="4"/>
  <c r="R33" i="4" s="1"/>
  <c r="P55" i="4"/>
  <c r="R55" i="4" s="1"/>
  <c r="R17" i="4"/>
  <c r="P89" i="4"/>
  <c r="R89" i="4" s="1"/>
  <c r="P45" i="4"/>
  <c r="R45" i="4" s="1"/>
  <c r="P95" i="4"/>
  <c r="R95" i="4" s="1"/>
  <c r="P60" i="4"/>
  <c r="R60" i="4" s="1"/>
  <c r="P34" i="4"/>
  <c r="R34" i="4" s="1"/>
  <c r="P6" i="4"/>
  <c r="R6" i="4" s="1"/>
  <c r="P74" i="4"/>
  <c r="R74" i="4" s="1"/>
  <c r="P58" i="4"/>
  <c r="R58" i="4" s="1"/>
  <c r="P31" i="4"/>
  <c r="R31" i="4" s="1"/>
  <c r="P5" i="4"/>
  <c r="R5" i="4" s="1"/>
  <c r="P100" i="4"/>
  <c r="R100" i="4" s="1"/>
  <c r="P83" i="4"/>
  <c r="R83" i="4" s="1"/>
  <c r="P13" i="4"/>
  <c r="R13" i="4" s="1"/>
  <c r="P88" i="4"/>
  <c r="R88" i="4" s="1"/>
  <c r="P80" i="4"/>
  <c r="R80" i="4" s="1"/>
  <c r="R71" i="4"/>
  <c r="P67" i="4"/>
  <c r="R67" i="4" s="1"/>
  <c r="R40" i="4"/>
  <c r="R30" i="4"/>
  <c r="P97" i="4"/>
  <c r="R97" i="4" s="1"/>
  <c r="P53" i="4"/>
  <c r="R53" i="4" s="1"/>
  <c r="P9" i="4"/>
  <c r="R9" i="4" s="1"/>
  <c r="P68" i="4"/>
  <c r="R68" i="4" s="1"/>
  <c r="P43" i="4"/>
  <c r="R43" i="4" s="1"/>
  <c r="P16" i="4"/>
  <c r="R16" i="4" s="1"/>
  <c r="P49" i="4"/>
  <c r="R49" i="4" s="1"/>
  <c r="P22" i="4"/>
  <c r="R22" i="4" s="1"/>
  <c r="P91" i="4"/>
  <c r="R91" i="4" s="1"/>
  <c r="P72" i="4"/>
  <c r="R72" i="4" s="1"/>
  <c r="P64" i="4"/>
  <c r="R64" i="4" s="1"/>
  <c r="P56" i="4"/>
  <c r="R56" i="4" s="1"/>
  <c r="P47" i="4"/>
  <c r="R47" i="4" s="1"/>
  <c r="P39" i="4"/>
  <c r="R39" i="4" s="1"/>
  <c r="P29" i="4"/>
  <c r="R29" i="4" s="1"/>
  <c r="P20" i="4"/>
  <c r="R20" i="4" s="1"/>
  <c r="P96" i="4"/>
  <c r="R96" i="4" s="1"/>
  <c r="P75" i="4"/>
  <c r="R75" i="4" s="1"/>
  <c r="P23" i="4"/>
  <c r="R23" i="4" s="1"/>
  <c r="P8" i="4"/>
  <c r="R8" i="4" s="1"/>
  <c r="P62" i="4"/>
  <c r="R62" i="4" s="1"/>
  <c r="P27" i="4"/>
  <c r="R27" i="4" s="1"/>
  <c r="P51" i="4"/>
  <c r="R51" i="4" s="1"/>
  <c r="P93" i="4"/>
  <c r="R93" i="4" s="1"/>
  <c r="P66" i="4"/>
  <c r="R66" i="4" s="1"/>
  <c r="P41" i="4"/>
  <c r="R41" i="4" s="1"/>
  <c r="P12" i="4"/>
  <c r="R12" i="4" s="1"/>
  <c r="P4" i="4"/>
  <c r="P81" i="4"/>
  <c r="R81" i="4" s="1"/>
  <c r="P2" i="4"/>
  <c r="R2" i="4" s="1"/>
  <c r="P3" i="4"/>
  <c r="R3" i="4" s="1"/>
  <c r="P19" i="4"/>
  <c r="R19" i="4" s="1"/>
  <c r="P46" i="4"/>
  <c r="R46" i="4" s="1"/>
  <c r="R21" i="4"/>
  <c r="P11" i="4"/>
  <c r="R11" i="4" s="1"/>
  <c r="P70" i="4"/>
  <c r="R70" i="4" s="1"/>
  <c r="P37" i="4"/>
  <c r="R37" i="4" s="1"/>
  <c r="P57" i="4"/>
  <c r="R57" i="4" s="1"/>
  <c r="R44" i="4"/>
  <c r="P38" i="4"/>
  <c r="R38" i="4" s="1"/>
  <c r="P28" i="4"/>
  <c r="R28" i="4" s="1"/>
  <c r="P10" i="4"/>
  <c r="R10" i="4" s="1"/>
  <c r="P104" i="4"/>
  <c r="R104" i="4" s="1"/>
  <c r="P90" i="4"/>
  <c r="R90" i="4" s="1"/>
  <c r="P69" i="4"/>
  <c r="R69" i="4" s="1"/>
  <c r="P65" i="4"/>
  <c r="R65" i="4" s="1"/>
  <c r="R35" i="4"/>
  <c r="R26" i="4"/>
  <c r="P14" i="4"/>
  <c r="R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 Taylor</author>
  </authors>
  <commentList>
    <comment ref="B1" authorId="0" shapeId="0" xr:uid="{E5FA56B1-D9CB-42D2-81D2-469A8C6F2262}">
      <text>
        <r>
          <rPr>
            <b/>
            <sz val="9"/>
            <color indexed="81"/>
            <rFont val="Tahoma"/>
            <charset val="1"/>
          </rPr>
          <t>Jessica Taylor:</t>
        </r>
        <r>
          <rPr>
            <sz val="9"/>
            <color indexed="81"/>
            <rFont val="Tahoma"/>
            <charset val="1"/>
          </rPr>
          <t xml:space="preserve">
Leaf weight is consistent between plants but the weight of the leaf changes between dawn and dusk with a general decrease at dusk.</t>
        </r>
      </text>
    </comment>
    <comment ref="I1" authorId="0" shapeId="0" xr:uid="{369B301B-0445-4449-9621-0C6DE7FCDB7C}">
      <text>
        <r>
          <rPr>
            <b/>
            <sz val="9"/>
            <color indexed="81"/>
            <rFont val="Tahoma"/>
            <charset val="1"/>
          </rPr>
          <t>Jessica Taylor:</t>
        </r>
        <r>
          <rPr>
            <sz val="9"/>
            <color indexed="81"/>
            <rFont val="Tahoma"/>
            <charset val="1"/>
          </rPr>
          <t xml:space="preserve">
The mean is taken from 1000 because...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 Taylor</author>
  </authors>
  <commentList>
    <comment ref="K1" authorId="0" shapeId="0" xr:uid="{6744E907-4025-4825-97E8-6E4922C58124}">
      <text>
        <r>
          <rPr>
            <b/>
            <sz val="9"/>
            <color indexed="81"/>
            <rFont val="Tahoma"/>
            <charset val="1"/>
          </rPr>
          <t>Jessica Taylor:</t>
        </r>
        <r>
          <rPr>
            <sz val="9"/>
            <color indexed="81"/>
            <rFont val="Tahoma"/>
            <charset val="1"/>
          </rPr>
          <t xml:space="preserve">
Looking at absorbance to determine the abundance of different photosynthetic pigments?</t>
        </r>
      </text>
    </comment>
  </commentList>
</comments>
</file>

<file path=xl/sharedStrings.xml><?xml version="1.0" encoding="utf-8"?>
<sst xmlns="http://schemas.openxmlformats.org/spreadsheetml/2006/main" count="339" uniqueCount="142">
  <si>
    <t>ZA2</t>
  </si>
  <si>
    <t>ZA4</t>
  </si>
  <si>
    <t>ZA6</t>
  </si>
  <si>
    <t>ZA8</t>
  </si>
  <si>
    <t>ZA10</t>
  </si>
  <si>
    <t>ZA12</t>
  </si>
  <si>
    <t>ZA14</t>
  </si>
  <si>
    <t>ZA16</t>
  </si>
  <si>
    <t>ZA18</t>
  </si>
  <si>
    <t>ZA20</t>
  </si>
  <si>
    <t>ZB2</t>
  </si>
  <si>
    <t>ZB4</t>
  </si>
  <si>
    <t>ZB6</t>
  </si>
  <si>
    <t>ZB8</t>
  </si>
  <si>
    <t>ZB10</t>
  </si>
  <si>
    <t>ZB12</t>
  </si>
  <si>
    <t>ZB14</t>
  </si>
  <si>
    <t>ZB16</t>
  </si>
  <si>
    <t>ZB18</t>
  </si>
  <si>
    <t>ZB20</t>
  </si>
  <si>
    <t>ZC2</t>
  </si>
  <si>
    <t>ZC4</t>
  </si>
  <si>
    <t>ZC6</t>
  </si>
  <si>
    <t>ZC8</t>
  </si>
  <si>
    <t>ZC10</t>
  </si>
  <si>
    <t>ZC12</t>
  </si>
  <si>
    <t>ZC14</t>
  </si>
  <si>
    <t>ZC16</t>
  </si>
  <si>
    <t>ZC18</t>
  </si>
  <si>
    <t>ZC20</t>
  </si>
  <si>
    <t>ZC22</t>
  </si>
  <si>
    <t>ZD2</t>
  </si>
  <si>
    <t>ZD4</t>
  </si>
  <si>
    <t>ZD6</t>
  </si>
  <si>
    <t>ZD8</t>
  </si>
  <si>
    <t>ZD10</t>
  </si>
  <si>
    <t>ZD12</t>
  </si>
  <si>
    <t>ZD14</t>
  </si>
  <si>
    <t>ZD16</t>
  </si>
  <si>
    <t>ZD18</t>
  </si>
  <si>
    <t>ZD20</t>
  </si>
  <si>
    <t>ZE2</t>
  </si>
  <si>
    <t>ZE4</t>
  </si>
  <si>
    <t>ZE6</t>
  </si>
  <si>
    <t>ZE8</t>
  </si>
  <si>
    <t>ZE10</t>
  </si>
  <si>
    <t>ZE12</t>
  </si>
  <si>
    <t>ZE14</t>
  </si>
  <si>
    <t>ZE16</t>
  </si>
  <si>
    <t>ZE18</t>
  </si>
  <si>
    <t>ZE20</t>
  </si>
  <si>
    <t>ZE22</t>
  </si>
  <si>
    <t>ZF2</t>
  </si>
  <si>
    <t>ZF4</t>
  </si>
  <si>
    <t>ZF6</t>
  </si>
  <si>
    <t>ZF8</t>
  </si>
  <si>
    <t>ZF10</t>
  </si>
  <si>
    <t>ZF12</t>
  </si>
  <si>
    <t>ZF14</t>
  </si>
  <si>
    <t>ZF16</t>
  </si>
  <si>
    <t>ZF18</t>
  </si>
  <si>
    <t>ZF20</t>
  </si>
  <si>
    <t>ZG2</t>
  </si>
  <si>
    <t>ZG4</t>
  </si>
  <si>
    <t>ZG6</t>
  </si>
  <si>
    <t>ZG8</t>
  </si>
  <si>
    <t>ZG10</t>
  </si>
  <si>
    <t>ZG12</t>
  </si>
  <si>
    <t>ZG14</t>
  </si>
  <si>
    <t>ZG16</t>
  </si>
  <si>
    <t>ZG18</t>
  </si>
  <si>
    <t>ZG20</t>
  </si>
  <si>
    <t>ZG22</t>
  </si>
  <si>
    <t>ZH2</t>
  </si>
  <si>
    <t>ZH4</t>
  </si>
  <si>
    <t>ZH6</t>
  </si>
  <si>
    <t>ZH8</t>
  </si>
  <si>
    <t>ZH10</t>
  </si>
  <si>
    <t>ZH12</t>
  </si>
  <si>
    <t>ZH14</t>
  </si>
  <si>
    <t>ZH16</t>
  </si>
  <si>
    <t>ZH18</t>
  </si>
  <si>
    <t>ZH20</t>
  </si>
  <si>
    <t>ZH22</t>
  </si>
  <si>
    <t>ZI2</t>
  </si>
  <si>
    <t>ZI4</t>
  </si>
  <si>
    <t>ZI6</t>
  </si>
  <si>
    <t>ZI8</t>
  </si>
  <si>
    <t>ZI10</t>
  </si>
  <si>
    <t>ZI12</t>
  </si>
  <si>
    <t>ZI14</t>
  </si>
  <si>
    <t>ZI16</t>
  </si>
  <si>
    <t>ZI18</t>
  </si>
  <si>
    <t>ZI20</t>
  </si>
  <si>
    <t>ZI22</t>
  </si>
  <si>
    <t>ZJ2</t>
  </si>
  <si>
    <t>ZJ4</t>
  </si>
  <si>
    <t>ZJ6</t>
  </si>
  <si>
    <t>ZJ8</t>
  </si>
  <si>
    <t>ZJ10</t>
  </si>
  <si>
    <t>ZJ12</t>
  </si>
  <si>
    <t>ZJ14</t>
  </si>
  <si>
    <t>ZJ16</t>
  </si>
  <si>
    <t>ZJ18</t>
  </si>
  <si>
    <t>ZJ20</t>
  </si>
  <si>
    <t>ZJ22</t>
  </si>
  <si>
    <t>Leaf Weight dawn (+tube)</t>
  </si>
  <si>
    <t>Leaf Weight dusk (+tube)</t>
  </si>
  <si>
    <t>TA Dawn 1</t>
  </si>
  <si>
    <t>TA Dawn 2</t>
  </si>
  <si>
    <t>TA Dawn 3</t>
  </si>
  <si>
    <t>TA Dusk 1</t>
  </si>
  <si>
    <t>TA Dusk 2</t>
  </si>
  <si>
    <t>TA Dusk 3</t>
  </si>
  <si>
    <t>Sample</t>
  </si>
  <si>
    <t>Leaf Weight before drying</t>
  </si>
  <si>
    <t>Leaf Weight post drying</t>
  </si>
  <si>
    <t>470nm</t>
  </si>
  <si>
    <t>647 nm</t>
  </si>
  <si>
    <t>663 nm</t>
  </si>
  <si>
    <t>Leaf no</t>
  </si>
  <si>
    <t>Dawn leaf weight (g)</t>
  </si>
  <si>
    <t>Dusk leaf weight (g)</t>
  </si>
  <si>
    <t>Dawn TA Mean</t>
  </si>
  <si>
    <t>Dusk TA Mean</t>
  </si>
  <si>
    <t>Dawn TA calculation</t>
  </si>
  <si>
    <t>Dusk TA calculation</t>
  </si>
  <si>
    <t>Dawn TA/FW</t>
  </si>
  <si>
    <t>Dusk TA/FW</t>
  </si>
  <si>
    <r>
      <t>Dawn-Dusk (</t>
    </r>
    <r>
      <rPr>
        <sz val="11"/>
        <color theme="1"/>
        <rFont val="Calibri"/>
        <family val="2"/>
      </rPr>
      <t>µmol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 xml:space="preserve"> g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 xml:space="preserve"> fwt)</t>
    </r>
  </si>
  <si>
    <t>ZI24</t>
  </si>
  <si>
    <t>Chlor A</t>
  </si>
  <si>
    <t>Chlor B</t>
  </si>
  <si>
    <t>Car</t>
  </si>
  <si>
    <t>A and B</t>
  </si>
  <si>
    <t>chl a/b</t>
  </si>
  <si>
    <t>Difference</t>
  </si>
  <si>
    <t>% tissue</t>
  </si>
  <si>
    <t>% water</t>
  </si>
  <si>
    <t>LA/H2O</t>
  </si>
  <si>
    <t>LA/T</t>
  </si>
  <si>
    <t>Leaf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</si>
</sst>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 applyBorder="1"/>
    <xf numFmtId="2" fontId="0" fillId="0" borderId="0" xfId="0" applyNumberFormat="1"/>
    <xf numFmtId="43" fontId="0" fillId="0" borderId="0" xfId="1" applyFont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2" fontId="0" fillId="0" borderId="0" xfId="0" applyNumberFormat="1" applyFill="1"/>
    <xf numFmtId="1" fontId="0" fillId="2" borderId="0" xfId="0" applyNumberFormat="1" applyFill="1" applyBorder="1"/>
    <xf numFmtId="0" fontId="0" fillId="2" borderId="0" xfId="0" applyFill="1"/>
    <xf numFmtId="43" fontId="0" fillId="2" borderId="0" xfId="1" applyFont="1" applyFill="1"/>
    <xf numFmtId="0" fontId="0" fillId="0" borderId="1" xfId="0" applyFill="1" applyBorder="1"/>
    <xf numFmtId="0" fontId="0" fillId="0" borderId="2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5"/>
  <sheetViews>
    <sheetView zoomScale="93" zoomScaleNormal="70" workbookViewId="0">
      <selection sqref="A1:R105"/>
    </sheetView>
  </sheetViews>
  <sheetFormatPr defaultRowHeight="14.5" x14ac:dyDescent="0.35"/>
  <cols>
    <col min="9" max="9" width="8.7265625" style="15"/>
    <col min="13" max="13" width="8.7265625" style="15"/>
    <col min="14" max="14" width="10.54296875" customWidth="1"/>
    <col min="15" max="15" width="10.81640625" customWidth="1"/>
    <col min="18" max="18" width="11.26953125" style="15" customWidth="1"/>
  </cols>
  <sheetData>
    <row r="1" spans="1:19" ht="58" x14ac:dyDescent="0.35">
      <c r="A1" s="17" t="s">
        <v>114</v>
      </c>
      <c r="B1" s="18" t="s">
        <v>106</v>
      </c>
      <c r="C1" s="19" t="s">
        <v>121</v>
      </c>
      <c r="D1" s="19" t="s">
        <v>107</v>
      </c>
      <c r="E1" s="19" t="s">
        <v>122</v>
      </c>
      <c r="F1" s="19" t="s">
        <v>108</v>
      </c>
      <c r="G1" s="19" t="s">
        <v>109</v>
      </c>
      <c r="H1" s="19" t="s">
        <v>110</v>
      </c>
      <c r="I1" s="20" t="s">
        <v>123</v>
      </c>
      <c r="J1" s="19" t="s">
        <v>111</v>
      </c>
      <c r="K1" s="19" t="s">
        <v>112</v>
      </c>
      <c r="L1" s="19" t="s">
        <v>113</v>
      </c>
      <c r="M1" s="20" t="s">
        <v>124</v>
      </c>
      <c r="N1" s="19" t="s">
        <v>125</v>
      </c>
      <c r="O1" s="19" t="s">
        <v>126</v>
      </c>
      <c r="P1" s="19" t="s">
        <v>127</v>
      </c>
      <c r="Q1" s="19" t="s">
        <v>128</v>
      </c>
      <c r="R1" s="21" t="s">
        <v>129</v>
      </c>
    </row>
    <row r="2" spans="1:19" x14ac:dyDescent="0.35">
      <c r="A2" s="10" t="s">
        <v>0</v>
      </c>
      <c r="B2" s="7">
        <v>1.7</v>
      </c>
      <c r="C2" s="7">
        <f t="shared" ref="C2:C31" si="0">B2-1.59</f>
        <v>0.10999999999999988</v>
      </c>
      <c r="D2" s="7">
        <v>1.67</v>
      </c>
      <c r="E2" s="7">
        <f t="shared" ref="E2:E33" si="1">D2-1.59</f>
        <v>7.9999999999999849E-2</v>
      </c>
      <c r="F2" s="8">
        <v>690</v>
      </c>
      <c r="G2" s="8">
        <v>685</v>
      </c>
      <c r="H2" s="8"/>
      <c r="I2" s="14">
        <f>1000-((F2+G2)/2)</f>
        <v>312.5</v>
      </c>
      <c r="J2" s="8">
        <v>880</v>
      </c>
      <c r="K2" s="8">
        <v>895</v>
      </c>
      <c r="L2" s="8"/>
      <c r="M2" s="14">
        <f>1000-((J2+K2)/2)</f>
        <v>112.5</v>
      </c>
      <c r="N2" s="13">
        <f t="shared" ref="N2" si="2">(((I2*0.005)/0.2)*2)</f>
        <v>15.625</v>
      </c>
      <c r="O2" s="13">
        <f t="shared" ref="O2" si="3">(((M2*0.005)/0.2)*2)</f>
        <v>5.625</v>
      </c>
      <c r="P2" s="10">
        <f t="shared" ref="P2" si="4">N2/C2</f>
        <v>142.0454545454547</v>
      </c>
      <c r="Q2" s="10">
        <f t="shared" ref="Q2" si="5">O2/E2</f>
        <v>70.312500000000128</v>
      </c>
      <c r="R2" s="16">
        <f>P2-Q2</f>
        <v>71.732954545454575</v>
      </c>
      <c r="S2" s="5"/>
    </row>
    <row r="3" spans="1:19" x14ac:dyDescent="0.35">
      <c r="A3" s="10" t="s">
        <v>1</v>
      </c>
      <c r="B3" s="7">
        <v>1.71</v>
      </c>
      <c r="C3" s="7">
        <f t="shared" si="0"/>
        <v>0.11999999999999988</v>
      </c>
      <c r="D3" s="7">
        <v>1.67</v>
      </c>
      <c r="E3" s="7">
        <f t="shared" si="1"/>
        <v>7.9999999999999849E-2</v>
      </c>
      <c r="F3" s="8">
        <v>670</v>
      </c>
      <c r="G3" s="8">
        <v>670</v>
      </c>
      <c r="H3" s="8"/>
      <c r="I3" s="14">
        <f t="shared" ref="I3:I61" si="6">1000-((F3+G3)/2)</f>
        <v>330</v>
      </c>
      <c r="J3" s="8">
        <v>835</v>
      </c>
      <c r="K3" s="8">
        <v>845</v>
      </c>
      <c r="L3" s="8"/>
      <c r="M3" s="14">
        <f t="shared" ref="M3:M61" si="7">1000-((J3+K3)/2)</f>
        <v>160</v>
      </c>
      <c r="N3" s="13">
        <f t="shared" ref="N3:N61" si="8">(((I3*0.005)/0.2)*2)</f>
        <v>16.5</v>
      </c>
      <c r="O3" s="13">
        <f t="shared" ref="O3:O61" si="9">(((M3*0.005)/0.2)*2)</f>
        <v>8</v>
      </c>
      <c r="P3" s="10">
        <f t="shared" ref="P3:P61" si="10">N3/C3</f>
        <v>137.50000000000014</v>
      </c>
      <c r="Q3" s="10">
        <f t="shared" ref="Q3:Q61" si="11">O3/E3</f>
        <v>100.00000000000018</v>
      </c>
      <c r="R3" s="16">
        <f t="shared" ref="R3:R61" si="12">P3-Q3</f>
        <v>37.499999999999957</v>
      </c>
      <c r="S3" s="5"/>
    </row>
    <row r="4" spans="1:19" x14ac:dyDescent="0.35">
      <c r="A4" s="10" t="s">
        <v>2</v>
      </c>
      <c r="B4" s="7">
        <v>1.7</v>
      </c>
      <c r="C4" s="7">
        <f t="shared" si="0"/>
        <v>0.10999999999999988</v>
      </c>
      <c r="D4" s="7">
        <v>1.71</v>
      </c>
      <c r="E4" s="7">
        <f t="shared" si="1"/>
        <v>0.11999999999999988</v>
      </c>
      <c r="F4" s="8">
        <v>625</v>
      </c>
      <c r="G4" s="8">
        <v>610</v>
      </c>
      <c r="H4" s="8"/>
      <c r="I4" s="14">
        <f t="shared" si="6"/>
        <v>382.5</v>
      </c>
      <c r="J4" s="8">
        <v>870</v>
      </c>
      <c r="K4" s="8">
        <v>890</v>
      </c>
      <c r="L4" s="9"/>
      <c r="M4" s="14">
        <f t="shared" si="7"/>
        <v>120</v>
      </c>
      <c r="N4" s="13">
        <f t="shared" si="8"/>
        <v>19.125</v>
      </c>
      <c r="O4" s="13">
        <f t="shared" si="9"/>
        <v>5.9999999999999991</v>
      </c>
      <c r="P4" s="10">
        <f t="shared" si="10"/>
        <v>173.86363636363657</v>
      </c>
      <c r="Q4" s="10">
        <f t="shared" si="11"/>
        <v>50.000000000000043</v>
      </c>
      <c r="R4" s="16">
        <f>P4-Q4</f>
        <v>123.86363636363653</v>
      </c>
      <c r="S4" s="5"/>
    </row>
    <row r="5" spans="1:19" x14ac:dyDescent="0.35">
      <c r="A5" s="10" t="s">
        <v>3</v>
      </c>
      <c r="B5" s="7">
        <v>1.7</v>
      </c>
      <c r="C5" s="7">
        <f t="shared" si="0"/>
        <v>0.10999999999999988</v>
      </c>
      <c r="D5" s="7">
        <v>1.67</v>
      </c>
      <c r="E5" s="7">
        <f t="shared" si="1"/>
        <v>7.9999999999999849E-2</v>
      </c>
      <c r="F5" s="8">
        <v>570</v>
      </c>
      <c r="G5" s="8">
        <v>575</v>
      </c>
      <c r="H5" s="8"/>
      <c r="I5" s="14">
        <f t="shared" si="6"/>
        <v>427.5</v>
      </c>
      <c r="J5" s="8">
        <v>895</v>
      </c>
      <c r="K5" s="8">
        <v>885</v>
      </c>
      <c r="L5" s="9"/>
      <c r="M5" s="14">
        <f t="shared" si="7"/>
        <v>110</v>
      </c>
      <c r="N5" s="13">
        <f t="shared" si="8"/>
        <v>21.375</v>
      </c>
      <c r="O5" s="13">
        <f t="shared" si="9"/>
        <v>5.5</v>
      </c>
      <c r="P5" s="10">
        <f t="shared" si="10"/>
        <v>194.31818181818204</v>
      </c>
      <c r="Q5" s="10">
        <f t="shared" si="11"/>
        <v>68.750000000000128</v>
      </c>
      <c r="R5" s="16">
        <f t="shared" si="12"/>
        <v>125.56818181818191</v>
      </c>
      <c r="S5" s="5"/>
    </row>
    <row r="6" spans="1:19" x14ac:dyDescent="0.35">
      <c r="A6" s="10" t="s">
        <v>4</v>
      </c>
      <c r="B6" s="7">
        <v>1.7</v>
      </c>
      <c r="C6" s="7">
        <f t="shared" si="0"/>
        <v>0.10999999999999988</v>
      </c>
      <c r="D6" s="7">
        <v>1.68</v>
      </c>
      <c r="E6" s="7">
        <f t="shared" si="1"/>
        <v>8.9999999999999858E-2</v>
      </c>
      <c r="F6" s="8">
        <v>700</v>
      </c>
      <c r="G6" s="8">
        <v>705</v>
      </c>
      <c r="H6" s="8"/>
      <c r="I6" s="14">
        <f t="shared" si="6"/>
        <v>297.5</v>
      </c>
      <c r="J6" s="8">
        <v>865</v>
      </c>
      <c r="K6" s="8">
        <v>860</v>
      </c>
      <c r="L6" s="9"/>
      <c r="M6" s="14">
        <f t="shared" si="7"/>
        <v>137.5</v>
      </c>
      <c r="N6" s="13">
        <f t="shared" si="8"/>
        <v>14.875</v>
      </c>
      <c r="O6" s="13">
        <f t="shared" si="9"/>
        <v>6.875</v>
      </c>
      <c r="P6" s="10">
        <f t="shared" si="10"/>
        <v>135.22727272727289</v>
      </c>
      <c r="Q6" s="10">
        <f t="shared" si="11"/>
        <v>76.388888888889014</v>
      </c>
      <c r="R6" s="16">
        <f t="shared" si="12"/>
        <v>58.838383838383876</v>
      </c>
      <c r="S6" s="5"/>
    </row>
    <row r="7" spans="1:19" x14ac:dyDescent="0.35">
      <c r="A7" s="10" t="s">
        <v>5</v>
      </c>
      <c r="B7" s="7">
        <v>1.72</v>
      </c>
      <c r="C7" s="7">
        <f t="shared" si="0"/>
        <v>0.12999999999999989</v>
      </c>
      <c r="D7" s="7">
        <v>1.66</v>
      </c>
      <c r="E7" s="7">
        <f t="shared" si="1"/>
        <v>6.999999999999984E-2</v>
      </c>
      <c r="F7" s="8">
        <v>515</v>
      </c>
      <c r="G7" s="8">
        <v>525</v>
      </c>
      <c r="H7" s="8"/>
      <c r="I7" s="14">
        <f t="shared" si="6"/>
        <v>480</v>
      </c>
      <c r="J7" s="8">
        <v>845</v>
      </c>
      <c r="K7" s="8">
        <v>850</v>
      </c>
      <c r="L7" s="9"/>
      <c r="M7" s="14">
        <f t="shared" si="7"/>
        <v>152.5</v>
      </c>
      <c r="N7" s="13">
        <f t="shared" si="8"/>
        <v>23.999999999999996</v>
      </c>
      <c r="O7" s="13">
        <f t="shared" si="9"/>
        <v>7.625</v>
      </c>
      <c r="P7" s="10">
        <f t="shared" si="10"/>
        <v>184.61538461538473</v>
      </c>
      <c r="Q7" s="10">
        <f t="shared" si="11"/>
        <v>108.92857142857167</v>
      </c>
      <c r="R7" s="16">
        <f t="shared" si="12"/>
        <v>75.686813186813055</v>
      </c>
      <c r="S7" s="5"/>
    </row>
    <row r="8" spans="1:19" x14ac:dyDescent="0.35">
      <c r="A8" s="10" t="s">
        <v>6</v>
      </c>
      <c r="B8" s="7">
        <v>1.7</v>
      </c>
      <c r="C8" s="7">
        <f t="shared" si="0"/>
        <v>0.10999999999999988</v>
      </c>
      <c r="D8" s="7">
        <v>1.63</v>
      </c>
      <c r="E8" s="7">
        <f t="shared" si="1"/>
        <v>3.9999999999999813E-2</v>
      </c>
      <c r="F8" s="8">
        <v>555</v>
      </c>
      <c r="G8" s="8">
        <v>630</v>
      </c>
      <c r="H8" s="8">
        <v>500</v>
      </c>
      <c r="I8" s="14">
        <f>1000-((F8+G8+H8)/3)</f>
        <v>438.33333333333337</v>
      </c>
      <c r="J8" s="8">
        <v>870</v>
      </c>
      <c r="K8" s="8">
        <v>860</v>
      </c>
      <c r="L8" s="9"/>
      <c r="M8" s="14">
        <f t="shared" si="7"/>
        <v>135</v>
      </c>
      <c r="N8" s="13">
        <f t="shared" si="8"/>
        <v>21.916666666666668</v>
      </c>
      <c r="O8" s="13">
        <f t="shared" si="9"/>
        <v>6.75</v>
      </c>
      <c r="P8" s="10">
        <f t="shared" si="10"/>
        <v>199.24242424242448</v>
      </c>
      <c r="Q8" s="10">
        <f t="shared" si="11"/>
        <v>168.7500000000008</v>
      </c>
      <c r="R8" s="16">
        <f t="shared" si="12"/>
        <v>30.492424242423681</v>
      </c>
      <c r="S8" s="5"/>
    </row>
    <row r="9" spans="1:19" x14ac:dyDescent="0.35">
      <c r="A9" s="10" t="s">
        <v>7</v>
      </c>
      <c r="B9" s="7">
        <v>1.69</v>
      </c>
      <c r="C9" s="7">
        <f t="shared" si="0"/>
        <v>9.9999999999999867E-2</v>
      </c>
      <c r="D9" s="7">
        <v>1.66</v>
      </c>
      <c r="E9" s="7">
        <f t="shared" si="1"/>
        <v>6.999999999999984E-2</v>
      </c>
      <c r="F9" s="8">
        <v>630</v>
      </c>
      <c r="G9" s="8">
        <v>625</v>
      </c>
      <c r="H9" s="8"/>
      <c r="I9" s="14">
        <f t="shared" si="6"/>
        <v>372.5</v>
      </c>
      <c r="J9" s="8">
        <v>810</v>
      </c>
      <c r="K9" s="8">
        <v>820</v>
      </c>
      <c r="L9" s="9"/>
      <c r="M9" s="14">
        <f t="shared" si="7"/>
        <v>185</v>
      </c>
      <c r="N9" s="13">
        <f t="shared" si="8"/>
        <v>18.625</v>
      </c>
      <c r="O9" s="13">
        <f t="shared" si="9"/>
        <v>9.25</v>
      </c>
      <c r="P9" s="10">
        <f t="shared" si="10"/>
        <v>186.25000000000026</v>
      </c>
      <c r="Q9" s="10">
        <f t="shared" si="11"/>
        <v>132.14285714285745</v>
      </c>
      <c r="R9" s="16">
        <f t="shared" si="12"/>
        <v>54.107142857142804</v>
      </c>
      <c r="S9" s="5"/>
    </row>
    <row r="10" spans="1:19" x14ac:dyDescent="0.35">
      <c r="A10" s="10" t="s">
        <v>8</v>
      </c>
      <c r="B10" s="7">
        <v>1.67</v>
      </c>
      <c r="C10" s="7">
        <f t="shared" si="0"/>
        <v>7.9999999999999849E-2</v>
      </c>
      <c r="D10" s="7">
        <v>1.66</v>
      </c>
      <c r="E10" s="7">
        <f t="shared" si="1"/>
        <v>6.999999999999984E-2</v>
      </c>
      <c r="F10" s="8">
        <v>635</v>
      </c>
      <c r="G10" s="8">
        <v>620</v>
      </c>
      <c r="H10" s="8"/>
      <c r="I10" s="14">
        <f t="shared" si="6"/>
        <v>372.5</v>
      </c>
      <c r="J10" s="8">
        <v>805</v>
      </c>
      <c r="K10" s="8">
        <v>785</v>
      </c>
      <c r="L10" s="9">
        <v>775</v>
      </c>
      <c r="M10" s="14">
        <f>1000-((J10+K10+L10)/3)</f>
        <v>211.66666666666663</v>
      </c>
      <c r="N10" s="13">
        <f t="shared" si="8"/>
        <v>18.625</v>
      </c>
      <c r="O10" s="13">
        <f t="shared" si="9"/>
        <v>10.58333333333333</v>
      </c>
      <c r="P10" s="10">
        <f t="shared" si="10"/>
        <v>232.81250000000043</v>
      </c>
      <c r="Q10" s="10">
        <f t="shared" si="11"/>
        <v>151.19047619047649</v>
      </c>
      <c r="R10" s="16">
        <f t="shared" si="12"/>
        <v>81.622023809523938</v>
      </c>
      <c r="S10" s="5"/>
    </row>
    <row r="11" spans="1:19" x14ac:dyDescent="0.35">
      <c r="A11" s="10" t="s">
        <v>9</v>
      </c>
      <c r="B11" s="7">
        <v>1.65</v>
      </c>
      <c r="C11" s="7">
        <f t="shared" si="0"/>
        <v>5.9999999999999831E-2</v>
      </c>
      <c r="D11" s="7">
        <v>1.66</v>
      </c>
      <c r="E11" s="7">
        <f t="shared" si="1"/>
        <v>6.999999999999984E-2</v>
      </c>
      <c r="F11" s="8">
        <v>775</v>
      </c>
      <c r="G11" s="8">
        <v>765</v>
      </c>
      <c r="H11" s="8"/>
      <c r="I11" s="14">
        <f t="shared" si="6"/>
        <v>230</v>
      </c>
      <c r="J11" s="8">
        <v>870</v>
      </c>
      <c r="K11" s="8">
        <v>855</v>
      </c>
      <c r="L11" s="9"/>
      <c r="M11" s="14">
        <f t="shared" si="7"/>
        <v>137.5</v>
      </c>
      <c r="N11" s="13">
        <f t="shared" si="8"/>
        <v>11.5</v>
      </c>
      <c r="O11" s="13">
        <f t="shared" si="9"/>
        <v>6.875</v>
      </c>
      <c r="P11" s="10">
        <f t="shared" si="10"/>
        <v>191.6666666666672</v>
      </c>
      <c r="Q11" s="10">
        <f t="shared" si="11"/>
        <v>98.214285714285936</v>
      </c>
      <c r="R11" s="16">
        <f t="shared" si="12"/>
        <v>93.452380952381262</v>
      </c>
      <c r="S11" s="5"/>
    </row>
    <row r="12" spans="1:19" x14ac:dyDescent="0.35">
      <c r="A12" s="10" t="s">
        <v>10</v>
      </c>
      <c r="B12" s="7">
        <v>1.67</v>
      </c>
      <c r="C12" s="7">
        <f t="shared" si="0"/>
        <v>7.9999999999999849E-2</v>
      </c>
      <c r="D12" s="7">
        <v>1.7</v>
      </c>
      <c r="E12" s="7">
        <f t="shared" si="1"/>
        <v>0.10999999999999988</v>
      </c>
      <c r="F12" s="8">
        <v>615</v>
      </c>
      <c r="G12" s="8">
        <v>595</v>
      </c>
      <c r="H12" s="8"/>
      <c r="I12" s="14">
        <f t="shared" si="6"/>
        <v>395</v>
      </c>
      <c r="J12" s="8">
        <v>885</v>
      </c>
      <c r="K12" s="8">
        <v>885</v>
      </c>
      <c r="L12" s="9"/>
      <c r="M12" s="14">
        <f t="shared" si="7"/>
        <v>115</v>
      </c>
      <c r="N12" s="13">
        <f t="shared" si="8"/>
        <v>19.75</v>
      </c>
      <c r="O12" s="13">
        <f t="shared" si="9"/>
        <v>5.75</v>
      </c>
      <c r="P12" s="10">
        <f t="shared" si="10"/>
        <v>246.87500000000045</v>
      </c>
      <c r="Q12" s="10">
        <f t="shared" si="11"/>
        <v>52.27272727272733</v>
      </c>
      <c r="R12" s="16">
        <f t="shared" si="12"/>
        <v>194.60227272727312</v>
      </c>
      <c r="S12" s="5"/>
    </row>
    <row r="13" spans="1:19" x14ac:dyDescent="0.35">
      <c r="A13" s="10" t="s">
        <v>11</v>
      </c>
      <c r="B13" s="7">
        <v>1.67</v>
      </c>
      <c r="C13" s="7">
        <f t="shared" si="0"/>
        <v>7.9999999999999849E-2</v>
      </c>
      <c r="D13" s="7">
        <v>1.65</v>
      </c>
      <c r="E13" s="7">
        <f t="shared" si="1"/>
        <v>5.9999999999999831E-2</v>
      </c>
      <c r="F13" s="8">
        <v>625</v>
      </c>
      <c r="G13" s="8">
        <v>570</v>
      </c>
      <c r="H13" s="8">
        <v>550</v>
      </c>
      <c r="I13" s="14">
        <f>1000-((F13+G13+H13)/3)</f>
        <v>418.33333333333337</v>
      </c>
      <c r="J13" s="8">
        <v>850</v>
      </c>
      <c r="K13" s="8">
        <v>850</v>
      </c>
      <c r="L13" s="9"/>
      <c r="M13" s="14">
        <f t="shared" si="7"/>
        <v>150</v>
      </c>
      <c r="N13" s="13">
        <f t="shared" si="8"/>
        <v>20.916666666666668</v>
      </c>
      <c r="O13" s="13">
        <f t="shared" si="9"/>
        <v>7.5</v>
      </c>
      <c r="P13" s="10">
        <f t="shared" si="10"/>
        <v>261.45833333333383</v>
      </c>
      <c r="Q13" s="10">
        <f t="shared" si="11"/>
        <v>125.00000000000036</v>
      </c>
      <c r="R13" s="16">
        <f t="shared" si="12"/>
        <v>136.45833333333348</v>
      </c>
      <c r="S13" s="5"/>
    </row>
    <row r="14" spans="1:19" x14ac:dyDescent="0.35">
      <c r="A14" s="10" t="s">
        <v>12</v>
      </c>
      <c r="B14" s="7">
        <v>1.7</v>
      </c>
      <c r="C14" s="7">
        <f t="shared" si="0"/>
        <v>0.10999999999999988</v>
      </c>
      <c r="D14" s="7">
        <v>1.65</v>
      </c>
      <c r="E14" s="7">
        <f t="shared" si="1"/>
        <v>5.9999999999999831E-2</v>
      </c>
      <c r="F14" s="8">
        <v>535</v>
      </c>
      <c r="G14" s="8">
        <v>535</v>
      </c>
      <c r="H14" s="8"/>
      <c r="I14" s="14">
        <f t="shared" si="6"/>
        <v>465</v>
      </c>
      <c r="J14" s="8">
        <v>880</v>
      </c>
      <c r="K14" s="8">
        <v>895</v>
      </c>
      <c r="L14" s="9"/>
      <c r="M14" s="14">
        <f t="shared" si="7"/>
        <v>112.5</v>
      </c>
      <c r="N14" s="13">
        <f t="shared" si="8"/>
        <v>23.25</v>
      </c>
      <c r="O14" s="13">
        <f t="shared" si="9"/>
        <v>5.625</v>
      </c>
      <c r="P14" s="10">
        <f t="shared" si="10"/>
        <v>211.3636363636366</v>
      </c>
      <c r="Q14" s="10">
        <f t="shared" si="11"/>
        <v>93.75000000000027</v>
      </c>
      <c r="R14" s="16">
        <f t="shared" si="12"/>
        <v>117.61363636363633</v>
      </c>
      <c r="S14" s="5"/>
    </row>
    <row r="15" spans="1:19" x14ac:dyDescent="0.35">
      <c r="A15" s="10" t="s">
        <v>13</v>
      </c>
      <c r="B15" s="7">
        <v>1.67</v>
      </c>
      <c r="C15" s="7">
        <f t="shared" si="0"/>
        <v>7.9999999999999849E-2</v>
      </c>
      <c r="D15" s="7">
        <v>1.66</v>
      </c>
      <c r="E15" s="7">
        <f t="shared" si="1"/>
        <v>6.999999999999984E-2</v>
      </c>
      <c r="F15" s="8"/>
      <c r="G15" s="8"/>
      <c r="H15" s="8"/>
      <c r="I15" s="14"/>
      <c r="J15" s="8">
        <v>860</v>
      </c>
      <c r="K15" s="8">
        <v>865</v>
      </c>
      <c r="L15" s="9"/>
      <c r="M15" s="14">
        <f t="shared" si="7"/>
        <v>137.5</v>
      </c>
      <c r="N15" s="13"/>
      <c r="O15" s="13"/>
      <c r="P15" s="10"/>
      <c r="Q15" s="10"/>
      <c r="R15" s="16"/>
      <c r="S15" s="5"/>
    </row>
    <row r="16" spans="1:19" x14ac:dyDescent="0.35">
      <c r="A16" s="10" t="s">
        <v>14</v>
      </c>
      <c r="B16" s="7">
        <v>1.71</v>
      </c>
      <c r="C16" s="7">
        <f t="shared" si="0"/>
        <v>0.11999999999999988</v>
      </c>
      <c r="D16" s="7">
        <v>1.65</v>
      </c>
      <c r="E16" s="7">
        <f t="shared" si="1"/>
        <v>5.9999999999999831E-2</v>
      </c>
      <c r="F16" s="8">
        <v>555</v>
      </c>
      <c r="G16" s="8">
        <v>570</v>
      </c>
      <c r="H16" s="8"/>
      <c r="I16" s="14">
        <f t="shared" si="6"/>
        <v>437.5</v>
      </c>
      <c r="J16" s="8">
        <v>900</v>
      </c>
      <c r="K16" s="8">
        <v>905</v>
      </c>
      <c r="L16" s="9"/>
      <c r="M16" s="14">
        <f t="shared" si="7"/>
        <v>97.5</v>
      </c>
      <c r="N16" s="13">
        <f t="shared" si="8"/>
        <v>21.875</v>
      </c>
      <c r="O16" s="13">
        <f t="shared" si="9"/>
        <v>4.875</v>
      </c>
      <c r="P16" s="10">
        <f t="shared" si="10"/>
        <v>182.29166666666686</v>
      </c>
      <c r="Q16" s="10">
        <f t="shared" si="11"/>
        <v>81.250000000000227</v>
      </c>
      <c r="R16" s="16">
        <f t="shared" si="12"/>
        <v>101.04166666666663</v>
      </c>
      <c r="S16" s="5"/>
    </row>
    <row r="17" spans="1:19" x14ac:dyDescent="0.35">
      <c r="A17" s="10" t="s">
        <v>15</v>
      </c>
      <c r="B17" s="7">
        <v>1.68</v>
      </c>
      <c r="C17" s="7">
        <f t="shared" si="0"/>
        <v>8.9999999999999858E-2</v>
      </c>
      <c r="D17" s="7">
        <v>1.7</v>
      </c>
      <c r="E17" s="7">
        <f t="shared" si="1"/>
        <v>0.10999999999999988</v>
      </c>
      <c r="F17" s="8">
        <v>710</v>
      </c>
      <c r="G17" s="8">
        <v>700</v>
      </c>
      <c r="H17" s="8"/>
      <c r="I17" s="14">
        <f t="shared" si="6"/>
        <v>295</v>
      </c>
      <c r="J17" s="8">
        <v>890</v>
      </c>
      <c r="K17" s="8">
        <v>895</v>
      </c>
      <c r="L17" s="9"/>
      <c r="M17" s="14">
        <f t="shared" si="7"/>
        <v>107.5</v>
      </c>
      <c r="N17" s="13">
        <f t="shared" si="8"/>
        <v>14.75</v>
      </c>
      <c r="O17" s="13">
        <f t="shared" si="9"/>
        <v>5.3749999999999991</v>
      </c>
      <c r="P17" s="10">
        <f t="shared" si="10"/>
        <v>163.88888888888914</v>
      </c>
      <c r="Q17" s="10">
        <f t="shared" si="11"/>
        <v>48.863636363636409</v>
      </c>
      <c r="R17" s="16">
        <f t="shared" si="12"/>
        <v>115.02525252525274</v>
      </c>
      <c r="S17" s="5"/>
    </row>
    <row r="18" spans="1:19" x14ac:dyDescent="0.35">
      <c r="A18" s="10" t="s">
        <v>16</v>
      </c>
      <c r="B18" s="7">
        <v>1.66</v>
      </c>
      <c r="C18" s="7">
        <f t="shared" si="0"/>
        <v>6.999999999999984E-2</v>
      </c>
      <c r="D18" s="7">
        <v>1.68</v>
      </c>
      <c r="E18" s="7">
        <f t="shared" si="1"/>
        <v>8.9999999999999858E-2</v>
      </c>
      <c r="F18" s="8">
        <v>730</v>
      </c>
      <c r="G18" s="8">
        <v>720</v>
      </c>
      <c r="H18" s="8"/>
      <c r="I18" s="14">
        <f t="shared" si="6"/>
        <v>275</v>
      </c>
      <c r="J18" s="8">
        <v>875</v>
      </c>
      <c r="K18" s="8">
        <v>875</v>
      </c>
      <c r="L18" s="9"/>
      <c r="M18" s="14">
        <f t="shared" si="7"/>
        <v>125</v>
      </c>
      <c r="N18" s="13">
        <f t="shared" si="8"/>
        <v>13.75</v>
      </c>
      <c r="O18" s="13">
        <f t="shared" si="9"/>
        <v>6.25</v>
      </c>
      <c r="P18" s="10">
        <f t="shared" si="10"/>
        <v>196.42857142857187</v>
      </c>
      <c r="Q18" s="10">
        <f t="shared" si="11"/>
        <v>69.444444444444557</v>
      </c>
      <c r="R18" s="16">
        <f t="shared" si="12"/>
        <v>126.98412698412731</v>
      </c>
      <c r="S18" s="5"/>
    </row>
    <row r="19" spans="1:19" x14ac:dyDescent="0.35">
      <c r="A19" s="10" t="s">
        <v>17</v>
      </c>
      <c r="B19" s="7">
        <v>1.72</v>
      </c>
      <c r="C19" s="7">
        <f t="shared" si="0"/>
        <v>0.12999999999999989</v>
      </c>
      <c r="D19" s="7">
        <v>1.68</v>
      </c>
      <c r="E19" s="7">
        <f t="shared" si="1"/>
        <v>8.9999999999999858E-2</v>
      </c>
      <c r="F19" s="8">
        <v>740</v>
      </c>
      <c r="G19" s="8">
        <v>735</v>
      </c>
      <c r="H19" s="8"/>
      <c r="I19" s="14">
        <f t="shared" si="6"/>
        <v>262.5</v>
      </c>
      <c r="J19" s="8">
        <v>835</v>
      </c>
      <c r="K19" s="8">
        <v>835</v>
      </c>
      <c r="L19" s="9"/>
      <c r="M19" s="14">
        <f t="shared" si="7"/>
        <v>165</v>
      </c>
      <c r="N19" s="13">
        <f t="shared" si="8"/>
        <v>13.125</v>
      </c>
      <c r="O19" s="13">
        <f t="shared" si="9"/>
        <v>8.25</v>
      </c>
      <c r="P19" s="10">
        <f t="shared" si="10"/>
        <v>100.96153846153854</v>
      </c>
      <c r="Q19" s="10">
        <f t="shared" si="11"/>
        <v>91.666666666666814</v>
      </c>
      <c r="R19" s="16">
        <f t="shared" si="12"/>
        <v>9.2948717948717245</v>
      </c>
      <c r="S19" s="5"/>
    </row>
    <row r="20" spans="1:19" x14ac:dyDescent="0.35">
      <c r="A20" s="10" t="s">
        <v>18</v>
      </c>
      <c r="B20" s="7">
        <v>1.67</v>
      </c>
      <c r="C20" s="7">
        <f t="shared" si="0"/>
        <v>7.9999999999999849E-2</v>
      </c>
      <c r="D20" s="7">
        <v>1.67</v>
      </c>
      <c r="E20" s="7">
        <f t="shared" si="1"/>
        <v>7.9999999999999849E-2</v>
      </c>
      <c r="F20" s="8">
        <v>750</v>
      </c>
      <c r="G20" s="8">
        <v>745</v>
      </c>
      <c r="H20" s="8"/>
      <c r="I20" s="14">
        <f t="shared" si="6"/>
        <v>252.5</v>
      </c>
      <c r="J20" s="8">
        <v>900</v>
      </c>
      <c r="K20" s="8">
        <v>900</v>
      </c>
      <c r="L20" s="9"/>
      <c r="M20" s="14">
        <f t="shared" si="7"/>
        <v>100</v>
      </c>
      <c r="N20" s="13">
        <f t="shared" si="8"/>
        <v>12.624999999999998</v>
      </c>
      <c r="O20" s="13">
        <f t="shared" si="9"/>
        <v>5</v>
      </c>
      <c r="P20" s="10">
        <f t="shared" si="10"/>
        <v>157.81250000000028</v>
      </c>
      <c r="Q20" s="10">
        <f t="shared" si="11"/>
        <v>62.500000000000121</v>
      </c>
      <c r="R20" s="16">
        <f t="shared" si="12"/>
        <v>95.312500000000171</v>
      </c>
      <c r="S20" s="5"/>
    </row>
    <row r="21" spans="1:19" x14ac:dyDescent="0.35">
      <c r="A21" s="10" t="s">
        <v>19</v>
      </c>
      <c r="B21" s="7">
        <v>1.66</v>
      </c>
      <c r="C21" s="7">
        <f t="shared" si="0"/>
        <v>6.999999999999984E-2</v>
      </c>
      <c r="D21" s="7">
        <v>1.66</v>
      </c>
      <c r="E21" s="7">
        <f t="shared" si="1"/>
        <v>6.999999999999984E-2</v>
      </c>
      <c r="F21" s="8">
        <v>890</v>
      </c>
      <c r="G21" s="8">
        <v>895</v>
      </c>
      <c r="H21" s="8"/>
      <c r="I21" s="14">
        <f t="shared" si="6"/>
        <v>107.5</v>
      </c>
      <c r="J21" s="8">
        <v>860</v>
      </c>
      <c r="K21" s="8">
        <v>865</v>
      </c>
      <c r="L21" s="9"/>
      <c r="M21" s="14">
        <f t="shared" si="7"/>
        <v>137.5</v>
      </c>
      <c r="N21" s="13">
        <f t="shared" si="8"/>
        <v>5.3749999999999991</v>
      </c>
      <c r="O21" s="13">
        <f t="shared" si="9"/>
        <v>6.875</v>
      </c>
      <c r="P21" s="10">
        <f t="shared" si="10"/>
        <v>76.785714285714448</v>
      </c>
      <c r="Q21" s="10">
        <f t="shared" si="11"/>
        <v>98.214285714285936</v>
      </c>
      <c r="R21" s="16">
        <f t="shared" si="12"/>
        <v>-21.428571428571487</v>
      </c>
      <c r="S21" s="5"/>
    </row>
    <row r="22" spans="1:19" x14ac:dyDescent="0.35">
      <c r="A22" s="10" t="s">
        <v>20</v>
      </c>
      <c r="B22" s="7">
        <v>1.69</v>
      </c>
      <c r="C22" s="7">
        <f t="shared" si="0"/>
        <v>9.9999999999999867E-2</v>
      </c>
      <c r="D22" s="7">
        <v>1.66</v>
      </c>
      <c r="E22" s="7">
        <f t="shared" si="1"/>
        <v>6.999999999999984E-2</v>
      </c>
      <c r="F22" s="8">
        <v>875</v>
      </c>
      <c r="G22" s="8">
        <v>870</v>
      </c>
      <c r="H22" s="8"/>
      <c r="I22" s="14">
        <f t="shared" si="6"/>
        <v>127.5</v>
      </c>
      <c r="J22" s="8">
        <v>925</v>
      </c>
      <c r="K22" s="8">
        <v>915</v>
      </c>
      <c r="L22" s="9"/>
      <c r="M22" s="14">
        <f t="shared" si="7"/>
        <v>80</v>
      </c>
      <c r="N22" s="13">
        <f t="shared" si="8"/>
        <v>6.375</v>
      </c>
      <c r="O22" s="13">
        <f t="shared" si="9"/>
        <v>4</v>
      </c>
      <c r="P22" s="10">
        <f t="shared" si="10"/>
        <v>63.750000000000085</v>
      </c>
      <c r="Q22" s="10">
        <f t="shared" si="11"/>
        <v>57.142857142857274</v>
      </c>
      <c r="R22" s="16">
        <f t="shared" si="12"/>
        <v>6.6071428571428115</v>
      </c>
      <c r="S22" s="5"/>
    </row>
    <row r="23" spans="1:19" x14ac:dyDescent="0.35">
      <c r="A23" s="10" t="s">
        <v>21</v>
      </c>
      <c r="B23" s="7">
        <v>1.66</v>
      </c>
      <c r="C23" s="7">
        <f t="shared" si="0"/>
        <v>6.999999999999984E-2</v>
      </c>
      <c r="D23" s="7">
        <v>1.65</v>
      </c>
      <c r="E23" s="7">
        <f t="shared" si="1"/>
        <v>5.9999999999999831E-2</v>
      </c>
      <c r="F23" s="8">
        <v>845</v>
      </c>
      <c r="G23" s="8">
        <v>885</v>
      </c>
      <c r="H23" s="8"/>
      <c r="I23" s="14">
        <f t="shared" si="6"/>
        <v>135</v>
      </c>
      <c r="J23" s="8">
        <v>875</v>
      </c>
      <c r="K23" s="8">
        <v>870</v>
      </c>
      <c r="L23" s="9"/>
      <c r="M23" s="14">
        <f t="shared" si="7"/>
        <v>127.5</v>
      </c>
      <c r="N23" s="13">
        <f t="shared" si="8"/>
        <v>6.75</v>
      </c>
      <c r="O23" s="13">
        <f t="shared" si="9"/>
        <v>6.375</v>
      </c>
      <c r="P23" s="10">
        <f t="shared" si="10"/>
        <v>96.428571428571644</v>
      </c>
      <c r="Q23" s="10">
        <f t="shared" si="11"/>
        <v>106.2500000000003</v>
      </c>
      <c r="R23" s="16">
        <f t="shared" si="12"/>
        <v>-9.8214285714286547</v>
      </c>
      <c r="S23" s="5"/>
    </row>
    <row r="24" spans="1:19" x14ac:dyDescent="0.35">
      <c r="A24" s="10" t="s">
        <v>22</v>
      </c>
      <c r="B24" s="7">
        <v>1.68</v>
      </c>
      <c r="C24" s="7">
        <f t="shared" si="0"/>
        <v>8.9999999999999858E-2</v>
      </c>
      <c r="D24" s="7">
        <v>1.64</v>
      </c>
      <c r="E24" s="7">
        <f t="shared" si="1"/>
        <v>4.9999999999999822E-2</v>
      </c>
      <c r="F24" s="8">
        <v>870</v>
      </c>
      <c r="G24" s="8">
        <v>850</v>
      </c>
      <c r="H24" s="8"/>
      <c r="I24" s="14">
        <f t="shared" si="6"/>
        <v>140</v>
      </c>
      <c r="J24" s="8">
        <v>915</v>
      </c>
      <c r="K24" s="8">
        <v>920</v>
      </c>
      <c r="L24" s="9"/>
      <c r="M24" s="14">
        <f t="shared" si="7"/>
        <v>82.5</v>
      </c>
      <c r="N24" s="13">
        <f t="shared" si="8"/>
        <v>7</v>
      </c>
      <c r="O24" s="13">
        <f t="shared" si="9"/>
        <v>4.125</v>
      </c>
      <c r="P24" s="10">
        <f t="shared" si="10"/>
        <v>77.777777777777899</v>
      </c>
      <c r="Q24" s="10">
        <f t="shared" si="11"/>
        <v>82.500000000000298</v>
      </c>
      <c r="R24" s="16">
        <f t="shared" si="12"/>
        <v>-4.7222222222223991</v>
      </c>
      <c r="S24" s="5"/>
    </row>
    <row r="25" spans="1:19" x14ac:dyDescent="0.35">
      <c r="A25" s="10" t="s">
        <v>23</v>
      </c>
      <c r="B25" s="7">
        <v>1.66</v>
      </c>
      <c r="C25" s="7">
        <f t="shared" si="0"/>
        <v>6.999999999999984E-2</v>
      </c>
      <c r="D25" s="7">
        <v>1.66</v>
      </c>
      <c r="E25" s="7">
        <f t="shared" si="1"/>
        <v>6.999999999999984E-2</v>
      </c>
      <c r="F25" s="8"/>
      <c r="G25" s="8"/>
      <c r="H25" s="8"/>
      <c r="I25" s="14"/>
      <c r="J25" s="8">
        <v>905</v>
      </c>
      <c r="K25" s="8">
        <v>905</v>
      </c>
      <c r="L25" s="9"/>
      <c r="M25" s="14">
        <f t="shared" si="7"/>
        <v>95</v>
      </c>
      <c r="N25" s="13">
        <f t="shared" si="8"/>
        <v>0</v>
      </c>
      <c r="O25" s="13">
        <f t="shared" si="9"/>
        <v>4.75</v>
      </c>
      <c r="P25" s="10">
        <f t="shared" si="10"/>
        <v>0</v>
      </c>
      <c r="Q25" s="10">
        <f t="shared" si="11"/>
        <v>67.857142857143018</v>
      </c>
      <c r="R25" s="16"/>
      <c r="S25" s="5"/>
    </row>
    <row r="26" spans="1:19" x14ac:dyDescent="0.35">
      <c r="A26" s="10" t="s">
        <v>24</v>
      </c>
      <c r="B26" s="7">
        <v>1.69</v>
      </c>
      <c r="C26" s="7">
        <f t="shared" si="0"/>
        <v>9.9999999999999867E-2</v>
      </c>
      <c r="D26" s="7">
        <v>1.66</v>
      </c>
      <c r="E26" s="7">
        <f t="shared" si="1"/>
        <v>6.999999999999984E-2</v>
      </c>
      <c r="F26" s="8">
        <v>850</v>
      </c>
      <c r="G26" s="8">
        <v>855</v>
      </c>
      <c r="H26" s="8"/>
      <c r="I26" s="14">
        <f t="shared" si="6"/>
        <v>147.5</v>
      </c>
      <c r="J26" s="8">
        <v>890</v>
      </c>
      <c r="K26" s="8">
        <v>900</v>
      </c>
      <c r="L26" s="9"/>
      <c r="M26" s="14">
        <f t="shared" si="7"/>
        <v>105</v>
      </c>
      <c r="N26" s="13">
        <f t="shared" si="8"/>
        <v>7.375</v>
      </c>
      <c r="O26" s="13">
        <f t="shared" si="9"/>
        <v>5.25</v>
      </c>
      <c r="P26" s="10">
        <f t="shared" si="10"/>
        <v>73.750000000000099</v>
      </c>
      <c r="Q26" s="10">
        <f t="shared" si="11"/>
        <v>75.000000000000171</v>
      </c>
      <c r="R26" s="16">
        <f t="shared" si="12"/>
        <v>-1.2500000000000711</v>
      </c>
      <c r="S26" s="5"/>
    </row>
    <row r="27" spans="1:19" x14ac:dyDescent="0.35">
      <c r="A27" s="10" t="s">
        <v>25</v>
      </c>
      <c r="B27" s="7">
        <v>1.66</v>
      </c>
      <c r="C27" s="7">
        <f t="shared" si="0"/>
        <v>6.999999999999984E-2</v>
      </c>
      <c r="D27" s="7">
        <v>1.66</v>
      </c>
      <c r="E27" s="7">
        <f t="shared" si="1"/>
        <v>6.999999999999984E-2</v>
      </c>
      <c r="F27" s="8">
        <v>730</v>
      </c>
      <c r="G27" s="8">
        <v>740</v>
      </c>
      <c r="H27" s="8"/>
      <c r="I27" s="14">
        <f t="shared" si="6"/>
        <v>265</v>
      </c>
      <c r="J27" s="8">
        <v>880</v>
      </c>
      <c r="K27" s="8">
        <v>885</v>
      </c>
      <c r="L27" s="9"/>
      <c r="M27" s="14">
        <f t="shared" si="7"/>
        <v>117.5</v>
      </c>
      <c r="N27" s="13">
        <f t="shared" si="8"/>
        <v>13.249999999999998</v>
      </c>
      <c r="O27" s="13">
        <f t="shared" si="9"/>
        <v>5.875</v>
      </c>
      <c r="P27" s="10">
        <f t="shared" si="10"/>
        <v>189.2857142857147</v>
      </c>
      <c r="Q27" s="10">
        <f t="shared" si="11"/>
        <v>83.928571428571615</v>
      </c>
      <c r="R27" s="16">
        <f t="shared" si="12"/>
        <v>105.35714285714309</v>
      </c>
      <c r="S27" s="5"/>
    </row>
    <row r="28" spans="1:19" x14ac:dyDescent="0.35">
      <c r="A28" s="10" t="s">
        <v>26</v>
      </c>
      <c r="B28" s="7">
        <v>1.66</v>
      </c>
      <c r="C28" s="7">
        <f t="shared" si="0"/>
        <v>6.999999999999984E-2</v>
      </c>
      <c r="D28" s="7">
        <v>1.64</v>
      </c>
      <c r="E28" s="7">
        <f t="shared" si="1"/>
        <v>4.9999999999999822E-2</v>
      </c>
      <c r="F28" s="8">
        <v>790</v>
      </c>
      <c r="G28" s="8">
        <v>775</v>
      </c>
      <c r="H28" s="8"/>
      <c r="I28" s="14">
        <f t="shared" si="6"/>
        <v>217.5</v>
      </c>
      <c r="J28" s="8">
        <v>850</v>
      </c>
      <c r="K28" s="8">
        <v>840</v>
      </c>
      <c r="L28" s="9"/>
      <c r="M28" s="14">
        <f t="shared" si="7"/>
        <v>155</v>
      </c>
      <c r="N28" s="13">
        <f t="shared" si="8"/>
        <v>10.875</v>
      </c>
      <c r="O28" s="13">
        <f t="shared" si="9"/>
        <v>7.75</v>
      </c>
      <c r="P28" s="10">
        <f t="shared" si="10"/>
        <v>155.3571428571432</v>
      </c>
      <c r="Q28" s="10">
        <f t="shared" si="11"/>
        <v>155.00000000000054</v>
      </c>
      <c r="R28" s="16">
        <f t="shared" si="12"/>
        <v>0.35714285714266225</v>
      </c>
      <c r="S28" s="5"/>
    </row>
    <row r="29" spans="1:19" x14ac:dyDescent="0.35">
      <c r="A29" s="10" t="s">
        <v>27</v>
      </c>
      <c r="B29" s="7">
        <v>1.7</v>
      </c>
      <c r="C29" s="7">
        <f t="shared" si="0"/>
        <v>0.10999999999999988</v>
      </c>
      <c r="D29" s="7">
        <v>1.67</v>
      </c>
      <c r="E29" s="7">
        <f t="shared" si="1"/>
        <v>7.9999999999999849E-2</v>
      </c>
      <c r="F29" s="8">
        <v>790</v>
      </c>
      <c r="G29" s="8">
        <v>790</v>
      </c>
      <c r="H29" s="8"/>
      <c r="I29" s="14">
        <f t="shared" si="6"/>
        <v>210</v>
      </c>
      <c r="J29" s="8">
        <v>900</v>
      </c>
      <c r="K29" s="8">
        <v>900</v>
      </c>
      <c r="L29" s="9"/>
      <c r="M29" s="14">
        <f t="shared" si="7"/>
        <v>100</v>
      </c>
      <c r="N29" s="13">
        <f t="shared" si="8"/>
        <v>10.5</v>
      </c>
      <c r="O29" s="13">
        <f t="shared" si="9"/>
        <v>5</v>
      </c>
      <c r="P29" s="10">
        <f t="shared" si="10"/>
        <v>95.454545454545567</v>
      </c>
      <c r="Q29" s="10">
        <f t="shared" si="11"/>
        <v>62.500000000000121</v>
      </c>
      <c r="R29" s="16">
        <f t="shared" si="12"/>
        <v>32.954545454545446</v>
      </c>
      <c r="S29" s="5"/>
    </row>
    <row r="30" spans="1:19" x14ac:dyDescent="0.35">
      <c r="A30" s="10" t="s">
        <v>28</v>
      </c>
      <c r="B30" s="7">
        <v>1.68</v>
      </c>
      <c r="C30" s="7">
        <f t="shared" si="0"/>
        <v>8.9999999999999858E-2</v>
      </c>
      <c r="D30" s="7">
        <v>1.67</v>
      </c>
      <c r="E30" s="7">
        <f t="shared" si="1"/>
        <v>7.9999999999999849E-2</v>
      </c>
      <c r="F30" s="8">
        <v>835</v>
      </c>
      <c r="G30" s="8">
        <v>835</v>
      </c>
      <c r="H30" s="8"/>
      <c r="I30" s="14">
        <f t="shared" si="6"/>
        <v>165</v>
      </c>
      <c r="J30" s="8">
        <v>865</v>
      </c>
      <c r="K30" s="8">
        <v>865</v>
      </c>
      <c r="L30" s="9"/>
      <c r="M30" s="14">
        <f t="shared" si="7"/>
        <v>135</v>
      </c>
      <c r="N30" s="13">
        <f t="shared" si="8"/>
        <v>8.25</v>
      </c>
      <c r="O30" s="13">
        <f t="shared" si="9"/>
        <v>6.75</v>
      </c>
      <c r="P30" s="10">
        <f t="shared" si="10"/>
        <v>91.666666666666814</v>
      </c>
      <c r="Q30" s="10">
        <f t="shared" si="11"/>
        <v>84.375000000000156</v>
      </c>
      <c r="R30" s="16">
        <f t="shared" si="12"/>
        <v>7.2916666666666572</v>
      </c>
      <c r="S30" s="5"/>
    </row>
    <row r="31" spans="1:19" x14ac:dyDescent="0.35">
      <c r="A31" s="10" t="s">
        <v>29</v>
      </c>
      <c r="B31" s="7">
        <v>1.69</v>
      </c>
      <c r="C31" s="7">
        <f t="shared" si="0"/>
        <v>9.9999999999999867E-2</v>
      </c>
      <c r="D31" s="7">
        <v>1.67</v>
      </c>
      <c r="E31" s="7">
        <f t="shared" si="1"/>
        <v>7.9999999999999849E-2</v>
      </c>
      <c r="F31" s="8">
        <v>800</v>
      </c>
      <c r="G31" s="8">
        <v>825</v>
      </c>
      <c r="H31" s="8"/>
      <c r="I31" s="14">
        <f t="shared" si="6"/>
        <v>187.5</v>
      </c>
      <c r="J31" s="8">
        <v>880</v>
      </c>
      <c r="K31" s="8">
        <v>885</v>
      </c>
      <c r="L31" s="9"/>
      <c r="M31" s="14">
        <f t="shared" si="7"/>
        <v>117.5</v>
      </c>
      <c r="N31" s="13">
        <f t="shared" si="8"/>
        <v>9.375</v>
      </c>
      <c r="O31" s="13">
        <f t="shared" si="9"/>
        <v>5.875</v>
      </c>
      <c r="P31" s="10">
        <f t="shared" si="10"/>
        <v>93.750000000000128</v>
      </c>
      <c r="Q31" s="10">
        <f t="shared" si="11"/>
        <v>73.437500000000142</v>
      </c>
      <c r="R31" s="16">
        <f t="shared" si="12"/>
        <v>20.312499999999986</v>
      </c>
      <c r="S31" s="5"/>
    </row>
    <row r="32" spans="1:19" x14ac:dyDescent="0.35">
      <c r="A32" s="10" t="s">
        <v>30</v>
      </c>
      <c r="B32" s="7"/>
      <c r="C32" s="7"/>
      <c r="D32" s="7">
        <v>1.65</v>
      </c>
      <c r="E32" s="7">
        <f t="shared" si="1"/>
        <v>5.9999999999999831E-2</v>
      </c>
      <c r="F32" s="8"/>
      <c r="G32" s="8"/>
      <c r="H32" s="8"/>
      <c r="I32" s="14"/>
      <c r="J32" s="8">
        <v>800</v>
      </c>
      <c r="K32" s="8">
        <v>800</v>
      </c>
      <c r="L32" s="9"/>
      <c r="M32" s="14">
        <f t="shared" si="7"/>
        <v>200</v>
      </c>
      <c r="N32" s="13"/>
      <c r="O32" s="13"/>
      <c r="P32" s="10"/>
      <c r="Q32" s="10"/>
      <c r="R32" s="16"/>
      <c r="S32" s="5"/>
    </row>
    <row r="33" spans="1:19" x14ac:dyDescent="0.35">
      <c r="A33" s="10" t="s">
        <v>31</v>
      </c>
      <c r="B33" s="7">
        <v>1.68</v>
      </c>
      <c r="C33" s="7">
        <f>B33-1.59</f>
        <v>8.9999999999999858E-2</v>
      </c>
      <c r="D33" s="7">
        <v>1.65</v>
      </c>
      <c r="E33" s="7">
        <f t="shared" si="1"/>
        <v>5.9999999999999831E-2</v>
      </c>
      <c r="F33" s="8">
        <v>875</v>
      </c>
      <c r="G33" s="8">
        <v>870</v>
      </c>
      <c r="H33" s="8"/>
      <c r="I33" s="14">
        <f t="shared" si="6"/>
        <v>127.5</v>
      </c>
      <c r="J33" s="8">
        <v>870</v>
      </c>
      <c r="K33" s="8">
        <v>865</v>
      </c>
      <c r="L33" s="9"/>
      <c r="M33" s="14">
        <f t="shared" si="7"/>
        <v>132.5</v>
      </c>
      <c r="N33" s="13">
        <f t="shared" si="8"/>
        <v>6.375</v>
      </c>
      <c r="O33" s="13">
        <f t="shared" si="9"/>
        <v>6.6249999999999991</v>
      </c>
      <c r="P33" s="10">
        <f t="shared" si="10"/>
        <v>70.833333333333442</v>
      </c>
      <c r="Q33" s="10">
        <f t="shared" si="11"/>
        <v>110.41666666666696</v>
      </c>
      <c r="R33" s="16">
        <f t="shared" si="12"/>
        <v>-39.583333333333513</v>
      </c>
      <c r="S33" s="5"/>
    </row>
    <row r="34" spans="1:19" x14ac:dyDescent="0.35">
      <c r="A34" s="10" t="s">
        <v>32</v>
      </c>
      <c r="B34" s="7">
        <v>1.74</v>
      </c>
      <c r="C34" s="7">
        <f>B34-1.59</f>
        <v>0.14999999999999991</v>
      </c>
      <c r="D34" s="7">
        <v>1.69</v>
      </c>
      <c r="E34" s="7">
        <f t="shared" ref="E34:E65" si="13">D34-1.59</f>
        <v>9.9999999999999867E-2</v>
      </c>
      <c r="F34" s="8">
        <v>845</v>
      </c>
      <c r="G34" s="8">
        <v>885</v>
      </c>
      <c r="H34" s="8"/>
      <c r="I34" s="14">
        <f t="shared" si="6"/>
        <v>135</v>
      </c>
      <c r="J34" s="8">
        <v>865</v>
      </c>
      <c r="K34" s="9">
        <v>855</v>
      </c>
      <c r="L34" s="9"/>
      <c r="M34" s="14">
        <f t="shared" si="7"/>
        <v>140</v>
      </c>
      <c r="N34" s="13">
        <f t="shared" si="8"/>
        <v>6.75</v>
      </c>
      <c r="O34" s="13">
        <f t="shared" si="9"/>
        <v>7</v>
      </c>
      <c r="P34" s="10">
        <f t="shared" si="10"/>
        <v>45.000000000000028</v>
      </c>
      <c r="Q34" s="10">
        <f t="shared" si="11"/>
        <v>70.000000000000099</v>
      </c>
      <c r="R34" s="16">
        <f t="shared" si="12"/>
        <v>-25.000000000000071</v>
      </c>
      <c r="S34" s="5"/>
    </row>
    <row r="35" spans="1:19" x14ac:dyDescent="0.35">
      <c r="A35" s="10" t="s">
        <v>33</v>
      </c>
      <c r="B35" s="7">
        <v>1.7</v>
      </c>
      <c r="C35" s="7">
        <f>B35-1.59</f>
        <v>0.10999999999999988</v>
      </c>
      <c r="D35" s="7">
        <v>1.69</v>
      </c>
      <c r="E35" s="7">
        <f t="shared" si="13"/>
        <v>9.9999999999999867E-2</v>
      </c>
      <c r="F35" s="8">
        <v>870</v>
      </c>
      <c r="G35" s="8">
        <v>850</v>
      </c>
      <c r="H35" s="8"/>
      <c r="I35" s="14">
        <f t="shared" si="6"/>
        <v>140</v>
      </c>
      <c r="J35" s="8">
        <v>880</v>
      </c>
      <c r="K35" s="8">
        <v>870</v>
      </c>
      <c r="L35" s="9"/>
      <c r="M35" s="14">
        <f t="shared" si="7"/>
        <v>125</v>
      </c>
      <c r="N35" s="13">
        <f t="shared" si="8"/>
        <v>7</v>
      </c>
      <c r="O35" s="13">
        <f t="shared" si="9"/>
        <v>6.25</v>
      </c>
      <c r="P35" s="10">
        <f t="shared" si="10"/>
        <v>63.636363636363711</v>
      </c>
      <c r="Q35" s="10">
        <f t="shared" si="11"/>
        <v>62.500000000000085</v>
      </c>
      <c r="R35" s="16">
        <f t="shared" si="12"/>
        <v>1.136363636363626</v>
      </c>
      <c r="S35" s="5"/>
    </row>
    <row r="36" spans="1:19" x14ac:dyDescent="0.35">
      <c r="A36" s="10" t="s">
        <v>34</v>
      </c>
      <c r="B36" s="7"/>
      <c r="C36" s="7"/>
      <c r="D36" s="7">
        <v>1.65</v>
      </c>
      <c r="E36" s="7">
        <f t="shared" si="13"/>
        <v>5.9999999999999831E-2</v>
      </c>
      <c r="F36" s="8"/>
      <c r="G36" s="8"/>
      <c r="H36" s="8"/>
      <c r="I36" s="14"/>
      <c r="J36" s="8">
        <v>810</v>
      </c>
      <c r="K36" s="8">
        <v>800</v>
      </c>
      <c r="L36" s="9"/>
      <c r="M36" s="14">
        <f t="shared" si="7"/>
        <v>195</v>
      </c>
      <c r="N36" s="13"/>
      <c r="O36" s="13"/>
      <c r="P36" s="10"/>
      <c r="Q36" s="10"/>
      <c r="R36" s="16"/>
      <c r="S36" s="5"/>
    </row>
    <row r="37" spans="1:19" x14ac:dyDescent="0.35">
      <c r="A37" s="10" t="s">
        <v>35</v>
      </c>
      <c r="B37" s="7">
        <v>1.7</v>
      </c>
      <c r="C37" s="7">
        <f t="shared" ref="C37:C53" si="14">B37-1.59</f>
        <v>0.10999999999999988</v>
      </c>
      <c r="D37" s="7">
        <v>1.66</v>
      </c>
      <c r="E37" s="7">
        <f t="shared" si="13"/>
        <v>6.999999999999984E-2</v>
      </c>
      <c r="F37" s="8">
        <v>850</v>
      </c>
      <c r="G37" s="8">
        <v>855</v>
      </c>
      <c r="H37" s="8"/>
      <c r="I37" s="14">
        <f t="shared" si="6"/>
        <v>147.5</v>
      </c>
      <c r="J37" s="8">
        <v>900</v>
      </c>
      <c r="K37" s="8">
        <v>905</v>
      </c>
      <c r="L37" s="9"/>
      <c r="M37" s="14">
        <f t="shared" si="7"/>
        <v>97.5</v>
      </c>
      <c r="N37" s="13">
        <f t="shared" si="8"/>
        <v>7.375</v>
      </c>
      <c r="O37" s="13">
        <f t="shared" si="9"/>
        <v>4.875</v>
      </c>
      <c r="P37" s="10">
        <f t="shared" si="10"/>
        <v>67.045454545454618</v>
      </c>
      <c r="Q37" s="10">
        <f t="shared" si="11"/>
        <v>69.642857142857295</v>
      </c>
      <c r="R37" s="16">
        <f t="shared" si="12"/>
        <v>-2.5974025974026773</v>
      </c>
      <c r="S37" s="5"/>
    </row>
    <row r="38" spans="1:19" x14ac:dyDescent="0.35">
      <c r="A38" s="10" t="s">
        <v>36</v>
      </c>
      <c r="B38" s="7">
        <v>1.68</v>
      </c>
      <c r="C38" s="7">
        <f t="shared" si="14"/>
        <v>8.9999999999999858E-2</v>
      </c>
      <c r="D38" s="7">
        <v>1.67</v>
      </c>
      <c r="E38" s="7">
        <f t="shared" si="13"/>
        <v>7.9999999999999849E-2</v>
      </c>
      <c r="F38" s="8">
        <v>730</v>
      </c>
      <c r="G38" s="8">
        <v>740</v>
      </c>
      <c r="H38" s="8"/>
      <c r="I38" s="14">
        <f t="shared" si="6"/>
        <v>265</v>
      </c>
      <c r="J38" s="8">
        <v>885</v>
      </c>
      <c r="K38" s="8">
        <v>880</v>
      </c>
      <c r="L38" s="9"/>
      <c r="M38" s="14">
        <f t="shared" si="7"/>
        <v>117.5</v>
      </c>
      <c r="N38" s="13">
        <f t="shared" si="8"/>
        <v>13.249999999999998</v>
      </c>
      <c r="O38" s="13">
        <f t="shared" si="9"/>
        <v>5.875</v>
      </c>
      <c r="P38" s="10">
        <f t="shared" si="10"/>
        <v>147.22222222222243</v>
      </c>
      <c r="Q38" s="10">
        <f t="shared" si="11"/>
        <v>73.437500000000142</v>
      </c>
      <c r="R38" s="16">
        <f t="shared" si="12"/>
        <v>73.784722222222285</v>
      </c>
      <c r="S38" s="5"/>
    </row>
    <row r="39" spans="1:19" x14ac:dyDescent="0.35">
      <c r="A39" s="10" t="s">
        <v>37</v>
      </c>
      <c r="B39" s="7">
        <v>1.7</v>
      </c>
      <c r="C39" s="7">
        <f t="shared" si="14"/>
        <v>0.10999999999999988</v>
      </c>
      <c r="D39" s="7">
        <v>1.67</v>
      </c>
      <c r="E39" s="7">
        <f t="shared" si="13"/>
        <v>7.9999999999999849E-2</v>
      </c>
      <c r="F39" s="8">
        <v>790</v>
      </c>
      <c r="G39" s="8">
        <v>775</v>
      </c>
      <c r="H39" s="8"/>
      <c r="I39" s="14">
        <f t="shared" si="6"/>
        <v>217.5</v>
      </c>
      <c r="J39" s="8">
        <v>840</v>
      </c>
      <c r="K39" s="8">
        <v>835</v>
      </c>
      <c r="L39" s="9"/>
      <c r="M39" s="14">
        <f t="shared" si="7"/>
        <v>162.5</v>
      </c>
      <c r="N39" s="13">
        <f t="shared" si="8"/>
        <v>10.875</v>
      </c>
      <c r="O39" s="13">
        <f t="shared" si="9"/>
        <v>8.125</v>
      </c>
      <c r="P39" s="10">
        <f t="shared" si="10"/>
        <v>98.863636363636473</v>
      </c>
      <c r="Q39" s="10">
        <f t="shared" si="11"/>
        <v>101.56250000000018</v>
      </c>
      <c r="R39" s="16">
        <f t="shared" si="12"/>
        <v>-2.6988636363637113</v>
      </c>
      <c r="S39" s="5"/>
    </row>
    <row r="40" spans="1:19" x14ac:dyDescent="0.35">
      <c r="A40" s="10" t="s">
        <v>38</v>
      </c>
      <c r="B40" s="7">
        <v>1.68</v>
      </c>
      <c r="C40" s="7">
        <f t="shared" si="14"/>
        <v>8.9999999999999858E-2</v>
      </c>
      <c r="D40" s="7">
        <v>1.65</v>
      </c>
      <c r="E40" s="7">
        <f t="shared" si="13"/>
        <v>5.9999999999999831E-2</v>
      </c>
      <c r="F40" s="8">
        <v>790</v>
      </c>
      <c r="G40" s="8">
        <v>790</v>
      </c>
      <c r="H40" s="8"/>
      <c r="I40" s="14">
        <f t="shared" si="6"/>
        <v>210</v>
      </c>
      <c r="J40" s="8">
        <v>845</v>
      </c>
      <c r="K40" s="8">
        <v>830</v>
      </c>
      <c r="L40" s="9"/>
      <c r="M40" s="14">
        <f t="shared" si="7"/>
        <v>162.5</v>
      </c>
      <c r="N40" s="13">
        <f t="shared" si="8"/>
        <v>10.5</v>
      </c>
      <c r="O40" s="13">
        <f t="shared" si="9"/>
        <v>8.125</v>
      </c>
      <c r="P40" s="10">
        <f t="shared" si="10"/>
        <v>116.66666666666686</v>
      </c>
      <c r="Q40" s="10">
        <f t="shared" si="11"/>
        <v>135.41666666666706</v>
      </c>
      <c r="R40" s="16">
        <f t="shared" si="12"/>
        <v>-18.750000000000199</v>
      </c>
      <c r="S40" s="5"/>
    </row>
    <row r="41" spans="1:19" x14ac:dyDescent="0.35">
      <c r="A41" s="10" t="s">
        <v>39</v>
      </c>
      <c r="B41" s="7">
        <v>1.68</v>
      </c>
      <c r="C41" s="7">
        <f t="shared" si="14"/>
        <v>8.9999999999999858E-2</v>
      </c>
      <c r="D41" s="7">
        <v>1.66</v>
      </c>
      <c r="E41" s="7">
        <f t="shared" si="13"/>
        <v>6.999999999999984E-2</v>
      </c>
      <c r="F41" s="8">
        <v>835</v>
      </c>
      <c r="G41" s="8">
        <v>835</v>
      </c>
      <c r="H41" s="8"/>
      <c r="I41" s="14">
        <f t="shared" si="6"/>
        <v>165</v>
      </c>
      <c r="J41" s="8">
        <v>840</v>
      </c>
      <c r="K41" s="8">
        <v>830</v>
      </c>
      <c r="L41" s="9"/>
      <c r="M41" s="14">
        <f t="shared" si="7"/>
        <v>165</v>
      </c>
      <c r="N41" s="13">
        <f t="shared" si="8"/>
        <v>8.25</v>
      </c>
      <c r="O41" s="13">
        <f t="shared" si="9"/>
        <v>8.25</v>
      </c>
      <c r="P41" s="10">
        <f t="shared" si="10"/>
        <v>91.666666666666814</v>
      </c>
      <c r="Q41" s="10">
        <f t="shared" si="11"/>
        <v>117.85714285714313</v>
      </c>
      <c r="R41" s="16">
        <f t="shared" si="12"/>
        <v>-26.190476190476318</v>
      </c>
      <c r="S41" s="5"/>
    </row>
    <row r="42" spans="1:19" x14ac:dyDescent="0.35">
      <c r="A42" s="10" t="s">
        <v>40</v>
      </c>
      <c r="B42" s="7">
        <v>1.69</v>
      </c>
      <c r="C42" s="7">
        <f t="shared" si="14"/>
        <v>9.9999999999999867E-2</v>
      </c>
      <c r="D42" s="7">
        <v>1.65</v>
      </c>
      <c r="E42" s="7">
        <f t="shared" si="13"/>
        <v>5.9999999999999831E-2</v>
      </c>
      <c r="F42" s="8">
        <v>800</v>
      </c>
      <c r="G42" s="8">
        <v>825</v>
      </c>
      <c r="H42" s="8"/>
      <c r="I42" s="14">
        <f t="shared" si="6"/>
        <v>187.5</v>
      </c>
      <c r="J42" s="8">
        <v>860</v>
      </c>
      <c r="K42" s="8">
        <v>865</v>
      </c>
      <c r="L42" s="9"/>
      <c r="M42" s="14">
        <f t="shared" si="7"/>
        <v>137.5</v>
      </c>
      <c r="N42" s="13">
        <f t="shared" si="8"/>
        <v>9.375</v>
      </c>
      <c r="O42" s="13">
        <f t="shared" si="9"/>
        <v>6.875</v>
      </c>
      <c r="P42" s="10">
        <f t="shared" si="10"/>
        <v>93.750000000000128</v>
      </c>
      <c r="Q42" s="10">
        <f t="shared" si="11"/>
        <v>114.58333333333366</v>
      </c>
      <c r="R42" s="16">
        <f t="shared" si="12"/>
        <v>-20.833333333333528</v>
      </c>
      <c r="S42" s="5"/>
    </row>
    <row r="43" spans="1:19" x14ac:dyDescent="0.35">
      <c r="A43" s="10" t="s">
        <v>41</v>
      </c>
      <c r="B43" s="7">
        <v>1.66</v>
      </c>
      <c r="C43" s="7">
        <f t="shared" si="14"/>
        <v>6.999999999999984E-2</v>
      </c>
      <c r="D43" s="7">
        <v>1.67</v>
      </c>
      <c r="E43" s="7">
        <f t="shared" si="13"/>
        <v>7.9999999999999849E-2</v>
      </c>
      <c r="F43" s="8">
        <v>605</v>
      </c>
      <c r="G43" s="8">
        <v>610</v>
      </c>
      <c r="H43" s="8"/>
      <c r="I43" s="14">
        <f t="shared" si="6"/>
        <v>392.5</v>
      </c>
      <c r="J43" s="9">
        <v>870</v>
      </c>
      <c r="K43" s="8">
        <v>865</v>
      </c>
      <c r="L43" s="9"/>
      <c r="M43" s="14">
        <f t="shared" si="7"/>
        <v>132.5</v>
      </c>
      <c r="N43" s="13">
        <f t="shared" si="8"/>
        <v>19.625</v>
      </c>
      <c r="O43" s="13">
        <f t="shared" si="9"/>
        <v>6.6249999999999991</v>
      </c>
      <c r="P43" s="10">
        <f t="shared" si="10"/>
        <v>280.35714285714351</v>
      </c>
      <c r="Q43" s="10">
        <f t="shared" si="11"/>
        <v>82.812500000000142</v>
      </c>
      <c r="R43" s="16">
        <f t="shared" si="12"/>
        <v>197.54464285714337</v>
      </c>
      <c r="S43" s="5"/>
    </row>
    <row r="44" spans="1:19" x14ac:dyDescent="0.35">
      <c r="A44" s="10" t="s">
        <v>42</v>
      </c>
      <c r="B44" s="7">
        <v>1.73</v>
      </c>
      <c r="C44" s="7">
        <f t="shared" si="14"/>
        <v>0.1399999999999999</v>
      </c>
      <c r="D44" s="7">
        <v>1.68</v>
      </c>
      <c r="E44" s="7">
        <f t="shared" si="13"/>
        <v>8.9999999999999858E-2</v>
      </c>
      <c r="F44" s="8">
        <v>750</v>
      </c>
      <c r="G44" s="8">
        <v>745</v>
      </c>
      <c r="H44" s="8"/>
      <c r="I44" s="14">
        <f t="shared" si="6"/>
        <v>252.5</v>
      </c>
      <c r="J44" s="9">
        <v>860</v>
      </c>
      <c r="K44" s="8">
        <v>870</v>
      </c>
      <c r="L44" s="9"/>
      <c r="M44" s="14">
        <f t="shared" si="7"/>
        <v>135</v>
      </c>
      <c r="N44" s="13">
        <f t="shared" si="8"/>
        <v>12.624999999999998</v>
      </c>
      <c r="O44" s="13">
        <f t="shared" si="9"/>
        <v>6.75</v>
      </c>
      <c r="P44" s="10">
        <f t="shared" si="10"/>
        <v>90.178571428571473</v>
      </c>
      <c r="Q44" s="10">
        <f t="shared" si="11"/>
        <v>75.000000000000114</v>
      </c>
      <c r="R44" s="16">
        <f t="shared" si="12"/>
        <v>15.17857142857136</v>
      </c>
      <c r="S44" s="5"/>
    </row>
    <row r="45" spans="1:19" x14ac:dyDescent="0.35">
      <c r="A45" s="10" t="s">
        <v>43</v>
      </c>
      <c r="B45" s="7">
        <v>1.68</v>
      </c>
      <c r="C45" s="7">
        <f t="shared" si="14"/>
        <v>8.9999999999999858E-2</v>
      </c>
      <c r="D45" s="7">
        <v>1.66</v>
      </c>
      <c r="E45" s="7">
        <f t="shared" si="13"/>
        <v>6.999999999999984E-2</v>
      </c>
      <c r="F45" s="8">
        <v>770</v>
      </c>
      <c r="G45" s="8">
        <v>755</v>
      </c>
      <c r="H45" s="8"/>
      <c r="I45" s="14">
        <f t="shared" si="6"/>
        <v>237.5</v>
      </c>
      <c r="J45" s="9">
        <v>865</v>
      </c>
      <c r="K45" s="8">
        <v>860</v>
      </c>
      <c r="L45" s="9"/>
      <c r="M45" s="14">
        <f t="shared" si="7"/>
        <v>137.5</v>
      </c>
      <c r="N45" s="13">
        <f t="shared" si="8"/>
        <v>11.875</v>
      </c>
      <c r="O45" s="13">
        <f t="shared" si="9"/>
        <v>6.875</v>
      </c>
      <c r="P45" s="10">
        <f t="shared" si="10"/>
        <v>131.94444444444466</v>
      </c>
      <c r="Q45" s="10">
        <f t="shared" si="11"/>
        <v>98.214285714285936</v>
      </c>
      <c r="R45" s="16">
        <f t="shared" si="12"/>
        <v>33.73015873015872</v>
      </c>
      <c r="S45" s="5"/>
    </row>
    <row r="46" spans="1:19" x14ac:dyDescent="0.35">
      <c r="A46" s="10" t="s">
        <v>44</v>
      </c>
      <c r="B46" s="7">
        <v>1.7</v>
      </c>
      <c r="C46" s="7">
        <f t="shared" si="14"/>
        <v>0.10999999999999988</v>
      </c>
      <c r="D46" s="7">
        <v>1.67</v>
      </c>
      <c r="E46" s="7">
        <f t="shared" si="13"/>
        <v>7.9999999999999849E-2</v>
      </c>
      <c r="F46" s="8">
        <v>700</v>
      </c>
      <c r="G46" s="8">
        <v>685</v>
      </c>
      <c r="H46" s="8"/>
      <c r="I46" s="14">
        <f t="shared" si="6"/>
        <v>307.5</v>
      </c>
      <c r="J46" s="9">
        <v>870</v>
      </c>
      <c r="K46" s="8">
        <v>865</v>
      </c>
      <c r="L46" s="9"/>
      <c r="M46" s="14">
        <f t="shared" si="7"/>
        <v>132.5</v>
      </c>
      <c r="N46" s="13">
        <f t="shared" si="8"/>
        <v>15.375</v>
      </c>
      <c r="O46" s="13">
        <f t="shared" si="9"/>
        <v>6.6249999999999991</v>
      </c>
      <c r="P46" s="10">
        <f t="shared" si="10"/>
        <v>139.77272727272742</v>
      </c>
      <c r="Q46" s="10">
        <f t="shared" si="11"/>
        <v>82.812500000000142</v>
      </c>
      <c r="R46" s="16">
        <f t="shared" si="12"/>
        <v>56.96022727272728</v>
      </c>
      <c r="S46" s="5"/>
    </row>
    <row r="47" spans="1:19" x14ac:dyDescent="0.35">
      <c r="A47" s="10" t="s">
        <v>45</v>
      </c>
      <c r="B47" s="7">
        <v>1.71</v>
      </c>
      <c r="C47" s="7">
        <f t="shared" si="14"/>
        <v>0.11999999999999988</v>
      </c>
      <c r="D47" s="7">
        <v>1.69</v>
      </c>
      <c r="E47" s="7">
        <f t="shared" si="13"/>
        <v>9.9999999999999867E-2</v>
      </c>
      <c r="F47" s="8">
        <v>700</v>
      </c>
      <c r="G47" s="8">
        <v>715</v>
      </c>
      <c r="H47" s="8"/>
      <c r="I47" s="14">
        <f t="shared" si="6"/>
        <v>292.5</v>
      </c>
      <c r="J47" s="9">
        <v>850</v>
      </c>
      <c r="K47" s="8">
        <v>865</v>
      </c>
      <c r="L47" s="9"/>
      <c r="M47" s="14">
        <f t="shared" si="7"/>
        <v>142.5</v>
      </c>
      <c r="N47" s="13">
        <f t="shared" si="8"/>
        <v>14.625</v>
      </c>
      <c r="O47" s="13">
        <f t="shared" si="9"/>
        <v>7.125</v>
      </c>
      <c r="P47" s="10">
        <f t="shared" si="10"/>
        <v>121.87500000000011</v>
      </c>
      <c r="Q47" s="10">
        <f t="shared" si="11"/>
        <v>71.250000000000099</v>
      </c>
      <c r="R47" s="16">
        <f t="shared" si="12"/>
        <v>50.625000000000014</v>
      </c>
      <c r="S47" s="5"/>
    </row>
    <row r="48" spans="1:19" x14ac:dyDescent="0.35">
      <c r="A48" s="10" t="s">
        <v>46</v>
      </c>
      <c r="B48" s="7">
        <v>1.68</v>
      </c>
      <c r="C48" s="7">
        <f t="shared" si="14"/>
        <v>8.9999999999999858E-2</v>
      </c>
      <c r="D48" s="7">
        <v>1.68</v>
      </c>
      <c r="E48" s="7">
        <f t="shared" si="13"/>
        <v>8.9999999999999858E-2</v>
      </c>
      <c r="F48" s="8">
        <v>675</v>
      </c>
      <c r="G48" s="8">
        <v>675</v>
      </c>
      <c r="H48" s="8"/>
      <c r="I48" s="14">
        <f t="shared" si="6"/>
        <v>325</v>
      </c>
      <c r="J48" s="9">
        <v>900</v>
      </c>
      <c r="K48" s="8">
        <v>905</v>
      </c>
      <c r="L48" s="9"/>
      <c r="M48" s="14">
        <f t="shared" si="7"/>
        <v>97.5</v>
      </c>
      <c r="N48" s="13">
        <f t="shared" si="8"/>
        <v>16.25</v>
      </c>
      <c r="O48" s="13">
        <f t="shared" si="9"/>
        <v>4.875</v>
      </c>
      <c r="P48" s="10">
        <f t="shared" si="10"/>
        <v>180.55555555555583</v>
      </c>
      <c r="Q48" s="10">
        <f t="shared" si="11"/>
        <v>54.16666666666675</v>
      </c>
      <c r="R48" s="16">
        <f t="shared" si="12"/>
        <v>126.38888888888908</v>
      </c>
      <c r="S48" s="5"/>
    </row>
    <row r="49" spans="1:19" x14ac:dyDescent="0.35">
      <c r="A49" s="10" t="s">
        <v>47</v>
      </c>
      <c r="B49" s="7">
        <v>1.66</v>
      </c>
      <c r="C49" s="7">
        <f t="shared" si="14"/>
        <v>6.999999999999984E-2</v>
      </c>
      <c r="D49" s="7">
        <v>1.67</v>
      </c>
      <c r="E49" s="7">
        <f t="shared" si="13"/>
        <v>7.9999999999999849E-2</v>
      </c>
      <c r="F49" s="8">
        <v>770</v>
      </c>
      <c r="G49" s="8">
        <v>765</v>
      </c>
      <c r="H49" s="8"/>
      <c r="I49" s="14">
        <f t="shared" si="6"/>
        <v>232.5</v>
      </c>
      <c r="J49" s="9">
        <v>845</v>
      </c>
      <c r="K49" s="8">
        <v>840</v>
      </c>
      <c r="L49" s="9"/>
      <c r="M49" s="14">
        <f t="shared" si="7"/>
        <v>157.5</v>
      </c>
      <c r="N49" s="13">
        <f t="shared" si="8"/>
        <v>11.625</v>
      </c>
      <c r="O49" s="13">
        <f t="shared" si="9"/>
        <v>7.8749999999999991</v>
      </c>
      <c r="P49" s="10">
        <f t="shared" si="10"/>
        <v>166.07142857142895</v>
      </c>
      <c r="Q49" s="10">
        <f t="shared" si="11"/>
        <v>98.437500000000171</v>
      </c>
      <c r="R49" s="16">
        <f t="shared" si="12"/>
        <v>67.633928571428783</v>
      </c>
      <c r="S49" s="5"/>
    </row>
    <row r="50" spans="1:19" x14ac:dyDescent="0.35">
      <c r="A50" s="10" t="s">
        <v>48</v>
      </c>
      <c r="B50" s="7">
        <v>1.67</v>
      </c>
      <c r="C50" s="7">
        <f t="shared" si="14"/>
        <v>7.9999999999999849E-2</v>
      </c>
      <c r="D50" s="7">
        <v>1.67</v>
      </c>
      <c r="E50" s="7">
        <f t="shared" si="13"/>
        <v>7.9999999999999849E-2</v>
      </c>
      <c r="F50" s="8">
        <v>800</v>
      </c>
      <c r="G50" s="8">
        <v>790</v>
      </c>
      <c r="H50" s="8"/>
      <c r="I50" s="14">
        <f t="shared" si="6"/>
        <v>205</v>
      </c>
      <c r="J50" s="9">
        <v>880</v>
      </c>
      <c r="K50" s="8">
        <v>875</v>
      </c>
      <c r="L50" s="9"/>
      <c r="M50" s="14">
        <f t="shared" si="7"/>
        <v>122.5</v>
      </c>
      <c r="N50" s="13">
        <f t="shared" si="8"/>
        <v>10.249999999999998</v>
      </c>
      <c r="O50" s="13">
        <f t="shared" si="9"/>
        <v>6.125</v>
      </c>
      <c r="P50" s="10">
        <f t="shared" si="10"/>
        <v>128.12500000000023</v>
      </c>
      <c r="Q50" s="10">
        <f t="shared" si="11"/>
        <v>76.562500000000142</v>
      </c>
      <c r="R50" s="16">
        <f t="shared" si="12"/>
        <v>51.562500000000085</v>
      </c>
      <c r="S50" s="5"/>
    </row>
    <row r="51" spans="1:19" x14ac:dyDescent="0.35">
      <c r="A51" s="10" t="s">
        <v>49</v>
      </c>
      <c r="B51" s="7">
        <v>1.69</v>
      </c>
      <c r="C51" s="7">
        <f t="shared" si="14"/>
        <v>9.9999999999999867E-2</v>
      </c>
      <c r="D51" s="7">
        <v>1.67</v>
      </c>
      <c r="E51" s="7">
        <f t="shared" si="13"/>
        <v>7.9999999999999849E-2</v>
      </c>
      <c r="F51" s="8">
        <v>840</v>
      </c>
      <c r="G51" s="8">
        <v>830</v>
      </c>
      <c r="H51" s="8"/>
      <c r="I51" s="14">
        <f t="shared" si="6"/>
        <v>165</v>
      </c>
      <c r="J51" s="9">
        <v>890</v>
      </c>
      <c r="K51" s="8">
        <v>880</v>
      </c>
      <c r="L51" s="9"/>
      <c r="M51" s="14">
        <f t="shared" si="7"/>
        <v>115</v>
      </c>
      <c r="N51" s="13">
        <f t="shared" si="8"/>
        <v>8.25</v>
      </c>
      <c r="O51" s="13">
        <f t="shared" si="9"/>
        <v>5.75</v>
      </c>
      <c r="P51" s="10">
        <f t="shared" si="10"/>
        <v>82.500000000000114</v>
      </c>
      <c r="Q51" s="10">
        <f t="shared" si="11"/>
        <v>71.875000000000142</v>
      </c>
      <c r="R51" s="16">
        <f t="shared" si="12"/>
        <v>10.624999999999972</v>
      </c>
      <c r="S51" s="5"/>
    </row>
    <row r="52" spans="1:19" x14ac:dyDescent="0.35">
      <c r="A52" s="10" t="s">
        <v>52</v>
      </c>
      <c r="B52" s="7">
        <v>1.68</v>
      </c>
      <c r="C52" s="7">
        <f t="shared" si="14"/>
        <v>8.9999999999999858E-2</v>
      </c>
      <c r="D52" s="7">
        <v>1.65</v>
      </c>
      <c r="E52" s="7">
        <f t="shared" si="13"/>
        <v>5.9999999999999831E-2</v>
      </c>
      <c r="F52" s="8">
        <v>845</v>
      </c>
      <c r="G52" s="8">
        <v>855</v>
      </c>
      <c r="H52" s="8"/>
      <c r="I52" s="14">
        <f t="shared" si="6"/>
        <v>150</v>
      </c>
      <c r="J52" s="8">
        <v>860</v>
      </c>
      <c r="K52" s="8">
        <v>860</v>
      </c>
      <c r="L52" s="9"/>
      <c r="M52" s="14">
        <f t="shared" si="7"/>
        <v>140</v>
      </c>
      <c r="N52" s="13">
        <f t="shared" si="8"/>
        <v>7.5</v>
      </c>
      <c r="O52" s="13">
        <f t="shared" si="9"/>
        <v>7</v>
      </c>
      <c r="P52" s="10">
        <f t="shared" si="10"/>
        <v>83.333333333333471</v>
      </c>
      <c r="Q52" s="10">
        <f t="shared" si="11"/>
        <v>116.666666666667</v>
      </c>
      <c r="R52" s="16">
        <f t="shared" si="12"/>
        <v>-33.333333333333528</v>
      </c>
      <c r="S52" s="5"/>
    </row>
    <row r="53" spans="1:19" x14ac:dyDescent="0.35">
      <c r="A53" s="10" t="s">
        <v>53</v>
      </c>
      <c r="B53" s="7">
        <v>1.67</v>
      </c>
      <c r="C53" s="7">
        <f t="shared" si="14"/>
        <v>7.9999999999999849E-2</v>
      </c>
      <c r="D53" s="7">
        <v>1.65</v>
      </c>
      <c r="E53" s="7">
        <f t="shared" si="13"/>
        <v>5.9999999999999831E-2</v>
      </c>
      <c r="F53" s="8">
        <v>825</v>
      </c>
      <c r="G53" s="8">
        <v>820</v>
      </c>
      <c r="H53" s="8"/>
      <c r="I53" s="14">
        <f t="shared" si="6"/>
        <v>177.5</v>
      </c>
      <c r="J53" s="8">
        <v>830</v>
      </c>
      <c r="K53" s="8">
        <v>840</v>
      </c>
      <c r="L53" s="9"/>
      <c r="M53" s="14">
        <f t="shared" si="7"/>
        <v>165</v>
      </c>
      <c r="N53" s="13">
        <f t="shared" si="8"/>
        <v>8.875</v>
      </c>
      <c r="O53" s="13">
        <f t="shared" si="9"/>
        <v>8.25</v>
      </c>
      <c r="P53" s="10">
        <f t="shared" si="10"/>
        <v>110.93750000000021</v>
      </c>
      <c r="Q53" s="10">
        <f t="shared" si="11"/>
        <v>137.5000000000004</v>
      </c>
      <c r="R53" s="16">
        <f t="shared" si="12"/>
        <v>-26.562500000000185</v>
      </c>
      <c r="S53" s="5"/>
    </row>
    <row r="54" spans="1:19" x14ac:dyDescent="0.35">
      <c r="A54" s="10" t="s">
        <v>54</v>
      </c>
      <c r="B54" s="7"/>
      <c r="C54" s="7"/>
      <c r="D54" s="7">
        <v>1.68</v>
      </c>
      <c r="E54" s="7">
        <f t="shared" si="13"/>
        <v>8.9999999999999858E-2</v>
      </c>
      <c r="F54" s="8"/>
      <c r="G54" s="8"/>
      <c r="H54" s="8"/>
      <c r="I54" s="14"/>
      <c r="J54" s="8">
        <v>900</v>
      </c>
      <c r="K54" s="8">
        <v>885</v>
      </c>
      <c r="L54" s="9"/>
      <c r="M54" s="14">
        <f t="shared" si="7"/>
        <v>107.5</v>
      </c>
      <c r="N54" s="13"/>
      <c r="O54" s="13"/>
      <c r="P54" s="10"/>
      <c r="Q54" s="10"/>
      <c r="R54" s="16"/>
      <c r="S54" s="5"/>
    </row>
    <row r="55" spans="1:19" x14ac:dyDescent="0.35">
      <c r="A55" s="10" t="s">
        <v>55</v>
      </c>
      <c r="B55" s="7">
        <v>1.7</v>
      </c>
      <c r="C55" s="7">
        <f t="shared" ref="C55:C86" si="15">B55-1.59</f>
        <v>0.10999999999999988</v>
      </c>
      <c r="D55" s="7">
        <v>1.9</v>
      </c>
      <c r="E55" s="7">
        <f t="shared" si="13"/>
        <v>0.30999999999999983</v>
      </c>
      <c r="F55" s="8">
        <v>585</v>
      </c>
      <c r="G55" s="8">
        <v>600</v>
      </c>
      <c r="H55" s="8"/>
      <c r="I55" s="14">
        <f t="shared" si="6"/>
        <v>407.5</v>
      </c>
      <c r="J55" s="8">
        <v>880</v>
      </c>
      <c r="K55" s="8">
        <v>875</v>
      </c>
      <c r="L55" s="9"/>
      <c r="M55" s="14">
        <f t="shared" si="7"/>
        <v>122.5</v>
      </c>
      <c r="N55" s="13">
        <f t="shared" si="8"/>
        <v>20.375</v>
      </c>
      <c r="O55" s="13">
        <f t="shared" si="9"/>
        <v>6.125</v>
      </c>
      <c r="P55" s="10">
        <f t="shared" si="10"/>
        <v>185.22727272727295</v>
      </c>
      <c r="Q55" s="10">
        <f t="shared" si="11"/>
        <v>19.758064516129043</v>
      </c>
      <c r="R55" s="16">
        <f t="shared" si="12"/>
        <v>165.46920821114389</v>
      </c>
      <c r="S55" s="5"/>
    </row>
    <row r="56" spans="1:19" x14ac:dyDescent="0.35">
      <c r="A56" s="10" t="s">
        <v>56</v>
      </c>
      <c r="B56" s="7">
        <v>1.7</v>
      </c>
      <c r="C56" s="7">
        <f t="shared" si="15"/>
        <v>0.10999999999999988</v>
      </c>
      <c r="D56" s="7">
        <v>1.68</v>
      </c>
      <c r="E56" s="7">
        <f t="shared" si="13"/>
        <v>8.9999999999999858E-2</v>
      </c>
      <c r="F56" s="8">
        <v>745</v>
      </c>
      <c r="G56" s="8">
        <v>725</v>
      </c>
      <c r="H56" s="8"/>
      <c r="I56" s="14">
        <f t="shared" si="6"/>
        <v>265</v>
      </c>
      <c r="J56" s="8">
        <v>875</v>
      </c>
      <c r="K56" s="8">
        <v>870</v>
      </c>
      <c r="L56" s="9"/>
      <c r="M56" s="14">
        <f t="shared" si="7"/>
        <v>127.5</v>
      </c>
      <c r="N56" s="13">
        <f t="shared" si="8"/>
        <v>13.249999999999998</v>
      </c>
      <c r="O56" s="13">
        <f t="shared" si="9"/>
        <v>6.375</v>
      </c>
      <c r="P56" s="10">
        <f t="shared" si="10"/>
        <v>120.45454545454558</v>
      </c>
      <c r="Q56" s="10">
        <f t="shared" si="11"/>
        <v>70.833333333333442</v>
      </c>
      <c r="R56" s="16">
        <f t="shared" si="12"/>
        <v>49.621212121212139</v>
      </c>
      <c r="S56" s="5"/>
    </row>
    <row r="57" spans="1:19" x14ac:dyDescent="0.35">
      <c r="A57" s="10" t="s">
        <v>57</v>
      </c>
      <c r="B57" s="7">
        <v>1.69</v>
      </c>
      <c r="C57" s="7">
        <f t="shared" si="15"/>
        <v>9.9999999999999867E-2</v>
      </c>
      <c r="D57" s="7">
        <v>1.67</v>
      </c>
      <c r="E57" s="7">
        <f t="shared" si="13"/>
        <v>7.9999999999999849E-2</v>
      </c>
      <c r="F57" s="8">
        <v>805</v>
      </c>
      <c r="G57" s="8">
        <v>805</v>
      </c>
      <c r="H57" s="8"/>
      <c r="I57" s="14">
        <f t="shared" si="6"/>
        <v>195</v>
      </c>
      <c r="J57" s="8">
        <v>840</v>
      </c>
      <c r="K57" s="8">
        <v>855</v>
      </c>
      <c r="L57" s="9"/>
      <c r="M57" s="14">
        <f t="shared" si="7"/>
        <v>152.5</v>
      </c>
      <c r="N57" s="13">
        <f t="shared" si="8"/>
        <v>9.75</v>
      </c>
      <c r="O57" s="13">
        <f t="shared" si="9"/>
        <v>7.625</v>
      </c>
      <c r="P57" s="10">
        <f t="shared" si="10"/>
        <v>97.500000000000128</v>
      </c>
      <c r="Q57" s="10">
        <f t="shared" si="11"/>
        <v>95.312500000000185</v>
      </c>
      <c r="R57" s="16">
        <f t="shared" si="12"/>
        <v>2.1874999999999432</v>
      </c>
      <c r="S57" s="5"/>
    </row>
    <row r="58" spans="1:19" x14ac:dyDescent="0.35">
      <c r="A58" s="10" t="s">
        <v>58</v>
      </c>
      <c r="B58" s="7">
        <v>1.69</v>
      </c>
      <c r="C58" s="7">
        <f t="shared" si="15"/>
        <v>9.9999999999999867E-2</v>
      </c>
      <c r="D58" s="7">
        <v>1.68</v>
      </c>
      <c r="E58" s="7">
        <f t="shared" si="13"/>
        <v>8.9999999999999858E-2</v>
      </c>
      <c r="F58" s="8">
        <v>770</v>
      </c>
      <c r="G58" s="8">
        <v>760</v>
      </c>
      <c r="H58" s="8"/>
      <c r="I58" s="14">
        <f t="shared" si="6"/>
        <v>235</v>
      </c>
      <c r="J58" s="8">
        <v>845</v>
      </c>
      <c r="K58" s="8">
        <v>840</v>
      </c>
      <c r="L58" s="9"/>
      <c r="M58" s="14">
        <f t="shared" si="7"/>
        <v>157.5</v>
      </c>
      <c r="N58" s="13">
        <f t="shared" si="8"/>
        <v>11.75</v>
      </c>
      <c r="O58" s="13">
        <f t="shared" si="9"/>
        <v>7.8749999999999991</v>
      </c>
      <c r="P58" s="10">
        <f t="shared" si="10"/>
        <v>117.50000000000016</v>
      </c>
      <c r="Q58" s="10">
        <f t="shared" si="11"/>
        <v>87.500000000000128</v>
      </c>
      <c r="R58" s="16">
        <f t="shared" si="12"/>
        <v>30.000000000000028</v>
      </c>
      <c r="S58" s="5"/>
    </row>
    <row r="59" spans="1:19" x14ac:dyDescent="0.35">
      <c r="A59" s="10" t="s">
        <v>59</v>
      </c>
      <c r="B59" s="7">
        <v>1.76</v>
      </c>
      <c r="C59" s="7">
        <f t="shared" si="15"/>
        <v>0.16999999999999993</v>
      </c>
      <c r="D59" s="7">
        <v>1.69</v>
      </c>
      <c r="E59" s="7">
        <f t="shared" si="13"/>
        <v>9.9999999999999867E-2</v>
      </c>
      <c r="F59" s="8">
        <v>750</v>
      </c>
      <c r="G59" s="8">
        <v>730</v>
      </c>
      <c r="H59" s="8"/>
      <c r="I59" s="14">
        <f t="shared" si="6"/>
        <v>260</v>
      </c>
      <c r="J59" s="8">
        <v>885</v>
      </c>
      <c r="K59" s="8">
        <v>880</v>
      </c>
      <c r="L59" s="9"/>
      <c r="M59" s="14">
        <f t="shared" si="7"/>
        <v>117.5</v>
      </c>
      <c r="N59" s="13">
        <f t="shared" si="8"/>
        <v>13</v>
      </c>
      <c r="O59" s="13">
        <f t="shared" si="9"/>
        <v>5.875</v>
      </c>
      <c r="P59" s="10">
        <f t="shared" si="10"/>
        <v>76.470588235294144</v>
      </c>
      <c r="Q59" s="10">
        <f t="shared" si="11"/>
        <v>58.750000000000078</v>
      </c>
      <c r="R59" s="16">
        <f t="shared" si="12"/>
        <v>17.720588235294066</v>
      </c>
      <c r="S59" s="5"/>
    </row>
    <row r="60" spans="1:19" x14ac:dyDescent="0.35">
      <c r="A60" s="10" t="s">
        <v>60</v>
      </c>
      <c r="B60" s="7">
        <v>1.72</v>
      </c>
      <c r="C60" s="7">
        <f t="shared" si="15"/>
        <v>0.12999999999999989</v>
      </c>
      <c r="D60" s="7">
        <v>1.65</v>
      </c>
      <c r="E60" s="7">
        <f t="shared" si="13"/>
        <v>5.9999999999999831E-2</v>
      </c>
      <c r="F60" s="8">
        <v>670</v>
      </c>
      <c r="G60" s="8">
        <v>680</v>
      </c>
      <c r="H60" s="8"/>
      <c r="I60" s="14">
        <f t="shared" si="6"/>
        <v>325</v>
      </c>
      <c r="J60" s="8">
        <v>850</v>
      </c>
      <c r="K60" s="8">
        <v>855</v>
      </c>
      <c r="L60" s="9"/>
      <c r="M60" s="14">
        <f t="shared" si="7"/>
        <v>147.5</v>
      </c>
      <c r="N60" s="13">
        <f t="shared" si="8"/>
        <v>16.25</v>
      </c>
      <c r="O60" s="13">
        <f t="shared" si="9"/>
        <v>7.375</v>
      </c>
      <c r="P60" s="10">
        <f t="shared" si="10"/>
        <v>125.0000000000001</v>
      </c>
      <c r="Q60" s="10">
        <f t="shared" si="11"/>
        <v>122.91666666666701</v>
      </c>
      <c r="R60" s="16">
        <f t="shared" si="12"/>
        <v>2.083333333333087</v>
      </c>
      <c r="S60" s="5"/>
    </row>
    <row r="61" spans="1:19" x14ac:dyDescent="0.35">
      <c r="A61" s="10" t="s">
        <v>61</v>
      </c>
      <c r="B61" s="7">
        <v>1.7</v>
      </c>
      <c r="C61" s="7">
        <f t="shared" si="15"/>
        <v>0.10999999999999988</v>
      </c>
      <c r="D61" s="7">
        <v>1.66</v>
      </c>
      <c r="E61" s="7">
        <f t="shared" si="13"/>
        <v>6.999999999999984E-2</v>
      </c>
      <c r="F61" s="8">
        <v>800</v>
      </c>
      <c r="G61" s="8">
        <v>800</v>
      </c>
      <c r="H61" s="8"/>
      <c r="I61" s="14">
        <f t="shared" si="6"/>
        <v>200</v>
      </c>
      <c r="J61" s="8">
        <v>810</v>
      </c>
      <c r="K61" s="8">
        <v>820</v>
      </c>
      <c r="L61" s="9"/>
      <c r="M61" s="14">
        <f t="shared" si="7"/>
        <v>185</v>
      </c>
      <c r="N61" s="13">
        <f t="shared" si="8"/>
        <v>10</v>
      </c>
      <c r="O61" s="13">
        <f t="shared" si="9"/>
        <v>9.25</v>
      </c>
      <c r="P61" s="10">
        <f t="shared" si="10"/>
        <v>90.909090909091006</v>
      </c>
      <c r="Q61" s="10">
        <f t="shared" si="11"/>
        <v>132.14285714285745</v>
      </c>
      <c r="R61" s="16">
        <f t="shared" si="12"/>
        <v>-41.233766233766445</v>
      </c>
      <c r="S61" s="5"/>
    </row>
    <row r="62" spans="1:19" x14ac:dyDescent="0.35">
      <c r="A62" s="10" t="s">
        <v>62</v>
      </c>
      <c r="B62" s="7">
        <v>1.66</v>
      </c>
      <c r="C62" s="7">
        <f t="shared" si="15"/>
        <v>6.999999999999984E-2</v>
      </c>
      <c r="D62" s="7">
        <v>1.68</v>
      </c>
      <c r="E62" s="7">
        <f t="shared" si="13"/>
        <v>8.9999999999999858E-2</v>
      </c>
      <c r="F62" s="8">
        <v>715</v>
      </c>
      <c r="G62" s="8">
        <v>720</v>
      </c>
      <c r="H62" s="8"/>
      <c r="I62" s="14">
        <f t="shared" ref="I62:I104" si="16">1000-((F62+G62)/2)</f>
        <v>282.5</v>
      </c>
      <c r="J62" s="8">
        <v>830</v>
      </c>
      <c r="K62" s="8">
        <v>845</v>
      </c>
      <c r="L62" s="9"/>
      <c r="M62" s="14">
        <f t="shared" ref="M62:M104" si="17">1000-((J62+K62)/2)</f>
        <v>162.5</v>
      </c>
      <c r="N62" s="13">
        <f t="shared" ref="N62:N104" si="18">(((I62*0.005)/0.2)*2)</f>
        <v>14.125</v>
      </c>
      <c r="O62" s="13">
        <f t="shared" ref="O62:O104" si="19">(((M62*0.005)/0.2)*2)</f>
        <v>8.125</v>
      </c>
      <c r="P62" s="10">
        <f t="shared" ref="P62:P104" si="20">N62/C62</f>
        <v>201.78571428571476</v>
      </c>
      <c r="Q62" s="10">
        <f t="shared" ref="Q62:Q104" si="21">O62/E62</f>
        <v>90.277777777777914</v>
      </c>
      <c r="R62" s="16">
        <f t="shared" ref="R62:R104" si="22">P62-Q62</f>
        <v>111.50793650793685</v>
      </c>
      <c r="S62" s="5"/>
    </row>
    <row r="63" spans="1:19" x14ac:dyDescent="0.35">
      <c r="A63" s="10" t="s">
        <v>63</v>
      </c>
      <c r="B63" s="7">
        <v>1.67</v>
      </c>
      <c r="C63" s="7">
        <f t="shared" si="15"/>
        <v>7.9999999999999849E-2</v>
      </c>
      <c r="D63" s="7">
        <v>1.67</v>
      </c>
      <c r="E63" s="7">
        <f t="shared" si="13"/>
        <v>7.9999999999999849E-2</v>
      </c>
      <c r="F63" s="8">
        <v>710</v>
      </c>
      <c r="G63" s="8">
        <v>715</v>
      </c>
      <c r="H63" s="8"/>
      <c r="I63" s="14">
        <f t="shared" si="16"/>
        <v>287.5</v>
      </c>
      <c r="J63" s="8">
        <v>845</v>
      </c>
      <c r="K63" s="8">
        <v>840</v>
      </c>
      <c r="L63" s="9"/>
      <c r="M63" s="14">
        <f t="shared" si="17"/>
        <v>157.5</v>
      </c>
      <c r="N63" s="13">
        <f t="shared" si="18"/>
        <v>14.375</v>
      </c>
      <c r="O63" s="13">
        <f t="shared" si="19"/>
        <v>7.8749999999999991</v>
      </c>
      <c r="P63" s="10">
        <f t="shared" si="20"/>
        <v>179.68750000000034</v>
      </c>
      <c r="Q63" s="10">
        <f t="shared" si="21"/>
        <v>98.437500000000171</v>
      </c>
      <c r="R63" s="16">
        <f t="shared" si="22"/>
        <v>81.250000000000171</v>
      </c>
      <c r="S63" s="5"/>
    </row>
    <row r="64" spans="1:19" x14ac:dyDescent="0.35">
      <c r="A64" s="10" t="s">
        <v>64</v>
      </c>
      <c r="B64" s="7">
        <v>1.7</v>
      </c>
      <c r="C64" s="7">
        <f t="shared" si="15"/>
        <v>0.10999999999999988</v>
      </c>
      <c r="D64" s="7">
        <v>1.66</v>
      </c>
      <c r="E64" s="7">
        <f t="shared" si="13"/>
        <v>6.999999999999984E-2</v>
      </c>
      <c r="F64" s="8">
        <v>640</v>
      </c>
      <c r="G64" s="8">
        <v>630</v>
      </c>
      <c r="H64" s="8"/>
      <c r="I64" s="14">
        <f t="shared" si="16"/>
        <v>365</v>
      </c>
      <c r="J64" s="8">
        <v>870</v>
      </c>
      <c r="K64" s="8">
        <v>865</v>
      </c>
      <c r="L64" s="9"/>
      <c r="M64" s="14">
        <f t="shared" si="17"/>
        <v>132.5</v>
      </c>
      <c r="N64" s="13">
        <f t="shared" si="18"/>
        <v>18.25</v>
      </c>
      <c r="O64" s="13">
        <f t="shared" si="19"/>
        <v>6.6249999999999991</v>
      </c>
      <c r="P64" s="10">
        <f t="shared" si="20"/>
        <v>165.90909090909111</v>
      </c>
      <c r="Q64" s="10">
        <f t="shared" si="21"/>
        <v>94.642857142857352</v>
      </c>
      <c r="R64" s="16">
        <f t="shared" si="22"/>
        <v>71.266233766233753</v>
      </c>
      <c r="S64" s="5"/>
    </row>
    <row r="65" spans="1:19" x14ac:dyDescent="0.35">
      <c r="A65" s="10" t="s">
        <v>65</v>
      </c>
      <c r="B65" s="7">
        <v>1.7</v>
      </c>
      <c r="C65" s="7">
        <f t="shared" si="15"/>
        <v>0.10999999999999988</v>
      </c>
      <c r="D65" s="7">
        <v>1.68</v>
      </c>
      <c r="E65" s="7">
        <f t="shared" si="13"/>
        <v>8.9999999999999858E-2</v>
      </c>
      <c r="F65" s="8">
        <v>705</v>
      </c>
      <c r="G65" s="8">
        <v>630</v>
      </c>
      <c r="H65" s="8">
        <v>630</v>
      </c>
      <c r="I65" s="14">
        <f t="shared" si="16"/>
        <v>332.5</v>
      </c>
      <c r="J65" s="8">
        <v>900</v>
      </c>
      <c r="K65" s="8">
        <v>890</v>
      </c>
      <c r="L65" s="9"/>
      <c r="M65" s="14">
        <f t="shared" si="17"/>
        <v>105</v>
      </c>
      <c r="N65" s="13">
        <f t="shared" si="18"/>
        <v>16.625</v>
      </c>
      <c r="O65" s="13">
        <f t="shared" si="19"/>
        <v>5.25</v>
      </c>
      <c r="P65" s="10">
        <f t="shared" si="20"/>
        <v>151.1363636363638</v>
      </c>
      <c r="Q65" s="10">
        <f t="shared" si="21"/>
        <v>58.333333333333428</v>
      </c>
      <c r="R65" s="16">
        <f t="shared" si="22"/>
        <v>92.803030303030368</v>
      </c>
      <c r="S65" s="5"/>
    </row>
    <row r="66" spans="1:19" x14ac:dyDescent="0.35">
      <c r="A66" s="10" t="s">
        <v>66</v>
      </c>
      <c r="B66" s="7">
        <v>1.71</v>
      </c>
      <c r="C66" s="7">
        <f t="shared" si="15"/>
        <v>0.11999999999999988</v>
      </c>
      <c r="D66" s="7">
        <v>1.69</v>
      </c>
      <c r="E66" s="7">
        <f t="shared" ref="E66:E97" si="23">D66-1.59</f>
        <v>9.9999999999999867E-2</v>
      </c>
      <c r="F66" s="8">
        <v>615</v>
      </c>
      <c r="G66" s="8">
        <v>630</v>
      </c>
      <c r="H66" s="8"/>
      <c r="I66" s="14">
        <f t="shared" si="16"/>
        <v>377.5</v>
      </c>
      <c r="J66" s="8">
        <v>885</v>
      </c>
      <c r="K66" s="8">
        <v>890</v>
      </c>
      <c r="L66" s="9"/>
      <c r="M66" s="14">
        <f t="shared" si="17"/>
        <v>112.5</v>
      </c>
      <c r="N66" s="13">
        <f t="shared" si="18"/>
        <v>18.875</v>
      </c>
      <c r="O66" s="13">
        <f t="shared" si="19"/>
        <v>5.625</v>
      </c>
      <c r="P66" s="10">
        <f t="shared" si="20"/>
        <v>157.29166666666683</v>
      </c>
      <c r="Q66" s="10">
        <f t="shared" si="21"/>
        <v>56.250000000000078</v>
      </c>
      <c r="R66" s="16">
        <f t="shared" si="22"/>
        <v>101.04166666666674</v>
      </c>
      <c r="S66" s="5"/>
    </row>
    <row r="67" spans="1:19" x14ac:dyDescent="0.35">
      <c r="A67" s="10" t="s">
        <v>67</v>
      </c>
      <c r="B67" s="7">
        <v>1.68</v>
      </c>
      <c r="C67" s="7">
        <f t="shared" si="15"/>
        <v>8.9999999999999858E-2</v>
      </c>
      <c r="D67" s="7">
        <v>1.67</v>
      </c>
      <c r="E67" s="7">
        <f t="shared" si="23"/>
        <v>7.9999999999999849E-2</v>
      </c>
      <c r="F67" s="8">
        <v>700</v>
      </c>
      <c r="G67" s="8">
        <v>720</v>
      </c>
      <c r="H67" s="8"/>
      <c r="I67" s="14">
        <f t="shared" si="16"/>
        <v>290</v>
      </c>
      <c r="J67" s="8">
        <v>700</v>
      </c>
      <c r="K67" s="8">
        <v>700</v>
      </c>
      <c r="L67" s="9"/>
      <c r="M67" s="14">
        <f t="shared" si="17"/>
        <v>300</v>
      </c>
      <c r="N67" s="13">
        <f t="shared" si="18"/>
        <v>14.499999999999998</v>
      </c>
      <c r="O67" s="13">
        <f t="shared" si="19"/>
        <v>15</v>
      </c>
      <c r="P67" s="10">
        <f t="shared" si="20"/>
        <v>161.11111111111134</v>
      </c>
      <c r="Q67" s="10">
        <f t="shared" si="21"/>
        <v>187.50000000000034</v>
      </c>
      <c r="R67" s="16">
        <f t="shared" si="22"/>
        <v>-26.388888888888999</v>
      </c>
      <c r="S67" s="5"/>
    </row>
    <row r="68" spans="1:19" x14ac:dyDescent="0.35">
      <c r="A68" s="10" t="s">
        <v>68</v>
      </c>
      <c r="B68" s="7">
        <v>1.68</v>
      </c>
      <c r="C68" s="7">
        <f t="shared" si="15"/>
        <v>8.9999999999999858E-2</v>
      </c>
      <c r="D68" s="7">
        <v>1.66</v>
      </c>
      <c r="E68" s="7">
        <f t="shared" si="23"/>
        <v>6.999999999999984E-2</v>
      </c>
      <c r="F68" s="8">
        <v>535</v>
      </c>
      <c r="G68" s="8">
        <v>540</v>
      </c>
      <c r="H68" s="8"/>
      <c r="I68" s="14">
        <f t="shared" si="16"/>
        <v>462.5</v>
      </c>
      <c r="J68" s="8">
        <v>910</v>
      </c>
      <c r="K68" s="8">
        <v>905</v>
      </c>
      <c r="L68" s="9"/>
      <c r="M68" s="14">
        <f t="shared" si="17"/>
        <v>92.5</v>
      </c>
      <c r="N68" s="13">
        <f t="shared" si="18"/>
        <v>23.125</v>
      </c>
      <c r="O68" s="13">
        <f t="shared" si="19"/>
        <v>4.625</v>
      </c>
      <c r="P68" s="10">
        <f t="shared" si="20"/>
        <v>256.94444444444485</v>
      </c>
      <c r="Q68" s="10">
        <f t="shared" si="21"/>
        <v>66.071428571428726</v>
      </c>
      <c r="R68" s="16">
        <f t="shared" si="22"/>
        <v>190.87301587301613</v>
      </c>
      <c r="S68" s="5"/>
    </row>
    <row r="69" spans="1:19" x14ac:dyDescent="0.35">
      <c r="A69" s="10" t="s">
        <v>69</v>
      </c>
      <c r="B69" s="7">
        <v>1.71</v>
      </c>
      <c r="C69" s="7">
        <f t="shared" si="15"/>
        <v>0.11999999999999988</v>
      </c>
      <c r="D69" s="7">
        <v>1.69</v>
      </c>
      <c r="E69" s="7">
        <f t="shared" si="23"/>
        <v>9.9999999999999867E-2</v>
      </c>
      <c r="F69" s="8">
        <v>635</v>
      </c>
      <c r="G69" s="8">
        <v>650</v>
      </c>
      <c r="H69" s="8"/>
      <c r="I69" s="14">
        <f t="shared" si="16"/>
        <v>357.5</v>
      </c>
      <c r="J69" s="8">
        <v>885</v>
      </c>
      <c r="K69" s="8">
        <v>880</v>
      </c>
      <c r="L69" s="9"/>
      <c r="M69" s="14">
        <f t="shared" si="17"/>
        <v>117.5</v>
      </c>
      <c r="N69" s="13">
        <f t="shared" si="18"/>
        <v>17.875</v>
      </c>
      <c r="O69" s="13">
        <f t="shared" si="19"/>
        <v>5.875</v>
      </c>
      <c r="P69" s="10">
        <f t="shared" si="20"/>
        <v>148.95833333333348</v>
      </c>
      <c r="Q69" s="10">
        <f t="shared" si="21"/>
        <v>58.750000000000078</v>
      </c>
      <c r="R69" s="16">
        <f t="shared" si="22"/>
        <v>90.2083333333334</v>
      </c>
      <c r="S69" s="5"/>
    </row>
    <row r="70" spans="1:19" x14ac:dyDescent="0.35">
      <c r="A70" s="10" t="s">
        <v>70</v>
      </c>
      <c r="B70" s="7">
        <v>1.69</v>
      </c>
      <c r="C70" s="7">
        <f t="shared" si="15"/>
        <v>9.9999999999999867E-2</v>
      </c>
      <c r="D70" s="7">
        <v>1.67</v>
      </c>
      <c r="E70" s="7">
        <f t="shared" si="23"/>
        <v>7.9999999999999849E-2</v>
      </c>
      <c r="F70" s="8">
        <v>625</v>
      </c>
      <c r="G70" s="8">
        <v>615</v>
      </c>
      <c r="H70" s="8"/>
      <c r="I70" s="14">
        <f t="shared" si="16"/>
        <v>380</v>
      </c>
      <c r="J70" s="8">
        <v>845</v>
      </c>
      <c r="K70" s="8">
        <v>850</v>
      </c>
      <c r="L70" s="9"/>
      <c r="M70" s="14">
        <f t="shared" si="17"/>
        <v>152.5</v>
      </c>
      <c r="N70" s="13">
        <f t="shared" si="18"/>
        <v>19</v>
      </c>
      <c r="O70" s="13">
        <f t="shared" si="19"/>
        <v>7.625</v>
      </c>
      <c r="P70" s="10">
        <f t="shared" si="20"/>
        <v>190.00000000000026</v>
      </c>
      <c r="Q70" s="10">
        <f t="shared" si="21"/>
        <v>95.312500000000185</v>
      </c>
      <c r="R70" s="16">
        <f t="shared" si="22"/>
        <v>94.687500000000071</v>
      </c>
      <c r="S70" s="5"/>
    </row>
    <row r="71" spans="1:19" x14ac:dyDescent="0.35">
      <c r="A71" s="10" t="s">
        <v>71</v>
      </c>
      <c r="B71" s="7">
        <v>1.69</v>
      </c>
      <c r="C71" s="7">
        <f t="shared" si="15"/>
        <v>9.9999999999999867E-2</v>
      </c>
      <c r="D71" s="7">
        <v>1.66</v>
      </c>
      <c r="E71" s="7">
        <f t="shared" si="23"/>
        <v>6.999999999999984E-2</v>
      </c>
      <c r="F71" s="8">
        <v>630</v>
      </c>
      <c r="G71" s="8">
        <v>620</v>
      </c>
      <c r="H71" s="8"/>
      <c r="I71" s="14">
        <f t="shared" si="16"/>
        <v>375</v>
      </c>
      <c r="J71" s="8">
        <v>875</v>
      </c>
      <c r="K71" s="8">
        <v>870</v>
      </c>
      <c r="L71" s="9"/>
      <c r="M71" s="14">
        <f t="shared" si="17"/>
        <v>127.5</v>
      </c>
      <c r="N71" s="13">
        <f t="shared" si="18"/>
        <v>18.75</v>
      </c>
      <c r="O71" s="13">
        <f t="shared" si="19"/>
        <v>6.375</v>
      </c>
      <c r="P71" s="10">
        <f t="shared" si="20"/>
        <v>187.50000000000026</v>
      </c>
      <c r="Q71" s="10">
        <f t="shared" si="21"/>
        <v>91.071428571428783</v>
      </c>
      <c r="R71" s="16">
        <f t="shared" si="22"/>
        <v>96.428571428571473</v>
      </c>
      <c r="S71" s="5"/>
    </row>
    <row r="72" spans="1:19" x14ac:dyDescent="0.35">
      <c r="A72" s="10" t="s">
        <v>72</v>
      </c>
      <c r="B72" s="7">
        <v>1.7</v>
      </c>
      <c r="C72" s="7">
        <f t="shared" si="15"/>
        <v>0.10999999999999988</v>
      </c>
      <c r="D72" s="7">
        <v>1.72</v>
      </c>
      <c r="E72" s="7">
        <f t="shared" si="23"/>
        <v>0.12999999999999989</v>
      </c>
      <c r="F72" s="8">
        <v>870</v>
      </c>
      <c r="G72" s="8">
        <v>890</v>
      </c>
      <c r="H72" s="8"/>
      <c r="I72" s="14">
        <f t="shared" si="16"/>
        <v>120</v>
      </c>
      <c r="J72" s="8">
        <v>810</v>
      </c>
      <c r="K72" s="8">
        <v>800</v>
      </c>
      <c r="L72" s="9"/>
      <c r="M72" s="14">
        <f t="shared" si="17"/>
        <v>195</v>
      </c>
      <c r="N72" s="13">
        <f t="shared" si="18"/>
        <v>5.9999999999999991</v>
      </c>
      <c r="O72" s="13">
        <f t="shared" si="19"/>
        <v>9.75</v>
      </c>
      <c r="P72" s="10">
        <f t="shared" si="20"/>
        <v>54.545454545454596</v>
      </c>
      <c r="Q72" s="10">
        <f t="shared" si="21"/>
        <v>75.000000000000057</v>
      </c>
      <c r="R72" s="16">
        <f t="shared" si="22"/>
        <v>-20.45454545454546</v>
      </c>
      <c r="S72" s="5"/>
    </row>
    <row r="73" spans="1:19" x14ac:dyDescent="0.35">
      <c r="A73" s="10" t="s">
        <v>73</v>
      </c>
      <c r="B73" s="10">
        <v>1.64</v>
      </c>
      <c r="C73" s="7">
        <f t="shared" si="15"/>
        <v>4.9999999999999822E-2</v>
      </c>
      <c r="D73" s="10">
        <v>1.66</v>
      </c>
      <c r="E73" s="7">
        <f t="shared" si="23"/>
        <v>6.999999999999984E-2</v>
      </c>
      <c r="F73" s="10">
        <v>870</v>
      </c>
      <c r="G73" s="10">
        <v>870</v>
      </c>
      <c r="H73" s="10"/>
      <c r="I73" s="14">
        <f t="shared" si="16"/>
        <v>130</v>
      </c>
      <c r="J73" s="10">
        <v>885</v>
      </c>
      <c r="K73" s="10">
        <v>870</v>
      </c>
      <c r="L73" s="10"/>
      <c r="M73" s="14">
        <f t="shared" si="17"/>
        <v>122.5</v>
      </c>
      <c r="N73" s="13">
        <f t="shared" si="18"/>
        <v>6.5</v>
      </c>
      <c r="O73" s="13">
        <f t="shared" si="19"/>
        <v>6.125</v>
      </c>
      <c r="P73" s="10">
        <f t="shared" si="20"/>
        <v>130.00000000000045</v>
      </c>
      <c r="Q73" s="10">
        <f t="shared" si="21"/>
        <v>87.500000000000199</v>
      </c>
      <c r="R73" s="16">
        <f t="shared" si="22"/>
        <v>42.500000000000256</v>
      </c>
      <c r="S73" s="5"/>
    </row>
    <row r="74" spans="1:19" x14ac:dyDescent="0.35">
      <c r="A74" s="10" t="s">
        <v>74</v>
      </c>
      <c r="B74" s="10">
        <v>1.68</v>
      </c>
      <c r="C74" s="7">
        <f t="shared" si="15"/>
        <v>8.9999999999999858E-2</v>
      </c>
      <c r="D74" s="10">
        <v>1.66</v>
      </c>
      <c r="E74" s="7">
        <f t="shared" si="23"/>
        <v>6.999999999999984E-2</v>
      </c>
      <c r="F74" s="10">
        <v>830</v>
      </c>
      <c r="G74" s="10">
        <v>845</v>
      </c>
      <c r="H74" s="10"/>
      <c r="I74" s="14">
        <f t="shared" si="16"/>
        <v>162.5</v>
      </c>
      <c r="J74" s="10">
        <v>835</v>
      </c>
      <c r="K74" s="10">
        <v>820</v>
      </c>
      <c r="L74" s="10"/>
      <c r="M74" s="14">
        <f t="shared" si="17"/>
        <v>172.5</v>
      </c>
      <c r="N74" s="13">
        <f t="shared" si="18"/>
        <v>8.125</v>
      </c>
      <c r="O74" s="13">
        <f t="shared" si="19"/>
        <v>8.625</v>
      </c>
      <c r="P74" s="10">
        <f t="shared" si="20"/>
        <v>90.277777777777914</v>
      </c>
      <c r="Q74" s="10">
        <f t="shared" si="21"/>
        <v>123.21428571428599</v>
      </c>
      <c r="R74" s="16">
        <f t="shared" si="22"/>
        <v>-32.936507936508079</v>
      </c>
      <c r="S74" s="5"/>
    </row>
    <row r="75" spans="1:19" x14ac:dyDescent="0.35">
      <c r="A75" s="10" t="s">
        <v>75</v>
      </c>
      <c r="B75" s="10">
        <v>1.67</v>
      </c>
      <c r="C75" s="7">
        <f t="shared" si="15"/>
        <v>7.9999999999999849E-2</v>
      </c>
      <c r="D75" s="10">
        <v>1.67</v>
      </c>
      <c r="E75" s="7">
        <f t="shared" si="23"/>
        <v>7.9999999999999849E-2</v>
      </c>
      <c r="F75" s="10">
        <v>775</v>
      </c>
      <c r="G75" s="10">
        <v>770</v>
      </c>
      <c r="H75" s="10"/>
      <c r="I75" s="14">
        <f t="shared" si="16"/>
        <v>227.5</v>
      </c>
      <c r="J75" s="10">
        <v>860</v>
      </c>
      <c r="K75" s="10">
        <v>850</v>
      </c>
      <c r="L75" s="10"/>
      <c r="M75" s="14">
        <f t="shared" si="17"/>
        <v>145</v>
      </c>
      <c r="N75" s="13">
        <f t="shared" si="18"/>
        <v>11.374999999999998</v>
      </c>
      <c r="O75" s="13">
        <f t="shared" si="19"/>
        <v>7.2499999999999991</v>
      </c>
      <c r="P75" s="10">
        <f t="shared" si="20"/>
        <v>142.18750000000026</v>
      </c>
      <c r="Q75" s="10">
        <f t="shared" si="21"/>
        <v>90.625000000000156</v>
      </c>
      <c r="R75" s="16">
        <f t="shared" si="22"/>
        <v>51.562500000000099</v>
      </c>
      <c r="S75" s="5"/>
    </row>
    <row r="76" spans="1:19" x14ac:dyDescent="0.35">
      <c r="A76" s="10" t="s">
        <v>76</v>
      </c>
      <c r="B76" s="10">
        <v>1.68</v>
      </c>
      <c r="C76" s="7">
        <f t="shared" si="15"/>
        <v>8.9999999999999858E-2</v>
      </c>
      <c r="D76" s="10">
        <v>1.69</v>
      </c>
      <c r="E76" s="7">
        <f t="shared" si="23"/>
        <v>9.9999999999999867E-2</v>
      </c>
      <c r="F76" s="10">
        <v>845</v>
      </c>
      <c r="G76" s="10">
        <v>810</v>
      </c>
      <c r="H76" s="10">
        <v>785</v>
      </c>
      <c r="I76" s="14">
        <f t="shared" si="16"/>
        <v>172.5</v>
      </c>
      <c r="J76" s="10">
        <v>885</v>
      </c>
      <c r="K76" s="10">
        <v>885</v>
      </c>
      <c r="L76" s="10"/>
      <c r="M76" s="14">
        <f t="shared" si="17"/>
        <v>115</v>
      </c>
      <c r="N76" s="13">
        <f t="shared" si="18"/>
        <v>8.625</v>
      </c>
      <c r="O76" s="13">
        <f t="shared" si="19"/>
        <v>5.75</v>
      </c>
      <c r="P76" s="10">
        <f t="shared" si="20"/>
        <v>95.833333333333485</v>
      </c>
      <c r="Q76" s="10">
        <f t="shared" si="21"/>
        <v>57.500000000000078</v>
      </c>
      <c r="R76" s="16">
        <f t="shared" si="22"/>
        <v>38.333333333333407</v>
      </c>
      <c r="S76" s="5"/>
    </row>
    <row r="77" spans="1:19" x14ac:dyDescent="0.35">
      <c r="A77" s="10" t="s">
        <v>77</v>
      </c>
      <c r="B77" s="10">
        <v>1.7</v>
      </c>
      <c r="C77" s="7">
        <f t="shared" si="15"/>
        <v>0.10999999999999988</v>
      </c>
      <c r="D77" s="10">
        <v>1.67</v>
      </c>
      <c r="E77" s="7">
        <f t="shared" si="23"/>
        <v>7.9999999999999849E-2</v>
      </c>
      <c r="F77" s="10">
        <v>845</v>
      </c>
      <c r="G77" s="10">
        <v>840</v>
      </c>
      <c r="H77" s="10"/>
      <c r="I77" s="14">
        <f t="shared" si="16"/>
        <v>157.5</v>
      </c>
      <c r="J77" s="10">
        <v>890</v>
      </c>
      <c r="K77" s="10">
        <v>890</v>
      </c>
      <c r="L77" s="10"/>
      <c r="M77" s="14">
        <f t="shared" si="17"/>
        <v>110</v>
      </c>
      <c r="N77" s="13">
        <f t="shared" si="18"/>
        <v>7.8749999999999991</v>
      </c>
      <c r="O77" s="13">
        <f t="shared" si="19"/>
        <v>5.5</v>
      </c>
      <c r="P77" s="10">
        <f t="shared" si="20"/>
        <v>71.590909090909165</v>
      </c>
      <c r="Q77" s="10">
        <f t="shared" si="21"/>
        <v>68.750000000000128</v>
      </c>
      <c r="R77" s="16">
        <f t="shared" si="22"/>
        <v>2.8409090909090366</v>
      </c>
      <c r="S77" s="5"/>
    </row>
    <row r="78" spans="1:19" x14ac:dyDescent="0.35">
      <c r="A78" s="10" t="s">
        <v>78</v>
      </c>
      <c r="B78" s="10">
        <v>1.68</v>
      </c>
      <c r="C78" s="7">
        <f t="shared" si="15"/>
        <v>8.9999999999999858E-2</v>
      </c>
      <c r="D78" s="10">
        <v>1.67</v>
      </c>
      <c r="E78" s="7">
        <f t="shared" si="23"/>
        <v>7.9999999999999849E-2</v>
      </c>
      <c r="F78" s="10">
        <v>855</v>
      </c>
      <c r="G78" s="10">
        <v>845</v>
      </c>
      <c r="H78" s="10"/>
      <c r="I78" s="14">
        <f t="shared" si="16"/>
        <v>150</v>
      </c>
      <c r="J78" s="10">
        <v>865</v>
      </c>
      <c r="K78" s="10">
        <v>860</v>
      </c>
      <c r="L78" s="10"/>
      <c r="M78" s="14">
        <f t="shared" si="17"/>
        <v>137.5</v>
      </c>
      <c r="N78" s="13">
        <f t="shared" si="18"/>
        <v>7.5</v>
      </c>
      <c r="O78" s="13">
        <f t="shared" si="19"/>
        <v>6.875</v>
      </c>
      <c r="P78" s="10">
        <f t="shared" si="20"/>
        <v>83.333333333333471</v>
      </c>
      <c r="Q78" s="10">
        <f t="shared" si="21"/>
        <v>85.937500000000156</v>
      </c>
      <c r="R78" s="16">
        <f t="shared" si="22"/>
        <v>-2.6041666666666856</v>
      </c>
      <c r="S78" s="5"/>
    </row>
    <row r="79" spans="1:19" x14ac:dyDescent="0.35">
      <c r="A79" s="10" t="s">
        <v>79</v>
      </c>
      <c r="B79" s="10">
        <v>1.7</v>
      </c>
      <c r="C79" s="7">
        <f t="shared" si="15"/>
        <v>0.10999999999999988</v>
      </c>
      <c r="D79" s="10">
        <v>1.65</v>
      </c>
      <c r="E79" s="7">
        <f t="shared" si="23"/>
        <v>5.9999999999999831E-2</v>
      </c>
      <c r="F79" s="10"/>
      <c r="G79" s="10"/>
      <c r="H79" s="10"/>
      <c r="I79" s="14"/>
      <c r="J79" s="10">
        <v>860</v>
      </c>
      <c r="K79" s="10">
        <v>845</v>
      </c>
      <c r="L79" s="10"/>
      <c r="M79" s="14">
        <f t="shared" si="17"/>
        <v>147.5</v>
      </c>
      <c r="N79" s="13">
        <f t="shared" si="18"/>
        <v>0</v>
      </c>
      <c r="O79" s="13">
        <f t="shared" si="19"/>
        <v>7.375</v>
      </c>
      <c r="P79" s="10">
        <f t="shared" si="20"/>
        <v>0</v>
      </c>
      <c r="Q79" s="10">
        <f t="shared" si="21"/>
        <v>122.91666666666701</v>
      </c>
      <c r="R79" s="16"/>
      <c r="S79" s="5"/>
    </row>
    <row r="80" spans="1:19" x14ac:dyDescent="0.35">
      <c r="A80" s="10" t="s">
        <v>80</v>
      </c>
      <c r="B80" s="10">
        <v>1.69</v>
      </c>
      <c r="C80" s="7">
        <f t="shared" si="15"/>
        <v>9.9999999999999867E-2</v>
      </c>
      <c r="D80" s="10">
        <v>1.67</v>
      </c>
      <c r="E80" s="7">
        <f t="shared" si="23"/>
        <v>7.9999999999999849E-2</v>
      </c>
      <c r="F80" s="10">
        <v>845</v>
      </c>
      <c r="G80" s="10">
        <v>860</v>
      </c>
      <c r="H80" s="10"/>
      <c r="I80" s="14">
        <f t="shared" si="16"/>
        <v>147.5</v>
      </c>
      <c r="J80" s="10">
        <v>875</v>
      </c>
      <c r="K80" s="10">
        <v>860</v>
      </c>
      <c r="L80" s="10"/>
      <c r="M80" s="14">
        <f t="shared" si="17"/>
        <v>132.5</v>
      </c>
      <c r="N80" s="13">
        <f t="shared" si="18"/>
        <v>7.375</v>
      </c>
      <c r="O80" s="13">
        <f t="shared" si="19"/>
        <v>6.6249999999999991</v>
      </c>
      <c r="P80" s="10">
        <f t="shared" si="20"/>
        <v>73.750000000000099</v>
      </c>
      <c r="Q80" s="10">
        <f t="shared" si="21"/>
        <v>82.812500000000142</v>
      </c>
      <c r="R80" s="16">
        <f t="shared" si="22"/>
        <v>-9.0625000000000426</v>
      </c>
      <c r="S80" s="5"/>
    </row>
    <row r="81" spans="1:19" x14ac:dyDescent="0.35">
      <c r="A81" s="10" t="s">
        <v>81</v>
      </c>
      <c r="B81" s="10">
        <v>1.69</v>
      </c>
      <c r="C81" s="7">
        <f t="shared" si="15"/>
        <v>9.9999999999999867E-2</v>
      </c>
      <c r="D81" s="10">
        <v>1.66</v>
      </c>
      <c r="E81" s="7">
        <f t="shared" si="23"/>
        <v>6.999999999999984E-2</v>
      </c>
      <c r="F81" s="10">
        <v>780</v>
      </c>
      <c r="G81" s="10">
        <v>770</v>
      </c>
      <c r="H81" s="10"/>
      <c r="I81" s="14">
        <f t="shared" si="16"/>
        <v>225</v>
      </c>
      <c r="J81" s="10">
        <v>820</v>
      </c>
      <c r="K81" s="10">
        <v>810</v>
      </c>
      <c r="L81" s="10"/>
      <c r="M81" s="14">
        <f t="shared" si="17"/>
        <v>185</v>
      </c>
      <c r="N81" s="13">
        <f t="shared" si="18"/>
        <v>11.25</v>
      </c>
      <c r="O81" s="13">
        <f t="shared" si="19"/>
        <v>9.25</v>
      </c>
      <c r="P81" s="10">
        <f t="shared" si="20"/>
        <v>112.50000000000016</v>
      </c>
      <c r="Q81" s="10">
        <f t="shared" si="21"/>
        <v>132.14285714285745</v>
      </c>
      <c r="R81" s="16">
        <f t="shared" si="22"/>
        <v>-19.642857142857295</v>
      </c>
      <c r="S81" s="5"/>
    </row>
    <row r="82" spans="1:19" x14ac:dyDescent="0.35">
      <c r="A82" s="10" t="s">
        <v>82</v>
      </c>
      <c r="B82" s="10">
        <v>1.7</v>
      </c>
      <c r="C82" s="7">
        <f t="shared" si="15"/>
        <v>0.10999999999999988</v>
      </c>
      <c r="D82" s="10">
        <v>1.67</v>
      </c>
      <c r="E82" s="7">
        <f t="shared" si="23"/>
        <v>7.9999999999999849E-2</v>
      </c>
      <c r="F82" s="10"/>
      <c r="G82" s="10"/>
      <c r="H82" s="10"/>
      <c r="I82" s="14"/>
      <c r="J82" s="10">
        <v>865</v>
      </c>
      <c r="K82" s="10">
        <v>870</v>
      </c>
      <c r="L82" s="10"/>
      <c r="M82" s="14">
        <f t="shared" si="17"/>
        <v>132.5</v>
      </c>
      <c r="N82" s="13">
        <f t="shared" si="18"/>
        <v>0</v>
      </c>
      <c r="O82" s="13">
        <f t="shared" si="19"/>
        <v>6.6249999999999991</v>
      </c>
      <c r="P82" s="10">
        <f t="shared" si="20"/>
        <v>0</v>
      </c>
      <c r="Q82" s="10">
        <f t="shared" si="21"/>
        <v>82.812500000000142</v>
      </c>
      <c r="R82" s="16">
        <f t="shared" si="22"/>
        <v>-82.812500000000142</v>
      </c>
      <c r="S82" s="5"/>
    </row>
    <row r="83" spans="1:19" x14ac:dyDescent="0.35">
      <c r="A83" s="10" t="s">
        <v>84</v>
      </c>
      <c r="B83" s="10">
        <v>1.68</v>
      </c>
      <c r="C83" s="7">
        <f t="shared" si="15"/>
        <v>8.9999999999999858E-2</v>
      </c>
      <c r="D83" s="10">
        <v>1.66</v>
      </c>
      <c r="E83" s="7">
        <f t="shared" si="23"/>
        <v>6.999999999999984E-2</v>
      </c>
      <c r="F83" s="10">
        <v>870</v>
      </c>
      <c r="G83" s="10">
        <v>875</v>
      </c>
      <c r="H83" s="10"/>
      <c r="I83" s="14">
        <f t="shared" si="16"/>
        <v>127.5</v>
      </c>
      <c r="J83" s="10">
        <v>845</v>
      </c>
      <c r="K83" s="10">
        <v>830</v>
      </c>
      <c r="L83" s="10"/>
      <c r="M83" s="14">
        <f t="shared" si="17"/>
        <v>162.5</v>
      </c>
      <c r="N83" s="13">
        <f t="shared" si="18"/>
        <v>6.375</v>
      </c>
      <c r="O83" s="13">
        <f t="shared" si="19"/>
        <v>8.125</v>
      </c>
      <c r="P83" s="10">
        <f t="shared" si="20"/>
        <v>70.833333333333442</v>
      </c>
      <c r="Q83" s="10">
        <f t="shared" si="21"/>
        <v>116.07142857142884</v>
      </c>
      <c r="R83" s="16">
        <f t="shared" si="22"/>
        <v>-45.238095238095397</v>
      </c>
      <c r="S83" s="5"/>
    </row>
    <row r="84" spans="1:19" x14ac:dyDescent="0.35">
      <c r="A84" s="10" t="s">
        <v>85</v>
      </c>
      <c r="B84" s="10">
        <v>1.72</v>
      </c>
      <c r="C84" s="7">
        <f t="shared" si="15"/>
        <v>0.12999999999999989</v>
      </c>
      <c r="D84" s="10">
        <v>1.65</v>
      </c>
      <c r="E84" s="7">
        <f t="shared" si="23"/>
        <v>5.9999999999999831E-2</v>
      </c>
      <c r="F84" s="10">
        <v>830</v>
      </c>
      <c r="G84" s="10">
        <v>815</v>
      </c>
      <c r="H84" s="10"/>
      <c r="I84" s="14">
        <f t="shared" si="16"/>
        <v>177.5</v>
      </c>
      <c r="J84" s="10">
        <v>945</v>
      </c>
      <c r="K84" s="10">
        <v>945</v>
      </c>
      <c r="L84" s="10"/>
      <c r="M84" s="14">
        <f t="shared" si="17"/>
        <v>55</v>
      </c>
      <c r="N84" s="13">
        <f t="shared" si="18"/>
        <v>8.875</v>
      </c>
      <c r="O84" s="13">
        <f t="shared" si="19"/>
        <v>2.75</v>
      </c>
      <c r="P84" s="10">
        <f t="shared" si="20"/>
        <v>68.26923076923083</v>
      </c>
      <c r="Q84" s="10">
        <f t="shared" si="21"/>
        <v>45.833333333333464</v>
      </c>
      <c r="R84" s="16">
        <f t="shared" si="22"/>
        <v>22.435897435897367</v>
      </c>
      <c r="S84" s="5"/>
    </row>
    <row r="85" spans="1:19" x14ac:dyDescent="0.35">
      <c r="A85" s="10" t="s">
        <v>86</v>
      </c>
      <c r="B85" s="10">
        <v>1.7</v>
      </c>
      <c r="C85" s="7">
        <f t="shared" si="15"/>
        <v>0.10999999999999988</v>
      </c>
      <c r="D85" s="10">
        <v>1.68</v>
      </c>
      <c r="E85" s="7">
        <f t="shared" si="23"/>
        <v>8.9999999999999858E-2</v>
      </c>
      <c r="F85" s="10">
        <v>805</v>
      </c>
      <c r="G85" s="10">
        <v>795</v>
      </c>
      <c r="H85" s="10"/>
      <c r="I85" s="14">
        <f t="shared" si="16"/>
        <v>200</v>
      </c>
      <c r="J85" s="10">
        <v>890</v>
      </c>
      <c r="K85" s="10">
        <v>895</v>
      </c>
      <c r="L85" s="10"/>
      <c r="M85" s="14">
        <f t="shared" si="17"/>
        <v>107.5</v>
      </c>
      <c r="N85" s="13">
        <f t="shared" si="18"/>
        <v>10</v>
      </c>
      <c r="O85" s="13">
        <f t="shared" si="19"/>
        <v>5.3749999999999991</v>
      </c>
      <c r="P85" s="10">
        <f t="shared" si="20"/>
        <v>90.909090909091006</v>
      </c>
      <c r="Q85" s="10">
        <f t="shared" si="21"/>
        <v>59.722222222222307</v>
      </c>
      <c r="R85" s="16">
        <f t="shared" si="22"/>
        <v>31.186868686868699</v>
      </c>
      <c r="S85" s="5"/>
    </row>
    <row r="86" spans="1:19" x14ac:dyDescent="0.35">
      <c r="A86" s="10" t="s">
        <v>87</v>
      </c>
      <c r="B86" s="10">
        <v>1.7</v>
      </c>
      <c r="C86" s="7">
        <f t="shared" si="15"/>
        <v>0.10999999999999988</v>
      </c>
      <c r="D86" s="10">
        <v>1.69</v>
      </c>
      <c r="E86" s="7">
        <f t="shared" si="23"/>
        <v>9.9999999999999867E-2</v>
      </c>
      <c r="F86" s="10">
        <v>420</v>
      </c>
      <c r="G86" s="10">
        <v>420</v>
      </c>
      <c r="H86" s="10"/>
      <c r="I86" s="14">
        <f t="shared" si="16"/>
        <v>580</v>
      </c>
      <c r="J86" s="10">
        <v>825</v>
      </c>
      <c r="K86" s="10">
        <v>815</v>
      </c>
      <c r="L86" s="10"/>
      <c r="M86" s="14">
        <f t="shared" si="17"/>
        <v>180</v>
      </c>
      <c r="N86" s="13">
        <f t="shared" si="18"/>
        <v>28.999999999999996</v>
      </c>
      <c r="O86" s="13">
        <f t="shared" si="19"/>
        <v>9</v>
      </c>
      <c r="P86" s="10">
        <f t="shared" si="20"/>
        <v>263.63636363636391</v>
      </c>
      <c r="Q86" s="10">
        <f t="shared" si="21"/>
        <v>90.000000000000114</v>
      </c>
      <c r="R86" s="16">
        <f t="shared" si="22"/>
        <v>173.6363636363638</v>
      </c>
      <c r="S86" s="5"/>
    </row>
    <row r="87" spans="1:19" x14ac:dyDescent="0.35">
      <c r="A87" s="10" t="s">
        <v>88</v>
      </c>
      <c r="B87" s="10">
        <v>1.69</v>
      </c>
      <c r="C87" s="7">
        <f t="shared" ref="C87:C104" si="24">B87-1.59</f>
        <v>9.9999999999999867E-2</v>
      </c>
      <c r="D87" s="10">
        <v>1.67</v>
      </c>
      <c r="E87" s="7">
        <f t="shared" si="23"/>
        <v>7.9999999999999849E-2</v>
      </c>
      <c r="F87" s="10"/>
      <c r="G87" s="10"/>
      <c r="H87" s="10"/>
      <c r="I87" s="14"/>
      <c r="J87" s="10">
        <v>860</v>
      </c>
      <c r="K87" s="10">
        <v>875</v>
      </c>
      <c r="L87" s="10"/>
      <c r="M87" s="14">
        <f t="shared" si="17"/>
        <v>132.5</v>
      </c>
      <c r="N87" s="13">
        <f t="shared" si="18"/>
        <v>0</v>
      </c>
      <c r="O87" s="13">
        <f t="shared" si="19"/>
        <v>6.6249999999999991</v>
      </c>
      <c r="P87" s="10">
        <f t="shared" si="20"/>
        <v>0</v>
      </c>
      <c r="Q87" s="10">
        <f t="shared" si="21"/>
        <v>82.812500000000142</v>
      </c>
      <c r="R87" s="16"/>
      <c r="S87" s="5"/>
    </row>
    <row r="88" spans="1:19" x14ac:dyDescent="0.35">
      <c r="A88" s="10" t="s">
        <v>89</v>
      </c>
      <c r="B88" s="10">
        <v>1.7</v>
      </c>
      <c r="C88" s="7">
        <f t="shared" si="24"/>
        <v>0.10999999999999988</v>
      </c>
      <c r="D88" s="10">
        <v>1.64</v>
      </c>
      <c r="E88" s="7">
        <f t="shared" si="23"/>
        <v>4.9999999999999822E-2</v>
      </c>
      <c r="F88" s="10">
        <v>740</v>
      </c>
      <c r="G88" s="10">
        <v>740</v>
      </c>
      <c r="H88" s="10"/>
      <c r="I88" s="14">
        <f t="shared" si="16"/>
        <v>260</v>
      </c>
      <c r="J88" s="10">
        <v>900</v>
      </c>
      <c r="K88" s="10">
        <v>890</v>
      </c>
      <c r="L88" s="10"/>
      <c r="M88" s="14">
        <f t="shared" si="17"/>
        <v>105</v>
      </c>
      <c r="N88" s="13">
        <f t="shared" si="18"/>
        <v>13</v>
      </c>
      <c r="O88" s="13">
        <f t="shared" si="19"/>
        <v>5.25</v>
      </c>
      <c r="P88" s="10">
        <f t="shared" si="20"/>
        <v>118.18181818181831</v>
      </c>
      <c r="Q88" s="10">
        <f t="shared" si="21"/>
        <v>105.00000000000037</v>
      </c>
      <c r="R88" s="16">
        <f t="shared" si="22"/>
        <v>13.181818181817945</v>
      </c>
      <c r="S88" s="5"/>
    </row>
    <row r="89" spans="1:19" x14ac:dyDescent="0.35">
      <c r="A89" s="10" t="s">
        <v>90</v>
      </c>
      <c r="B89" s="10">
        <v>1.69</v>
      </c>
      <c r="C89" s="7">
        <f t="shared" si="24"/>
        <v>9.9999999999999867E-2</v>
      </c>
      <c r="D89" s="10">
        <v>1.65</v>
      </c>
      <c r="E89" s="7">
        <f t="shared" si="23"/>
        <v>5.9999999999999831E-2</v>
      </c>
      <c r="F89" s="10">
        <v>600</v>
      </c>
      <c r="G89" s="10">
        <v>600</v>
      </c>
      <c r="H89" s="10"/>
      <c r="I89" s="14">
        <f t="shared" si="16"/>
        <v>400</v>
      </c>
      <c r="J89" s="10">
        <v>895</v>
      </c>
      <c r="K89" s="10">
        <v>895</v>
      </c>
      <c r="L89" s="10"/>
      <c r="M89" s="14">
        <f t="shared" si="17"/>
        <v>105</v>
      </c>
      <c r="N89" s="13">
        <f t="shared" si="18"/>
        <v>20</v>
      </c>
      <c r="O89" s="13">
        <f t="shared" si="19"/>
        <v>5.25</v>
      </c>
      <c r="P89" s="10">
        <f t="shared" si="20"/>
        <v>200.00000000000026</v>
      </c>
      <c r="Q89" s="10">
        <f t="shared" si="21"/>
        <v>87.500000000000242</v>
      </c>
      <c r="R89" s="16">
        <f t="shared" si="22"/>
        <v>112.50000000000001</v>
      </c>
      <c r="S89" s="5"/>
    </row>
    <row r="90" spans="1:19" x14ac:dyDescent="0.35">
      <c r="A90" s="10" t="s">
        <v>91</v>
      </c>
      <c r="B90" s="10">
        <v>1.68</v>
      </c>
      <c r="C90" s="7">
        <f t="shared" si="24"/>
        <v>8.9999999999999858E-2</v>
      </c>
      <c r="D90" s="10">
        <v>1.66</v>
      </c>
      <c r="E90" s="7">
        <f t="shared" si="23"/>
        <v>6.999999999999984E-2</v>
      </c>
      <c r="F90" s="10">
        <v>770</v>
      </c>
      <c r="G90" s="10">
        <v>740</v>
      </c>
      <c r="H90" s="10">
        <v>720</v>
      </c>
      <c r="I90" s="14">
        <f t="shared" si="16"/>
        <v>245</v>
      </c>
      <c r="J90" s="10">
        <v>870</v>
      </c>
      <c r="K90" s="10">
        <v>860</v>
      </c>
      <c r="L90" s="10"/>
      <c r="M90" s="14">
        <f t="shared" si="17"/>
        <v>135</v>
      </c>
      <c r="N90" s="13">
        <f t="shared" si="18"/>
        <v>12.25</v>
      </c>
      <c r="O90" s="13">
        <f t="shared" si="19"/>
        <v>6.75</v>
      </c>
      <c r="P90" s="10">
        <f t="shared" si="20"/>
        <v>136.11111111111131</v>
      </c>
      <c r="Q90" s="10">
        <f t="shared" si="21"/>
        <v>96.428571428571644</v>
      </c>
      <c r="R90" s="16">
        <f t="shared" si="22"/>
        <v>39.682539682539669</v>
      </c>
      <c r="S90" s="5"/>
    </row>
    <row r="91" spans="1:19" x14ac:dyDescent="0.35">
      <c r="A91" s="10" t="s">
        <v>92</v>
      </c>
      <c r="B91" s="10">
        <v>1.66</v>
      </c>
      <c r="C91" s="7">
        <f t="shared" si="24"/>
        <v>6.999999999999984E-2</v>
      </c>
      <c r="D91" s="10">
        <v>1.65</v>
      </c>
      <c r="E91" s="7">
        <f t="shared" si="23"/>
        <v>5.9999999999999831E-2</v>
      </c>
      <c r="F91" s="10">
        <v>825</v>
      </c>
      <c r="G91" s="10">
        <v>810</v>
      </c>
      <c r="H91" s="10"/>
      <c r="I91" s="14">
        <f t="shared" si="16"/>
        <v>182.5</v>
      </c>
      <c r="J91" s="10">
        <v>870</v>
      </c>
      <c r="K91" s="10">
        <v>860</v>
      </c>
      <c r="L91" s="10"/>
      <c r="M91" s="14">
        <f t="shared" si="17"/>
        <v>135</v>
      </c>
      <c r="N91" s="13">
        <f t="shared" si="18"/>
        <v>9.125</v>
      </c>
      <c r="O91" s="13">
        <f t="shared" si="19"/>
        <v>6.75</v>
      </c>
      <c r="P91" s="10">
        <f t="shared" si="20"/>
        <v>130.35714285714315</v>
      </c>
      <c r="Q91" s="10">
        <f t="shared" si="21"/>
        <v>112.50000000000031</v>
      </c>
      <c r="R91" s="16">
        <f t="shared" si="22"/>
        <v>17.857142857142833</v>
      </c>
      <c r="S91" s="5"/>
    </row>
    <row r="92" spans="1:19" x14ac:dyDescent="0.35">
      <c r="A92" s="10" t="s">
        <v>93</v>
      </c>
      <c r="B92" s="10">
        <v>1.67</v>
      </c>
      <c r="C92" s="7">
        <f t="shared" si="24"/>
        <v>7.9999999999999849E-2</v>
      </c>
      <c r="D92" s="10">
        <v>1.68</v>
      </c>
      <c r="E92" s="7">
        <f t="shared" si="23"/>
        <v>8.9999999999999858E-2</v>
      </c>
      <c r="F92" s="10">
        <v>850</v>
      </c>
      <c r="G92" s="10">
        <v>850</v>
      </c>
      <c r="H92" s="10"/>
      <c r="I92" s="14">
        <f t="shared" si="16"/>
        <v>150</v>
      </c>
      <c r="J92" s="10">
        <v>860</v>
      </c>
      <c r="K92" s="10">
        <v>860</v>
      </c>
      <c r="L92" s="10"/>
      <c r="M92" s="14">
        <f t="shared" si="17"/>
        <v>140</v>
      </c>
      <c r="N92" s="13">
        <f t="shared" si="18"/>
        <v>7.5</v>
      </c>
      <c r="O92" s="13">
        <f t="shared" si="19"/>
        <v>7</v>
      </c>
      <c r="P92" s="10">
        <f t="shared" si="20"/>
        <v>93.750000000000171</v>
      </c>
      <c r="Q92" s="10">
        <f t="shared" si="21"/>
        <v>77.777777777777899</v>
      </c>
      <c r="R92" s="16">
        <f t="shared" si="22"/>
        <v>15.972222222222271</v>
      </c>
      <c r="S92" s="5"/>
    </row>
    <row r="93" spans="1:19" x14ac:dyDescent="0.35">
      <c r="A93" s="10" t="s">
        <v>94</v>
      </c>
      <c r="B93" s="10">
        <v>1.66</v>
      </c>
      <c r="C93" s="7">
        <f t="shared" si="24"/>
        <v>6.999999999999984E-2</v>
      </c>
      <c r="D93" s="10">
        <v>1.67</v>
      </c>
      <c r="E93" s="7">
        <f t="shared" si="23"/>
        <v>7.9999999999999849E-2</v>
      </c>
      <c r="F93" s="10">
        <v>800</v>
      </c>
      <c r="G93" s="10">
        <v>785</v>
      </c>
      <c r="H93" s="10"/>
      <c r="I93" s="14">
        <f t="shared" si="16"/>
        <v>207.5</v>
      </c>
      <c r="J93" s="10">
        <v>850</v>
      </c>
      <c r="K93" s="10">
        <v>860</v>
      </c>
      <c r="L93" s="10"/>
      <c r="M93" s="14">
        <f t="shared" si="17"/>
        <v>145</v>
      </c>
      <c r="N93" s="13">
        <f t="shared" si="18"/>
        <v>10.375</v>
      </c>
      <c r="O93" s="13">
        <f t="shared" si="19"/>
        <v>7.2499999999999991</v>
      </c>
      <c r="P93" s="10">
        <f t="shared" si="20"/>
        <v>148.21428571428606</v>
      </c>
      <c r="Q93" s="10">
        <f t="shared" si="21"/>
        <v>90.625000000000156</v>
      </c>
      <c r="R93" s="16">
        <f t="shared" si="22"/>
        <v>57.589285714285907</v>
      </c>
      <c r="S93" s="5"/>
    </row>
    <row r="94" spans="1:19" x14ac:dyDescent="0.35">
      <c r="A94" s="10" t="s">
        <v>130</v>
      </c>
      <c r="B94" s="10">
        <v>1.7</v>
      </c>
      <c r="C94" s="7">
        <f t="shared" si="24"/>
        <v>0.10999999999999988</v>
      </c>
      <c r="D94" s="10">
        <v>1.7</v>
      </c>
      <c r="E94" s="7">
        <f t="shared" si="23"/>
        <v>0.10999999999999988</v>
      </c>
      <c r="F94" s="10">
        <v>745</v>
      </c>
      <c r="G94" s="10">
        <v>750</v>
      </c>
      <c r="H94" s="10"/>
      <c r="I94" s="14">
        <f t="shared" si="16"/>
        <v>252.5</v>
      </c>
      <c r="J94" s="10">
        <v>855</v>
      </c>
      <c r="K94" s="10">
        <v>840</v>
      </c>
      <c r="L94" s="10"/>
      <c r="M94" s="14">
        <f t="shared" si="17"/>
        <v>152.5</v>
      </c>
      <c r="N94" s="13">
        <f t="shared" si="18"/>
        <v>12.624999999999998</v>
      </c>
      <c r="O94" s="13">
        <f t="shared" si="19"/>
        <v>7.625</v>
      </c>
      <c r="P94" s="10">
        <f t="shared" si="20"/>
        <v>114.77272727272738</v>
      </c>
      <c r="Q94" s="10">
        <f t="shared" si="21"/>
        <v>69.318181818181898</v>
      </c>
      <c r="R94" s="16">
        <f t="shared" si="22"/>
        <v>45.454545454545482</v>
      </c>
      <c r="S94" s="5"/>
    </row>
    <row r="95" spans="1:19" x14ac:dyDescent="0.35">
      <c r="A95" s="10" t="s">
        <v>95</v>
      </c>
      <c r="B95" s="10">
        <v>1.7</v>
      </c>
      <c r="C95" s="7">
        <f t="shared" si="24"/>
        <v>0.10999999999999988</v>
      </c>
      <c r="D95" s="10">
        <v>1.67</v>
      </c>
      <c r="E95" s="7">
        <f t="shared" si="23"/>
        <v>7.9999999999999849E-2</v>
      </c>
      <c r="F95" s="10">
        <v>885</v>
      </c>
      <c r="G95" s="10">
        <v>880</v>
      </c>
      <c r="H95" s="10"/>
      <c r="I95" s="14">
        <f t="shared" si="16"/>
        <v>117.5</v>
      </c>
      <c r="J95" s="10">
        <v>850</v>
      </c>
      <c r="K95" s="10">
        <v>850</v>
      </c>
      <c r="L95" s="10"/>
      <c r="M95" s="14">
        <f t="shared" si="17"/>
        <v>150</v>
      </c>
      <c r="N95" s="13">
        <f t="shared" si="18"/>
        <v>5.875</v>
      </c>
      <c r="O95" s="13">
        <f t="shared" si="19"/>
        <v>7.5</v>
      </c>
      <c r="P95" s="10">
        <f t="shared" si="20"/>
        <v>53.40909090909097</v>
      </c>
      <c r="Q95" s="10">
        <f t="shared" si="21"/>
        <v>93.750000000000171</v>
      </c>
      <c r="R95" s="16">
        <f t="shared" si="22"/>
        <v>-40.3409090909092</v>
      </c>
      <c r="S95" s="5"/>
    </row>
    <row r="96" spans="1:19" x14ac:dyDescent="0.35">
      <c r="A96" s="10" t="s">
        <v>96</v>
      </c>
      <c r="B96" s="10">
        <v>1.68</v>
      </c>
      <c r="C96" s="7">
        <f t="shared" si="24"/>
        <v>8.9999999999999858E-2</v>
      </c>
      <c r="D96" s="10">
        <v>1.66</v>
      </c>
      <c r="E96" s="7">
        <f t="shared" si="23"/>
        <v>6.999999999999984E-2</v>
      </c>
      <c r="F96" s="10">
        <v>880</v>
      </c>
      <c r="G96" s="10">
        <v>880</v>
      </c>
      <c r="H96" s="10"/>
      <c r="I96" s="14">
        <f t="shared" si="16"/>
        <v>120</v>
      </c>
      <c r="J96" s="10">
        <v>910</v>
      </c>
      <c r="K96" s="10">
        <v>890</v>
      </c>
      <c r="L96" s="10"/>
      <c r="M96" s="14">
        <f t="shared" si="17"/>
        <v>100</v>
      </c>
      <c r="N96" s="13">
        <f t="shared" si="18"/>
        <v>5.9999999999999991</v>
      </c>
      <c r="O96" s="13">
        <f t="shared" si="19"/>
        <v>5</v>
      </c>
      <c r="P96" s="10">
        <f t="shared" si="20"/>
        <v>66.666666666666757</v>
      </c>
      <c r="Q96" s="10">
        <f t="shared" si="21"/>
        <v>71.428571428571587</v>
      </c>
      <c r="R96" s="16">
        <f t="shared" si="22"/>
        <v>-4.7619047619048303</v>
      </c>
      <c r="S96" s="5"/>
    </row>
    <row r="97" spans="1:19" x14ac:dyDescent="0.35">
      <c r="A97" s="10" t="s">
        <v>97</v>
      </c>
      <c r="B97" s="10">
        <v>1.67</v>
      </c>
      <c r="C97" s="7">
        <f t="shared" si="24"/>
        <v>7.9999999999999849E-2</v>
      </c>
      <c r="D97" s="10">
        <v>1.65</v>
      </c>
      <c r="E97" s="7">
        <f t="shared" si="23"/>
        <v>5.9999999999999831E-2</v>
      </c>
      <c r="F97" s="10">
        <v>785</v>
      </c>
      <c r="G97" s="10">
        <v>775</v>
      </c>
      <c r="H97" s="10"/>
      <c r="I97" s="14">
        <f t="shared" si="16"/>
        <v>220</v>
      </c>
      <c r="J97" s="10">
        <v>860</v>
      </c>
      <c r="K97" s="10">
        <v>850</v>
      </c>
      <c r="L97" s="10"/>
      <c r="M97" s="14">
        <f t="shared" si="17"/>
        <v>145</v>
      </c>
      <c r="N97" s="13">
        <f t="shared" si="18"/>
        <v>11</v>
      </c>
      <c r="O97" s="13">
        <f t="shared" si="19"/>
        <v>7.2499999999999991</v>
      </c>
      <c r="P97" s="10">
        <f t="shared" si="20"/>
        <v>137.50000000000026</v>
      </c>
      <c r="Q97" s="10">
        <f t="shared" si="21"/>
        <v>120.83333333333366</v>
      </c>
      <c r="R97" s="16">
        <f t="shared" si="22"/>
        <v>16.6666666666666</v>
      </c>
      <c r="S97" s="5"/>
    </row>
    <row r="98" spans="1:19" x14ac:dyDescent="0.35">
      <c r="A98" s="10" t="s">
        <v>98</v>
      </c>
      <c r="B98" s="10">
        <v>1.7</v>
      </c>
      <c r="C98" s="7">
        <f t="shared" si="24"/>
        <v>0.10999999999999988</v>
      </c>
      <c r="D98" s="10">
        <v>1.7</v>
      </c>
      <c r="E98" s="7">
        <f t="shared" ref="E98:E101" si="25">D98-1.59</f>
        <v>0.10999999999999988</v>
      </c>
      <c r="F98" s="10">
        <v>605</v>
      </c>
      <c r="G98" s="10">
        <v>620</v>
      </c>
      <c r="H98" s="10"/>
      <c r="I98" s="14">
        <f t="shared" si="16"/>
        <v>387.5</v>
      </c>
      <c r="J98" s="10"/>
      <c r="K98" s="10"/>
      <c r="L98" s="10"/>
      <c r="M98" s="14"/>
      <c r="N98" s="13"/>
      <c r="O98" s="13"/>
      <c r="P98" s="10"/>
      <c r="Q98" s="10"/>
      <c r="R98" s="16"/>
      <c r="S98" s="5"/>
    </row>
    <row r="99" spans="1:19" x14ac:dyDescent="0.35">
      <c r="A99" s="10" t="s">
        <v>99</v>
      </c>
      <c r="B99" s="10">
        <v>1.7</v>
      </c>
      <c r="C99" s="7">
        <f t="shared" si="24"/>
        <v>0.10999999999999988</v>
      </c>
      <c r="D99" s="10">
        <v>1.67</v>
      </c>
      <c r="E99" s="7">
        <f t="shared" si="25"/>
        <v>7.9999999999999849E-2</v>
      </c>
      <c r="F99" s="10">
        <v>795</v>
      </c>
      <c r="G99" s="10">
        <v>805</v>
      </c>
      <c r="H99" s="10"/>
      <c r="I99" s="14">
        <f t="shared" si="16"/>
        <v>200</v>
      </c>
      <c r="J99" s="10">
        <v>810</v>
      </c>
      <c r="K99" s="10">
        <v>825</v>
      </c>
      <c r="L99" s="10"/>
      <c r="M99" s="14">
        <f t="shared" si="17"/>
        <v>182.5</v>
      </c>
      <c r="N99" s="13">
        <f t="shared" si="18"/>
        <v>10</v>
      </c>
      <c r="O99" s="13">
        <f t="shared" si="19"/>
        <v>9.125</v>
      </c>
      <c r="P99" s="10">
        <f t="shared" si="20"/>
        <v>90.909090909091006</v>
      </c>
      <c r="Q99" s="10">
        <f t="shared" si="21"/>
        <v>114.06250000000021</v>
      </c>
      <c r="R99" s="16">
        <f t="shared" si="22"/>
        <v>-23.153409090909207</v>
      </c>
      <c r="S99" s="5"/>
    </row>
    <row r="100" spans="1:19" x14ac:dyDescent="0.35">
      <c r="A100" s="10" t="s">
        <v>100</v>
      </c>
      <c r="B100" s="10">
        <v>1.69</v>
      </c>
      <c r="C100" s="7">
        <f t="shared" si="24"/>
        <v>9.9999999999999867E-2</v>
      </c>
      <c r="D100" s="10">
        <v>1.9</v>
      </c>
      <c r="E100" s="7">
        <f t="shared" si="25"/>
        <v>0.30999999999999983</v>
      </c>
      <c r="F100" s="10">
        <v>780</v>
      </c>
      <c r="G100" s="10">
        <v>790</v>
      </c>
      <c r="H100" s="10"/>
      <c r="I100" s="14">
        <f t="shared" si="16"/>
        <v>215</v>
      </c>
      <c r="J100" s="10">
        <v>875</v>
      </c>
      <c r="K100" s="10">
        <v>885</v>
      </c>
      <c r="L100" s="10"/>
      <c r="M100" s="14">
        <f t="shared" si="17"/>
        <v>120</v>
      </c>
      <c r="N100" s="13">
        <f t="shared" si="18"/>
        <v>10.749999999999998</v>
      </c>
      <c r="O100" s="13">
        <f t="shared" si="19"/>
        <v>5.9999999999999991</v>
      </c>
      <c r="P100" s="10">
        <f t="shared" si="20"/>
        <v>107.50000000000013</v>
      </c>
      <c r="Q100" s="10">
        <f t="shared" si="21"/>
        <v>19.354838709677427</v>
      </c>
      <c r="R100" s="16">
        <f t="shared" si="22"/>
        <v>88.145161290322704</v>
      </c>
      <c r="S100" s="5"/>
    </row>
    <row r="101" spans="1:19" x14ac:dyDescent="0.35">
      <c r="A101" s="10" t="s">
        <v>101</v>
      </c>
      <c r="B101" s="10">
        <v>1.71</v>
      </c>
      <c r="C101" s="7">
        <f t="shared" si="24"/>
        <v>0.11999999999999988</v>
      </c>
      <c r="D101" s="10">
        <v>1.68</v>
      </c>
      <c r="E101" s="7">
        <f t="shared" si="25"/>
        <v>8.9999999999999858E-2</v>
      </c>
      <c r="F101" s="10">
        <v>855</v>
      </c>
      <c r="G101" s="10">
        <v>860</v>
      </c>
      <c r="H101" s="10"/>
      <c r="I101" s="14">
        <f t="shared" si="16"/>
        <v>142.5</v>
      </c>
      <c r="J101" s="10">
        <v>850</v>
      </c>
      <c r="K101" s="10">
        <v>850</v>
      </c>
      <c r="L101" s="10"/>
      <c r="M101" s="14">
        <f t="shared" si="17"/>
        <v>150</v>
      </c>
      <c r="N101" s="13">
        <f t="shared" si="18"/>
        <v>7.125</v>
      </c>
      <c r="O101" s="13">
        <f t="shared" si="19"/>
        <v>7.5</v>
      </c>
      <c r="P101" s="10">
        <f t="shared" si="20"/>
        <v>59.375000000000057</v>
      </c>
      <c r="Q101" s="10">
        <f t="shared" si="21"/>
        <v>83.333333333333471</v>
      </c>
      <c r="R101" s="16">
        <f t="shared" si="22"/>
        <v>-23.958333333333414</v>
      </c>
      <c r="S101" s="5"/>
    </row>
    <row r="102" spans="1:19" x14ac:dyDescent="0.35">
      <c r="A102" s="10" t="s">
        <v>102</v>
      </c>
      <c r="B102" s="10">
        <v>1.68</v>
      </c>
      <c r="C102" s="7">
        <f t="shared" si="24"/>
        <v>8.9999999999999858E-2</v>
      </c>
      <c r="D102" s="10"/>
      <c r="E102" s="7"/>
      <c r="F102" s="10">
        <v>825</v>
      </c>
      <c r="G102" s="10">
        <v>820</v>
      </c>
      <c r="H102" s="10"/>
      <c r="I102" s="14">
        <f t="shared" si="16"/>
        <v>177.5</v>
      </c>
      <c r="J102" s="10">
        <v>885</v>
      </c>
      <c r="K102" s="10">
        <v>890</v>
      </c>
      <c r="L102" s="10"/>
      <c r="M102" s="14">
        <f t="shared" si="17"/>
        <v>112.5</v>
      </c>
      <c r="N102" s="13">
        <f t="shared" si="18"/>
        <v>8.875</v>
      </c>
      <c r="O102" s="13"/>
      <c r="P102" s="10"/>
      <c r="Q102" s="10"/>
      <c r="R102" s="16"/>
      <c r="S102" s="5"/>
    </row>
    <row r="103" spans="1:19" x14ac:dyDescent="0.35">
      <c r="A103" s="10" t="s">
        <v>103</v>
      </c>
      <c r="B103" s="10">
        <v>1.67</v>
      </c>
      <c r="C103" s="7">
        <f t="shared" si="24"/>
        <v>7.9999999999999849E-2</v>
      </c>
      <c r="D103" s="10">
        <v>1.65</v>
      </c>
      <c r="E103" s="7">
        <f>D103-1.59</f>
        <v>5.9999999999999831E-2</v>
      </c>
      <c r="F103" s="10">
        <v>860</v>
      </c>
      <c r="G103" s="10">
        <v>860</v>
      </c>
      <c r="H103" s="10"/>
      <c r="I103" s="14">
        <f t="shared" si="16"/>
        <v>140</v>
      </c>
      <c r="J103" s="10">
        <v>890</v>
      </c>
      <c r="K103" s="10">
        <v>880</v>
      </c>
      <c r="L103" s="10"/>
      <c r="M103" s="14">
        <f t="shared" si="17"/>
        <v>115</v>
      </c>
      <c r="N103" s="13">
        <f t="shared" si="18"/>
        <v>7</v>
      </c>
      <c r="O103" s="13">
        <f t="shared" si="19"/>
        <v>5.75</v>
      </c>
      <c r="P103" s="10">
        <f t="shared" si="20"/>
        <v>87.500000000000171</v>
      </c>
      <c r="Q103" s="10">
        <f t="shared" si="21"/>
        <v>95.833333333333599</v>
      </c>
      <c r="R103" s="16">
        <f t="shared" si="22"/>
        <v>-8.3333333333334281</v>
      </c>
      <c r="S103" s="5"/>
    </row>
    <row r="104" spans="1:19" x14ac:dyDescent="0.35">
      <c r="A104" s="10" t="s">
        <v>104</v>
      </c>
      <c r="B104" s="10">
        <v>1.68</v>
      </c>
      <c r="C104" s="7">
        <f t="shared" si="24"/>
        <v>8.9999999999999858E-2</v>
      </c>
      <c r="D104" s="10">
        <v>1.65</v>
      </c>
      <c r="E104" s="7">
        <f>D104-1.59</f>
        <v>5.9999999999999831E-2</v>
      </c>
      <c r="F104" s="10">
        <v>805</v>
      </c>
      <c r="G104" s="10">
        <v>795</v>
      </c>
      <c r="H104" s="10"/>
      <c r="I104" s="14">
        <f t="shared" si="16"/>
        <v>200</v>
      </c>
      <c r="J104" s="10">
        <v>870</v>
      </c>
      <c r="K104" s="10">
        <v>880</v>
      </c>
      <c r="L104" s="10"/>
      <c r="M104" s="14">
        <f t="shared" si="17"/>
        <v>125</v>
      </c>
      <c r="N104" s="13">
        <f t="shared" si="18"/>
        <v>10</v>
      </c>
      <c r="O104" s="13">
        <f t="shared" si="19"/>
        <v>6.25</v>
      </c>
      <c r="P104" s="10">
        <f t="shared" si="20"/>
        <v>111.11111111111128</v>
      </c>
      <c r="Q104" s="10">
        <f t="shared" si="21"/>
        <v>104.16666666666696</v>
      </c>
      <c r="R104" s="16">
        <f t="shared" si="22"/>
        <v>6.9444444444443292</v>
      </c>
      <c r="S104" s="5"/>
    </row>
    <row r="105" spans="1:19" x14ac:dyDescent="0.35">
      <c r="A105" t="s">
        <v>105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0"/>
  <sheetViews>
    <sheetView tabSelected="1" workbookViewId="0">
      <selection activeCell="N12" sqref="N12"/>
    </sheetView>
  </sheetViews>
  <sheetFormatPr defaultRowHeight="14.5" x14ac:dyDescent="0.35"/>
  <cols>
    <col min="5" max="5" width="10.453125" customWidth="1"/>
  </cols>
  <sheetData>
    <row r="1" spans="1:10" ht="58" x14ac:dyDescent="0.35">
      <c r="A1" s="1" t="s">
        <v>114</v>
      </c>
      <c r="B1" s="1" t="s">
        <v>120</v>
      </c>
      <c r="C1" s="2" t="s">
        <v>115</v>
      </c>
      <c r="D1" s="2" t="s">
        <v>116</v>
      </c>
      <c r="E1" s="2" t="s">
        <v>136</v>
      </c>
      <c r="F1" t="s">
        <v>137</v>
      </c>
      <c r="G1" t="s">
        <v>138</v>
      </c>
      <c r="H1" s="2" t="s">
        <v>141</v>
      </c>
      <c r="I1" s="11" t="s">
        <v>139</v>
      </c>
      <c r="J1" s="11" t="s">
        <v>140</v>
      </c>
    </row>
    <row r="2" spans="1:10" x14ac:dyDescent="0.35">
      <c r="A2" t="s">
        <v>0</v>
      </c>
      <c r="B2" s="1">
        <v>2</v>
      </c>
      <c r="C2" s="4">
        <v>4.24</v>
      </c>
      <c r="D2" s="4">
        <v>0.22</v>
      </c>
      <c r="E2" s="4">
        <f>C2-D2</f>
        <v>4.0200000000000005</v>
      </c>
      <c r="F2" s="5">
        <f>D2/C2*100</f>
        <v>5.1886792452830184</v>
      </c>
      <c r="G2" s="5">
        <f>E2/C2*100</f>
        <v>94.811320754716988</v>
      </c>
      <c r="H2">
        <v>37.058999999999997</v>
      </c>
      <c r="I2">
        <f>H2/G2</f>
        <v>0.39087104477611934</v>
      </c>
      <c r="J2">
        <f>H2/F2</f>
        <v>7.1422800000000004</v>
      </c>
    </row>
    <row r="3" spans="1:10" x14ac:dyDescent="0.35">
      <c r="A3" t="s">
        <v>1</v>
      </c>
      <c r="B3" s="1">
        <v>4</v>
      </c>
      <c r="C3" s="4">
        <v>2.11</v>
      </c>
      <c r="D3" s="4">
        <v>0.09</v>
      </c>
      <c r="E3" s="4">
        <f t="shared" ref="E3:E58" si="0">C3-D3</f>
        <v>2.02</v>
      </c>
      <c r="F3" s="5">
        <f t="shared" ref="F3:F58" si="1">D3/C3*100</f>
        <v>4.2654028436018958</v>
      </c>
      <c r="G3" s="5">
        <f t="shared" ref="G3:G58" si="2">E3/C3*100</f>
        <v>95.73459715639811</v>
      </c>
      <c r="H3">
        <v>18.943999999999999</v>
      </c>
      <c r="I3">
        <f t="shared" ref="I3:I66" si="3">H3/G3</f>
        <v>0.19788039603960395</v>
      </c>
      <c r="J3">
        <f t="shared" ref="J3:J66" si="4">H3/F3</f>
        <v>4.4413155555555557</v>
      </c>
    </row>
    <row r="4" spans="1:10" x14ac:dyDescent="0.35">
      <c r="A4" t="s">
        <v>2</v>
      </c>
      <c r="B4" s="1">
        <v>6</v>
      </c>
      <c r="C4" s="4">
        <v>2.94</v>
      </c>
      <c r="D4" s="4">
        <v>0.14000000000000001</v>
      </c>
      <c r="E4" s="4">
        <f t="shared" si="0"/>
        <v>2.8</v>
      </c>
      <c r="F4" s="5">
        <f t="shared" si="1"/>
        <v>4.7619047619047628</v>
      </c>
      <c r="G4" s="5">
        <f t="shared" si="2"/>
        <v>95.238095238095227</v>
      </c>
      <c r="H4">
        <v>26.722999999999999</v>
      </c>
      <c r="I4">
        <f t="shared" si="3"/>
        <v>0.28059150000000005</v>
      </c>
      <c r="J4">
        <f t="shared" si="4"/>
        <v>5.6118299999999985</v>
      </c>
    </row>
    <row r="5" spans="1:10" x14ac:dyDescent="0.35">
      <c r="A5" t="s">
        <v>3</v>
      </c>
      <c r="B5" s="9">
        <v>8</v>
      </c>
      <c r="C5" s="4">
        <v>3.9</v>
      </c>
      <c r="D5" s="4">
        <v>0.21</v>
      </c>
      <c r="E5" s="4">
        <f t="shared" si="0"/>
        <v>3.69</v>
      </c>
      <c r="F5" s="5">
        <f t="shared" si="1"/>
        <v>5.3846153846153841</v>
      </c>
      <c r="G5" s="5">
        <f t="shared" si="2"/>
        <v>94.615384615384613</v>
      </c>
      <c r="H5">
        <v>34.404000000000003</v>
      </c>
      <c r="I5">
        <f t="shared" si="3"/>
        <v>0.36361951219512201</v>
      </c>
      <c r="J5">
        <f t="shared" si="4"/>
        <v>6.3893142857142866</v>
      </c>
    </row>
    <row r="6" spans="1:10" x14ac:dyDescent="0.35">
      <c r="A6" t="s">
        <v>4</v>
      </c>
      <c r="B6" s="9">
        <v>10</v>
      </c>
      <c r="C6" s="4">
        <v>3.17</v>
      </c>
      <c r="D6" s="4">
        <v>0.18</v>
      </c>
      <c r="E6" s="4">
        <f t="shared" si="0"/>
        <v>2.9899999999999998</v>
      </c>
      <c r="F6" s="5">
        <f t="shared" si="1"/>
        <v>5.6782334384858046</v>
      </c>
      <c r="G6" s="5">
        <f t="shared" si="2"/>
        <v>94.321766561514181</v>
      </c>
      <c r="H6">
        <v>28.388000000000002</v>
      </c>
      <c r="I6">
        <f t="shared" si="3"/>
        <v>0.30096976588628771</v>
      </c>
      <c r="J6">
        <f t="shared" si="4"/>
        <v>4.9994422222222221</v>
      </c>
    </row>
    <row r="7" spans="1:10" x14ac:dyDescent="0.35">
      <c r="A7" t="s">
        <v>5</v>
      </c>
      <c r="B7" s="9">
        <v>12</v>
      </c>
      <c r="C7" s="4">
        <v>3.01</v>
      </c>
      <c r="D7" s="4">
        <v>0.23</v>
      </c>
      <c r="E7" s="4">
        <f t="shared" si="0"/>
        <v>2.78</v>
      </c>
      <c r="F7" s="5">
        <f t="shared" si="1"/>
        <v>7.6411960132890382</v>
      </c>
      <c r="G7" s="5">
        <f t="shared" si="2"/>
        <v>92.358803986710967</v>
      </c>
      <c r="H7">
        <v>28.273</v>
      </c>
      <c r="I7">
        <f t="shared" si="3"/>
        <v>0.30612133093525179</v>
      </c>
      <c r="J7">
        <f t="shared" si="4"/>
        <v>3.7000752173913036</v>
      </c>
    </row>
    <row r="8" spans="1:10" x14ac:dyDescent="0.35">
      <c r="A8" t="s">
        <v>6</v>
      </c>
      <c r="B8" s="9">
        <v>14</v>
      </c>
      <c r="C8" s="4">
        <v>2.6</v>
      </c>
      <c r="D8" s="4">
        <v>0.22</v>
      </c>
      <c r="E8" s="4">
        <f t="shared" si="0"/>
        <v>2.38</v>
      </c>
      <c r="F8" s="5">
        <f t="shared" si="1"/>
        <v>8.4615384615384599</v>
      </c>
      <c r="G8" s="5">
        <f t="shared" si="2"/>
        <v>91.538461538461533</v>
      </c>
      <c r="H8">
        <v>23.327999999999999</v>
      </c>
      <c r="I8">
        <f t="shared" si="3"/>
        <v>0.2548436974789916</v>
      </c>
      <c r="J8">
        <f t="shared" si="4"/>
        <v>2.756945454545455</v>
      </c>
    </row>
    <row r="9" spans="1:10" x14ac:dyDescent="0.35">
      <c r="A9" t="s">
        <v>7</v>
      </c>
      <c r="B9" s="9">
        <v>16</v>
      </c>
      <c r="C9" s="4">
        <v>1.61</v>
      </c>
      <c r="D9" s="4">
        <v>0.13</v>
      </c>
      <c r="E9" s="4">
        <f t="shared" si="0"/>
        <v>1.48</v>
      </c>
      <c r="F9" s="5">
        <f t="shared" si="1"/>
        <v>8.0745341614906838</v>
      </c>
      <c r="G9" s="5">
        <f t="shared" si="2"/>
        <v>91.925465838509311</v>
      </c>
      <c r="H9">
        <v>13.96</v>
      </c>
      <c r="I9">
        <f t="shared" si="3"/>
        <v>0.15186216216216217</v>
      </c>
      <c r="J9">
        <f t="shared" si="4"/>
        <v>1.7288923076923077</v>
      </c>
    </row>
    <row r="10" spans="1:10" x14ac:dyDescent="0.35">
      <c r="A10" t="s">
        <v>8</v>
      </c>
      <c r="B10" s="9">
        <v>18</v>
      </c>
      <c r="C10" s="4">
        <v>1.2</v>
      </c>
      <c r="D10" s="4">
        <v>0.11</v>
      </c>
      <c r="E10" s="4">
        <f t="shared" si="0"/>
        <v>1.0899999999999999</v>
      </c>
      <c r="F10" s="5">
        <f t="shared" si="1"/>
        <v>9.1666666666666679</v>
      </c>
      <c r="G10" s="5">
        <f t="shared" si="2"/>
        <v>90.833333333333314</v>
      </c>
      <c r="H10">
        <v>10.744</v>
      </c>
      <c r="I10">
        <f t="shared" si="3"/>
        <v>0.11828256880733948</v>
      </c>
      <c r="J10">
        <f t="shared" si="4"/>
        <v>1.1720727272727272</v>
      </c>
    </row>
    <row r="11" spans="1:10" x14ac:dyDescent="0.35">
      <c r="A11" t="s">
        <v>9</v>
      </c>
      <c r="B11" s="9">
        <v>20</v>
      </c>
      <c r="C11" s="4">
        <v>0.98</v>
      </c>
      <c r="D11" s="4">
        <v>0.1</v>
      </c>
      <c r="E11" s="4">
        <f t="shared" si="0"/>
        <v>0.88</v>
      </c>
      <c r="F11" s="5">
        <f t="shared" si="1"/>
        <v>10.204081632653061</v>
      </c>
      <c r="G11" s="5">
        <f t="shared" si="2"/>
        <v>89.795918367346943</v>
      </c>
      <c r="H11">
        <v>10.151</v>
      </c>
      <c r="I11">
        <f t="shared" si="3"/>
        <v>0.11304522727272727</v>
      </c>
      <c r="J11">
        <f t="shared" si="4"/>
        <v>0.99479799999999996</v>
      </c>
    </row>
    <row r="12" spans="1:10" x14ac:dyDescent="0.35">
      <c r="A12" t="s">
        <v>10</v>
      </c>
      <c r="B12" s="9">
        <v>2</v>
      </c>
      <c r="C12" s="4">
        <v>3.45</v>
      </c>
      <c r="D12" s="4">
        <v>0.17</v>
      </c>
      <c r="E12" s="4">
        <f t="shared" si="0"/>
        <v>3.2800000000000002</v>
      </c>
      <c r="F12" s="5">
        <f t="shared" si="1"/>
        <v>4.9275362318840585</v>
      </c>
      <c r="G12" s="5">
        <f t="shared" si="2"/>
        <v>95.072463768115938</v>
      </c>
      <c r="H12">
        <v>30.311</v>
      </c>
      <c r="I12">
        <f t="shared" si="3"/>
        <v>0.31881996951219516</v>
      </c>
      <c r="J12">
        <f t="shared" si="4"/>
        <v>6.151349999999999</v>
      </c>
    </row>
    <row r="13" spans="1:10" x14ac:dyDescent="0.35">
      <c r="A13" t="s">
        <v>11</v>
      </c>
      <c r="B13" s="9">
        <v>4</v>
      </c>
      <c r="C13" s="4">
        <v>1.61</v>
      </c>
      <c r="D13" s="4">
        <v>0.09</v>
      </c>
      <c r="E13" s="4">
        <f t="shared" si="0"/>
        <v>1.52</v>
      </c>
      <c r="F13" s="5">
        <f t="shared" si="1"/>
        <v>5.5900621118012417</v>
      </c>
      <c r="G13" s="5">
        <f t="shared" si="2"/>
        <v>94.409937888198755</v>
      </c>
      <c r="H13">
        <v>15.512</v>
      </c>
      <c r="I13">
        <f t="shared" si="3"/>
        <v>0.16430473684210528</v>
      </c>
      <c r="J13">
        <f t="shared" si="4"/>
        <v>2.7749244444444447</v>
      </c>
    </row>
    <row r="14" spans="1:10" x14ac:dyDescent="0.35">
      <c r="A14" t="s">
        <v>12</v>
      </c>
      <c r="B14" s="9">
        <v>6</v>
      </c>
      <c r="C14" s="4">
        <v>1.84</v>
      </c>
      <c r="D14" s="4">
        <v>0.2</v>
      </c>
      <c r="E14" s="4">
        <f t="shared" si="0"/>
        <v>1.6400000000000001</v>
      </c>
      <c r="F14" s="5">
        <f t="shared" si="1"/>
        <v>10.869565217391305</v>
      </c>
      <c r="G14" s="5">
        <f t="shared" si="2"/>
        <v>89.130434782608702</v>
      </c>
      <c r="H14">
        <v>17.390999999999998</v>
      </c>
      <c r="I14">
        <f t="shared" si="3"/>
        <v>0.19511853658536582</v>
      </c>
      <c r="J14">
        <f t="shared" si="4"/>
        <v>1.5999719999999997</v>
      </c>
    </row>
    <row r="15" spans="1:10" x14ac:dyDescent="0.35">
      <c r="A15" t="s">
        <v>13</v>
      </c>
      <c r="B15" s="9">
        <v>8</v>
      </c>
      <c r="C15" s="4">
        <v>3.01</v>
      </c>
      <c r="D15" s="4">
        <v>0.17</v>
      </c>
      <c r="E15" s="4">
        <f t="shared" si="0"/>
        <v>2.84</v>
      </c>
      <c r="F15" s="5">
        <f t="shared" si="1"/>
        <v>5.6478405315614628</v>
      </c>
      <c r="G15" s="5">
        <f t="shared" si="2"/>
        <v>94.352159468438543</v>
      </c>
      <c r="H15">
        <v>29.969000000000001</v>
      </c>
      <c r="I15">
        <f t="shared" si="3"/>
        <v>0.31762919014084506</v>
      </c>
      <c r="J15">
        <f t="shared" si="4"/>
        <v>5.3062758823529403</v>
      </c>
    </row>
    <row r="16" spans="1:10" x14ac:dyDescent="0.35">
      <c r="A16" t="s">
        <v>14</v>
      </c>
      <c r="B16" s="9">
        <v>10</v>
      </c>
      <c r="C16" s="4">
        <v>3.57</v>
      </c>
      <c r="D16" s="4">
        <v>0.25</v>
      </c>
      <c r="E16" s="4">
        <f t="shared" si="0"/>
        <v>3.32</v>
      </c>
      <c r="F16" s="5">
        <f t="shared" si="1"/>
        <v>7.0028011204481793</v>
      </c>
      <c r="G16" s="5">
        <f t="shared" si="2"/>
        <v>92.997198879551817</v>
      </c>
      <c r="H16">
        <v>34.945999999999998</v>
      </c>
      <c r="I16">
        <f t="shared" si="3"/>
        <v>0.37577475903614455</v>
      </c>
      <c r="J16">
        <f t="shared" si="4"/>
        <v>4.9902888000000001</v>
      </c>
    </row>
    <row r="17" spans="1:10" x14ac:dyDescent="0.35">
      <c r="A17" t="s">
        <v>15</v>
      </c>
      <c r="B17" s="9">
        <v>12</v>
      </c>
      <c r="C17" s="4">
        <v>2.2400000000000002</v>
      </c>
      <c r="D17" s="4">
        <v>0.19</v>
      </c>
      <c r="E17" s="4">
        <f t="shared" si="0"/>
        <v>2.0500000000000003</v>
      </c>
      <c r="F17" s="5">
        <f t="shared" si="1"/>
        <v>8.4821428571428559</v>
      </c>
      <c r="G17" s="5">
        <f t="shared" si="2"/>
        <v>91.517857142857153</v>
      </c>
      <c r="H17">
        <v>20.94</v>
      </c>
      <c r="I17">
        <f t="shared" si="3"/>
        <v>0.22880780487804878</v>
      </c>
      <c r="J17">
        <f t="shared" si="4"/>
        <v>2.4687157894736846</v>
      </c>
    </row>
    <row r="18" spans="1:10" x14ac:dyDescent="0.35">
      <c r="A18" t="s">
        <v>16</v>
      </c>
      <c r="B18" s="9">
        <v>14</v>
      </c>
      <c r="C18" s="4">
        <v>1.98</v>
      </c>
      <c r="D18" s="4">
        <v>0.18</v>
      </c>
      <c r="E18" s="4">
        <f t="shared" si="0"/>
        <v>1.8</v>
      </c>
      <c r="F18" s="5">
        <f t="shared" si="1"/>
        <v>9.0909090909090917</v>
      </c>
      <c r="G18" s="5">
        <f t="shared" si="2"/>
        <v>90.909090909090921</v>
      </c>
      <c r="H18">
        <v>18.449000000000002</v>
      </c>
      <c r="I18">
        <f t="shared" si="3"/>
        <v>0.20293899999999998</v>
      </c>
      <c r="J18">
        <f t="shared" si="4"/>
        <v>2.0293899999999998</v>
      </c>
    </row>
    <row r="19" spans="1:10" x14ac:dyDescent="0.35">
      <c r="A19" t="s">
        <v>17</v>
      </c>
      <c r="B19" s="9">
        <v>16</v>
      </c>
      <c r="C19" s="4">
        <v>1.42</v>
      </c>
      <c r="D19" s="4">
        <v>0.12</v>
      </c>
      <c r="E19" s="4">
        <f t="shared" si="0"/>
        <v>1.2999999999999998</v>
      </c>
      <c r="F19" s="5">
        <f t="shared" si="1"/>
        <v>8.4507042253521121</v>
      </c>
      <c r="G19" s="5">
        <f t="shared" si="2"/>
        <v>91.549295774647874</v>
      </c>
      <c r="H19">
        <v>13.494999999999999</v>
      </c>
      <c r="I19">
        <f t="shared" si="3"/>
        <v>0.1474069230769231</v>
      </c>
      <c r="J19">
        <f t="shared" si="4"/>
        <v>1.5969083333333334</v>
      </c>
    </row>
    <row r="20" spans="1:10" x14ac:dyDescent="0.35">
      <c r="A20" t="s">
        <v>18</v>
      </c>
      <c r="B20" s="9">
        <v>18</v>
      </c>
      <c r="C20" s="4">
        <v>0.99</v>
      </c>
      <c r="D20" s="4">
        <v>0.09</v>
      </c>
      <c r="E20" s="4">
        <f t="shared" si="0"/>
        <v>0.9</v>
      </c>
      <c r="F20" s="5">
        <f t="shared" si="1"/>
        <v>9.0909090909090917</v>
      </c>
      <c r="G20" s="5">
        <f t="shared" si="2"/>
        <v>90.909090909090921</v>
      </c>
      <c r="H20">
        <v>10.029</v>
      </c>
      <c r="I20">
        <f t="shared" si="3"/>
        <v>0.11031899999999999</v>
      </c>
      <c r="J20">
        <f t="shared" si="4"/>
        <v>1.1031899999999999</v>
      </c>
    </row>
    <row r="21" spans="1:10" x14ac:dyDescent="0.35">
      <c r="A21" t="s">
        <v>20</v>
      </c>
      <c r="B21" s="9">
        <v>2</v>
      </c>
      <c r="C21" s="4">
        <v>1.6</v>
      </c>
      <c r="D21" s="4">
        <v>0.06</v>
      </c>
      <c r="E21" s="4">
        <f t="shared" si="0"/>
        <v>1.54</v>
      </c>
      <c r="F21" s="5">
        <f t="shared" si="1"/>
        <v>3.75</v>
      </c>
      <c r="G21" s="5">
        <f t="shared" si="2"/>
        <v>96.25</v>
      </c>
      <c r="H21">
        <v>15.784000000000001</v>
      </c>
      <c r="I21">
        <f t="shared" si="3"/>
        <v>0.16398961038961041</v>
      </c>
      <c r="J21">
        <f t="shared" si="4"/>
        <v>4.2090666666666667</v>
      </c>
    </row>
    <row r="22" spans="1:10" x14ac:dyDescent="0.35">
      <c r="A22" t="s">
        <v>21</v>
      </c>
      <c r="B22" s="9">
        <v>4</v>
      </c>
      <c r="C22" s="4">
        <v>1.44</v>
      </c>
      <c r="D22" s="4">
        <v>0.05</v>
      </c>
      <c r="E22" s="4">
        <f t="shared" si="0"/>
        <v>1.39</v>
      </c>
      <c r="F22" s="5">
        <f t="shared" si="1"/>
        <v>3.4722222222222223</v>
      </c>
      <c r="G22" s="5">
        <f t="shared" si="2"/>
        <v>96.527777777777786</v>
      </c>
      <c r="H22">
        <v>15.361000000000001</v>
      </c>
      <c r="I22">
        <f t="shared" si="3"/>
        <v>0.15913553956834531</v>
      </c>
      <c r="J22">
        <f t="shared" si="4"/>
        <v>4.4239680000000003</v>
      </c>
    </row>
    <row r="23" spans="1:10" x14ac:dyDescent="0.35">
      <c r="A23" t="s">
        <v>22</v>
      </c>
      <c r="B23" s="9">
        <v>6</v>
      </c>
      <c r="C23" s="4">
        <v>3.08</v>
      </c>
      <c r="D23" s="4">
        <v>0.13</v>
      </c>
      <c r="E23" s="4">
        <f t="shared" si="0"/>
        <v>2.95</v>
      </c>
      <c r="F23" s="5">
        <f t="shared" si="1"/>
        <v>4.220779220779221</v>
      </c>
      <c r="G23" s="5">
        <f t="shared" si="2"/>
        <v>95.779220779220793</v>
      </c>
      <c r="H23">
        <v>28.739000000000001</v>
      </c>
      <c r="I23">
        <f t="shared" si="3"/>
        <v>0.30005464406779658</v>
      </c>
      <c r="J23">
        <f t="shared" si="4"/>
        <v>6.8089323076923076</v>
      </c>
    </row>
    <row r="24" spans="1:10" x14ac:dyDescent="0.35">
      <c r="A24" t="s">
        <v>23</v>
      </c>
      <c r="B24" s="9">
        <v>8</v>
      </c>
      <c r="C24" s="4">
        <v>4.12</v>
      </c>
      <c r="D24" s="4">
        <v>0.22</v>
      </c>
      <c r="E24" s="4">
        <f t="shared" si="0"/>
        <v>3.9</v>
      </c>
      <c r="F24" s="5">
        <f t="shared" si="1"/>
        <v>5.3398058252427179</v>
      </c>
      <c r="G24" s="5">
        <f t="shared" si="2"/>
        <v>94.660194174757279</v>
      </c>
      <c r="H24">
        <v>37.299999999999997</v>
      </c>
      <c r="I24">
        <f t="shared" si="3"/>
        <v>0.39404102564102561</v>
      </c>
      <c r="J24">
        <f t="shared" si="4"/>
        <v>6.9852727272727275</v>
      </c>
    </row>
    <row r="25" spans="1:10" x14ac:dyDescent="0.35">
      <c r="A25" t="s">
        <v>24</v>
      </c>
      <c r="B25" s="9">
        <v>10</v>
      </c>
      <c r="C25" s="4">
        <v>3.61</v>
      </c>
      <c r="D25" s="4">
        <v>0.19</v>
      </c>
      <c r="E25" s="4">
        <f t="shared" si="0"/>
        <v>3.42</v>
      </c>
      <c r="F25" s="5">
        <f t="shared" si="1"/>
        <v>5.2631578947368425</v>
      </c>
      <c r="G25" s="5">
        <f t="shared" si="2"/>
        <v>94.736842105263165</v>
      </c>
      <c r="H25">
        <v>33.994</v>
      </c>
      <c r="I25">
        <f t="shared" si="3"/>
        <v>0.35882555555555551</v>
      </c>
      <c r="J25">
        <f t="shared" si="4"/>
        <v>6.4588599999999996</v>
      </c>
    </row>
    <row r="26" spans="1:10" x14ac:dyDescent="0.35">
      <c r="A26" t="s">
        <v>25</v>
      </c>
      <c r="B26" s="9">
        <v>12</v>
      </c>
      <c r="C26" s="4">
        <v>3.57</v>
      </c>
      <c r="D26" s="4">
        <v>0.4</v>
      </c>
      <c r="E26" s="4">
        <f t="shared" si="0"/>
        <v>3.17</v>
      </c>
      <c r="F26" s="5">
        <f t="shared" si="1"/>
        <v>11.204481792717088</v>
      </c>
      <c r="G26" s="5">
        <f t="shared" si="2"/>
        <v>88.795518207282925</v>
      </c>
      <c r="H26">
        <v>35.253999999999998</v>
      </c>
      <c r="I26">
        <f t="shared" si="3"/>
        <v>0.39702454258675074</v>
      </c>
      <c r="J26">
        <f t="shared" si="4"/>
        <v>3.1464194999999995</v>
      </c>
    </row>
    <row r="27" spans="1:10" x14ac:dyDescent="0.35">
      <c r="A27" t="s">
        <v>26</v>
      </c>
      <c r="B27" s="9">
        <v>14</v>
      </c>
      <c r="C27" s="4">
        <v>3.23</v>
      </c>
      <c r="D27" s="4">
        <v>0.18</v>
      </c>
      <c r="E27" s="4">
        <f t="shared" si="0"/>
        <v>3.05</v>
      </c>
      <c r="F27" s="5">
        <f t="shared" si="1"/>
        <v>5.5727554179566559</v>
      </c>
      <c r="G27" s="5">
        <f t="shared" si="2"/>
        <v>94.427244582043329</v>
      </c>
      <c r="H27">
        <v>31.608000000000001</v>
      </c>
      <c r="I27">
        <f t="shared" si="3"/>
        <v>0.3347339016393443</v>
      </c>
      <c r="J27">
        <f t="shared" si="4"/>
        <v>5.6718800000000007</v>
      </c>
    </row>
    <row r="28" spans="1:10" x14ac:dyDescent="0.35">
      <c r="A28" t="s">
        <v>27</v>
      </c>
      <c r="B28" s="9">
        <v>16</v>
      </c>
      <c r="C28" s="4">
        <v>2.84</v>
      </c>
      <c r="D28" s="4">
        <v>0.21</v>
      </c>
      <c r="E28" s="4">
        <f t="shared" si="0"/>
        <v>2.63</v>
      </c>
      <c r="F28" s="5">
        <f t="shared" si="1"/>
        <v>7.3943661971830981</v>
      </c>
      <c r="G28" s="5">
        <f t="shared" si="2"/>
        <v>92.605633802816897</v>
      </c>
      <c r="H28">
        <v>28.6</v>
      </c>
      <c r="I28">
        <f t="shared" si="3"/>
        <v>0.3088365019011407</v>
      </c>
      <c r="J28">
        <f t="shared" si="4"/>
        <v>3.8678095238095245</v>
      </c>
    </row>
    <row r="29" spans="1:10" x14ac:dyDescent="0.35">
      <c r="A29" t="s">
        <v>28</v>
      </c>
      <c r="B29" s="9">
        <v>18</v>
      </c>
      <c r="C29" s="4">
        <v>1.93</v>
      </c>
      <c r="D29" s="4">
        <v>0.13</v>
      </c>
      <c r="E29" s="4">
        <f t="shared" si="0"/>
        <v>1.7999999999999998</v>
      </c>
      <c r="F29" s="5">
        <f t="shared" si="1"/>
        <v>6.7357512953367875</v>
      </c>
      <c r="G29" s="5">
        <f t="shared" si="2"/>
        <v>93.264248704663217</v>
      </c>
      <c r="H29">
        <v>20.103000000000002</v>
      </c>
      <c r="I29">
        <f t="shared" si="3"/>
        <v>0.21554883333333333</v>
      </c>
      <c r="J29">
        <f t="shared" si="4"/>
        <v>2.9845223076923078</v>
      </c>
    </row>
    <row r="30" spans="1:10" x14ac:dyDescent="0.35">
      <c r="A30" t="s">
        <v>29</v>
      </c>
      <c r="B30" s="9">
        <v>20</v>
      </c>
      <c r="C30" s="4">
        <v>1.38</v>
      </c>
      <c r="D30" s="4">
        <v>0.09</v>
      </c>
      <c r="E30" s="4">
        <f t="shared" si="0"/>
        <v>1.2899999999999998</v>
      </c>
      <c r="F30" s="5">
        <f t="shared" si="1"/>
        <v>6.5217391304347823</v>
      </c>
      <c r="G30" s="5">
        <f t="shared" si="2"/>
        <v>93.478260869565204</v>
      </c>
      <c r="H30">
        <v>14.492000000000001</v>
      </c>
      <c r="I30">
        <f t="shared" si="3"/>
        <v>0.15503069767441863</v>
      </c>
      <c r="J30">
        <f t="shared" si="4"/>
        <v>2.2221066666666669</v>
      </c>
    </row>
    <row r="31" spans="1:10" x14ac:dyDescent="0.35">
      <c r="A31" t="s">
        <v>30</v>
      </c>
      <c r="B31" s="9">
        <v>22</v>
      </c>
      <c r="C31" s="4">
        <v>0.61</v>
      </c>
      <c r="D31" s="4">
        <v>0.04</v>
      </c>
      <c r="E31" s="4">
        <f t="shared" si="0"/>
        <v>0.56999999999999995</v>
      </c>
      <c r="F31" s="5">
        <f t="shared" si="1"/>
        <v>6.557377049180328</v>
      </c>
      <c r="G31" s="5">
        <f t="shared" si="2"/>
        <v>93.442622950819668</v>
      </c>
      <c r="H31">
        <v>7.4880000000000004</v>
      </c>
      <c r="I31">
        <f t="shared" si="3"/>
        <v>8.0134736842105272E-2</v>
      </c>
      <c r="J31">
        <f t="shared" si="4"/>
        <v>1.14192</v>
      </c>
    </row>
    <row r="32" spans="1:10" x14ac:dyDescent="0.35">
      <c r="A32" t="s">
        <v>31</v>
      </c>
      <c r="B32" s="9">
        <v>2</v>
      </c>
      <c r="C32" s="4">
        <v>2.2599999999999998</v>
      </c>
      <c r="D32" s="4">
        <v>0.11</v>
      </c>
      <c r="E32" s="4">
        <f t="shared" si="0"/>
        <v>2.15</v>
      </c>
      <c r="F32" s="5">
        <f t="shared" si="1"/>
        <v>4.8672566371681425</v>
      </c>
      <c r="G32" s="5">
        <f t="shared" si="2"/>
        <v>95.13274336283186</v>
      </c>
      <c r="H32">
        <v>19.890999999999998</v>
      </c>
      <c r="I32">
        <f t="shared" si="3"/>
        <v>0.20908679069767439</v>
      </c>
      <c r="J32">
        <f t="shared" si="4"/>
        <v>4.0866963636363627</v>
      </c>
    </row>
    <row r="33" spans="1:10" x14ac:dyDescent="0.35">
      <c r="A33" t="s">
        <v>32</v>
      </c>
      <c r="B33" s="9">
        <v>4</v>
      </c>
      <c r="C33" s="4">
        <v>1.4</v>
      </c>
      <c r="D33" s="4">
        <v>0.08</v>
      </c>
      <c r="E33" s="4">
        <f t="shared" si="0"/>
        <v>1.3199999999999998</v>
      </c>
      <c r="F33" s="5">
        <f t="shared" si="1"/>
        <v>5.7142857142857144</v>
      </c>
      <c r="G33" s="5">
        <f t="shared" si="2"/>
        <v>94.285714285714278</v>
      </c>
      <c r="H33">
        <v>12.988</v>
      </c>
      <c r="I33">
        <f t="shared" si="3"/>
        <v>0.13775151515151515</v>
      </c>
      <c r="J33">
        <f t="shared" si="4"/>
        <v>2.2728999999999999</v>
      </c>
    </row>
    <row r="34" spans="1:10" x14ac:dyDescent="0.35">
      <c r="A34" t="s">
        <v>33</v>
      </c>
      <c r="B34" s="9">
        <v>6</v>
      </c>
      <c r="C34" s="4">
        <v>2.4700000000000002</v>
      </c>
      <c r="D34" s="4">
        <v>0.21</v>
      </c>
      <c r="E34" s="4">
        <f t="shared" si="0"/>
        <v>2.2600000000000002</v>
      </c>
      <c r="F34" s="5">
        <f t="shared" si="1"/>
        <v>8.5020242914979747</v>
      </c>
      <c r="G34" s="5">
        <f t="shared" si="2"/>
        <v>91.497975708502025</v>
      </c>
      <c r="H34">
        <v>23.289000000000001</v>
      </c>
      <c r="I34">
        <f t="shared" si="3"/>
        <v>0.25453022123893809</v>
      </c>
      <c r="J34">
        <f t="shared" si="4"/>
        <v>2.7392300000000005</v>
      </c>
    </row>
    <row r="35" spans="1:10" x14ac:dyDescent="0.35">
      <c r="A35" t="s">
        <v>34</v>
      </c>
      <c r="B35" s="9">
        <v>8</v>
      </c>
      <c r="C35" s="4">
        <v>3.93</v>
      </c>
      <c r="D35" s="4">
        <v>0.23</v>
      </c>
      <c r="E35" s="4">
        <f t="shared" si="0"/>
        <v>3.7</v>
      </c>
      <c r="F35" s="5">
        <f t="shared" si="1"/>
        <v>5.8524173027989823</v>
      </c>
      <c r="G35" s="5">
        <f t="shared" si="2"/>
        <v>94.147582697201017</v>
      </c>
      <c r="H35">
        <v>36.734999999999999</v>
      </c>
      <c r="I35">
        <f t="shared" si="3"/>
        <v>0.39018527027027028</v>
      </c>
      <c r="J35">
        <f t="shared" si="4"/>
        <v>6.2768934782608694</v>
      </c>
    </row>
    <row r="36" spans="1:10" x14ac:dyDescent="0.35">
      <c r="A36" t="s">
        <v>35</v>
      </c>
      <c r="B36" s="9">
        <v>10</v>
      </c>
      <c r="C36" s="4">
        <v>3.86</v>
      </c>
      <c r="D36" s="4">
        <v>0.27</v>
      </c>
      <c r="E36" s="4">
        <f t="shared" si="0"/>
        <v>3.59</v>
      </c>
      <c r="F36" s="5">
        <f t="shared" si="1"/>
        <v>6.9948186528497418</v>
      </c>
      <c r="G36" s="5">
        <f t="shared" si="2"/>
        <v>93.005181347150256</v>
      </c>
      <c r="H36">
        <v>33.630000000000003</v>
      </c>
      <c r="I36">
        <f t="shared" si="3"/>
        <v>0.36159275766016719</v>
      </c>
      <c r="J36">
        <f t="shared" si="4"/>
        <v>4.8078444444444441</v>
      </c>
    </row>
    <row r="37" spans="1:10" x14ac:dyDescent="0.35">
      <c r="A37" t="s">
        <v>36</v>
      </c>
      <c r="B37" s="9">
        <v>12</v>
      </c>
      <c r="C37" s="4">
        <v>3.09</v>
      </c>
      <c r="D37" s="4">
        <v>0.27</v>
      </c>
      <c r="E37" s="4">
        <f t="shared" si="0"/>
        <v>2.82</v>
      </c>
      <c r="F37" s="5">
        <f t="shared" si="1"/>
        <v>8.7378640776699026</v>
      </c>
      <c r="G37" s="5">
        <f t="shared" si="2"/>
        <v>91.262135922330103</v>
      </c>
      <c r="H37">
        <v>27.97</v>
      </c>
      <c r="I37">
        <f t="shared" si="3"/>
        <v>0.30647978723404251</v>
      </c>
      <c r="J37">
        <f t="shared" si="4"/>
        <v>3.2010111111111113</v>
      </c>
    </row>
    <row r="38" spans="1:10" x14ac:dyDescent="0.35">
      <c r="A38" t="s">
        <v>37</v>
      </c>
      <c r="B38" s="9">
        <v>14</v>
      </c>
      <c r="C38" s="4">
        <v>2.16</v>
      </c>
      <c r="D38" s="4">
        <v>0.21</v>
      </c>
      <c r="E38" s="4">
        <f t="shared" si="0"/>
        <v>1.9500000000000002</v>
      </c>
      <c r="F38" s="5">
        <f t="shared" si="1"/>
        <v>9.7222222222222214</v>
      </c>
      <c r="G38" s="5">
        <f t="shared" si="2"/>
        <v>90.277777777777786</v>
      </c>
      <c r="H38">
        <v>19.742999999999999</v>
      </c>
      <c r="I38">
        <f t="shared" si="3"/>
        <v>0.21869169230769228</v>
      </c>
      <c r="J38">
        <f t="shared" si="4"/>
        <v>2.0307085714285713</v>
      </c>
    </row>
    <row r="39" spans="1:10" x14ac:dyDescent="0.35">
      <c r="A39" t="s">
        <v>38</v>
      </c>
      <c r="B39" s="9">
        <v>16</v>
      </c>
      <c r="C39" s="4">
        <v>1.25</v>
      </c>
      <c r="D39" s="4">
        <v>0.11</v>
      </c>
      <c r="E39" s="4">
        <f t="shared" si="0"/>
        <v>1.1399999999999999</v>
      </c>
      <c r="F39" s="5">
        <f t="shared" si="1"/>
        <v>8.7999999999999989</v>
      </c>
      <c r="G39" s="5">
        <f t="shared" si="2"/>
        <v>91.199999999999989</v>
      </c>
      <c r="H39">
        <v>11.548999999999999</v>
      </c>
      <c r="I39">
        <f t="shared" si="3"/>
        <v>0.12663377192982458</v>
      </c>
      <c r="J39">
        <f t="shared" si="4"/>
        <v>1.3123863636363637</v>
      </c>
    </row>
    <row r="40" spans="1:10" x14ac:dyDescent="0.35">
      <c r="A40" t="s">
        <v>39</v>
      </c>
      <c r="B40" s="9">
        <v>18</v>
      </c>
      <c r="C40" s="4">
        <v>0.9</v>
      </c>
      <c r="D40" s="4">
        <v>0.09</v>
      </c>
      <c r="E40" s="4">
        <f t="shared" si="0"/>
        <v>0.81</v>
      </c>
      <c r="F40" s="5">
        <f t="shared" si="1"/>
        <v>10</v>
      </c>
      <c r="G40" s="5">
        <f t="shared" si="2"/>
        <v>90</v>
      </c>
      <c r="H40">
        <v>9.7850000000000001</v>
      </c>
      <c r="I40">
        <f t="shared" si="3"/>
        <v>0.10872222222222222</v>
      </c>
      <c r="J40">
        <f t="shared" si="4"/>
        <v>0.97850000000000004</v>
      </c>
    </row>
    <row r="41" spans="1:10" x14ac:dyDescent="0.35">
      <c r="A41" t="s">
        <v>41</v>
      </c>
      <c r="B41" s="9">
        <v>2</v>
      </c>
      <c r="C41" s="4">
        <v>2.5099999999999998</v>
      </c>
      <c r="D41" s="4">
        <v>0.13</v>
      </c>
      <c r="E41" s="4">
        <f t="shared" si="0"/>
        <v>2.38</v>
      </c>
      <c r="F41" s="5">
        <f t="shared" si="1"/>
        <v>5.1792828685258971</v>
      </c>
      <c r="G41" s="5">
        <f t="shared" si="2"/>
        <v>94.820717131474112</v>
      </c>
      <c r="H41">
        <v>21.81</v>
      </c>
      <c r="I41">
        <f t="shared" si="3"/>
        <v>0.23001302521008399</v>
      </c>
      <c r="J41">
        <f t="shared" si="4"/>
        <v>4.2110076923076916</v>
      </c>
    </row>
    <row r="42" spans="1:10" x14ac:dyDescent="0.35">
      <c r="A42" t="s">
        <v>42</v>
      </c>
      <c r="B42" s="9">
        <v>4</v>
      </c>
      <c r="C42" s="4">
        <v>1.41</v>
      </c>
      <c r="D42" s="4">
        <v>7.0000000000000007E-2</v>
      </c>
      <c r="E42" s="4">
        <f t="shared" si="0"/>
        <v>1.3399999999999999</v>
      </c>
      <c r="F42" s="5">
        <f t="shared" si="1"/>
        <v>4.9645390070921991</v>
      </c>
      <c r="G42" s="5">
        <f t="shared" si="2"/>
        <v>95.035460992907801</v>
      </c>
      <c r="H42">
        <v>12.332000000000001</v>
      </c>
      <c r="I42">
        <f t="shared" si="3"/>
        <v>0.12976208955223881</v>
      </c>
      <c r="J42">
        <f t="shared" si="4"/>
        <v>2.4840171428571427</v>
      </c>
    </row>
    <row r="43" spans="1:10" x14ac:dyDescent="0.35">
      <c r="A43" t="s">
        <v>43</v>
      </c>
      <c r="B43" s="9">
        <v>6</v>
      </c>
      <c r="C43" s="4">
        <v>2.98</v>
      </c>
      <c r="D43" s="4">
        <v>0.16</v>
      </c>
      <c r="E43" s="4">
        <f t="shared" si="0"/>
        <v>2.82</v>
      </c>
      <c r="F43" s="5">
        <f t="shared" si="1"/>
        <v>5.3691275167785237</v>
      </c>
      <c r="G43" s="5">
        <f t="shared" si="2"/>
        <v>94.630872483221466</v>
      </c>
      <c r="H43">
        <v>27.341999999999999</v>
      </c>
      <c r="I43">
        <f t="shared" si="3"/>
        <v>0.2889331914893617</v>
      </c>
      <c r="J43">
        <f t="shared" si="4"/>
        <v>5.0924474999999996</v>
      </c>
    </row>
    <row r="44" spans="1:10" x14ac:dyDescent="0.35">
      <c r="A44" t="s">
        <v>44</v>
      </c>
      <c r="B44" s="9">
        <v>8</v>
      </c>
      <c r="C44" s="4">
        <v>3.24</v>
      </c>
      <c r="D44" s="4">
        <v>0.2</v>
      </c>
      <c r="E44" s="4">
        <f t="shared" si="0"/>
        <v>3.04</v>
      </c>
      <c r="F44" s="5">
        <f t="shared" si="1"/>
        <v>6.1728395061728394</v>
      </c>
      <c r="G44" s="5">
        <f t="shared" si="2"/>
        <v>93.827160493827151</v>
      </c>
      <c r="H44">
        <v>29.968</v>
      </c>
      <c r="I44">
        <f t="shared" si="3"/>
        <v>0.31939578947368424</v>
      </c>
      <c r="J44">
        <f t="shared" si="4"/>
        <v>4.8548160000000005</v>
      </c>
    </row>
    <row r="45" spans="1:10" x14ac:dyDescent="0.35">
      <c r="A45" t="s">
        <v>45</v>
      </c>
      <c r="B45" s="9">
        <v>10</v>
      </c>
      <c r="C45" s="4">
        <v>3.72</v>
      </c>
      <c r="D45" s="4">
        <v>0.28000000000000003</v>
      </c>
      <c r="E45" s="4">
        <f t="shared" si="0"/>
        <v>3.4400000000000004</v>
      </c>
      <c r="F45" s="5">
        <f t="shared" si="1"/>
        <v>7.5268817204301079</v>
      </c>
      <c r="G45" s="5">
        <f t="shared" si="2"/>
        <v>92.473118279569903</v>
      </c>
      <c r="H45">
        <v>33.408000000000001</v>
      </c>
      <c r="I45">
        <f t="shared" si="3"/>
        <v>0.36127255813953485</v>
      </c>
      <c r="J45">
        <f t="shared" si="4"/>
        <v>4.4384914285714281</v>
      </c>
    </row>
    <row r="46" spans="1:10" x14ac:dyDescent="0.35">
      <c r="A46" t="s">
        <v>46</v>
      </c>
      <c r="B46" s="9">
        <v>12</v>
      </c>
      <c r="C46" s="4">
        <v>2.59</v>
      </c>
      <c r="D46" s="4">
        <v>0.22</v>
      </c>
      <c r="E46" s="4">
        <f t="shared" si="0"/>
        <v>2.3699999999999997</v>
      </c>
      <c r="F46" s="5">
        <f t="shared" si="1"/>
        <v>8.494208494208495</v>
      </c>
      <c r="G46" s="5">
        <f t="shared" si="2"/>
        <v>91.505791505791507</v>
      </c>
      <c r="H46">
        <v>23.460999999999999</v>
      </c>
      <c r="I46">
        <f t="shared" si="3"/>
        <v>0.25638814345991562</v>
      </c>
      <c r="J46">
        <f t="shared" si="4"/>
        <v>2.761999545454545</v>
      </c>
    </row>
    <row r="47" spans="1:10" x14ac:dyDescent="0.35">
      <c r="A47" t="s">
        <v>47</v>
      </c>
      <c r="B47" s="9">
        <v>14</v>
      </c>
      <c r="C47" s="4">
        <v>1.82</v>
      </c>
      <c r="D47" s="4">
        <v>0.14000000000000001</v>
      </c>
      <c r="E47" s="4">
        <f t="shared" si="0"/>
        <v>1.6800000000000002</v>
      </c>
      <c r="F47" s="5">
        <f t="shared" si="1"/>
        <v>7.6923076923076925</v>
      </c>
      <c r="G47" s="5">
        <f t="shared" si="2"/>
        <v>92.307692307692307</v>
      </c>
      <c r="H47">
        <v>15.711</v>
      </c>
      <c r="I47">
        <f t="shared" si="3"/>
        <v>0.17020250000000001</v>
      </c>
      <c r="J47">
        <f t="shared" si="4"/>
        <v>2.04243</v>
      </c>
    </row>
    <row r="48" spans="1:10" x14ac:dyDescent="0.35">
      <c r="A48" t="s">
        <v>48</v>
      </c>
      <c r="B48" s="9">
        <v>16</v>
      </c>
      <c r="C48" s="4">
        <v>1.23</v>
      </c>
      <c r="D48" s="4">
        <v>0.1</v>
      </c>
      <c r="E48" s="4">
        <f t="shared" si="0"/>
        <v>1.1299999999999999</v>
      </c>
      <c r="F48" s="5">
        <f t="shared" si="1"/>
        <v>8.1300813008130088</v>
      </c>
      <c r="G48" s="5">
        <f t="shared" si="2"/>
        <v>91.869918699186982</v>
      </c>
      <c r="H48">
        <v>11.682</v>
      </c>
      <c r="I48">
        <f t="shared" si="3"/>
        <v>0.12715805309734515</v>
      </c>
      <c r="J48">
        <f t="shared" si="4"/>
        <v>1.4368859999999999</v>
      </c>
    </row>
    <row r="49" spans="1:10" x14ac:dyDescent="0.35">
      <c r="A49" t="s">
        <v>49</v>
      </c>
      <c r="B49" s="9">
        <v>18</v>
      </c>
      <c r="C49" s="4">
        <v>0.94</v>
      </c>
      <c r="D49" s="4">
        <v>7.0000000000000007E-2</v>
      </c>
      <c r="E49" s="4">
        <f t="shared" si="0"/>
        <v>0.86999999999999988</v>
      </c>
      <c r="F49" s="5">
        <f t="shared" si="1"/>
        <v>7.4468085106382986</v>
      </c>
      <c r="G49" s="5">
        <f t="shared" si="2"/>
        <v>92.553191489361694</v>
      </c>
      <c r="H49">
        <v>10.311999999999999</v>
      </c>
      <c r="I49">
        <f t="shared" si="3"/>
        <v>0.11141701149425287</v>
      </c>
      <c r="J49">
        <f t="shared" si="4"/>
        <v>1.3847542857142854</v>
      </c>
    </row>
    <row r="50" spans="1:10" x14ac:dyDescent="0.35">
      <c r="A50" t="s">
        <v>52</v>
      </c>
      <c r="B50" s="9">
        <v>2</v>
      </c>
      <c r="C50" s="4">
        <v>2.68</v>
      </c>
      <c r="D50" s="4">
        <v>0.12</v>
      </c>
      <c r="E50" s="4">
        <f t="shared" si="0"/>
        <v>2.56</v>
      </c>
      <c r="F50" s="5">
        <f t="shared" si="1"/>
        <v>4.4776119402985071</v>
      </c>
      <c r="G50" s="5">
        <f t="shared" si="2"/>
        <v>95.522388059701484</v>
      </c>
      <c r="H50">
        <v>27.5</v>
      </c>
      <c r="I50">
        <f t="shared" si="3"/>
        <v>0.28789062500000001</v>
      </c>
      <c r="J50">
        <f t="shared" si="4"/>
        <v>6.1416666666666675</v>
      </c>
    </row>
    <row r="51" spans="1:10" x14ac:dyDescent="0.35">
      <c r="A51" t="s">
        <v>53</v>
      </c>
      <c r="B51" s="9">
        <v>4</v>
      </c>
      <c r="C51" s="4">
        <v>1.31</v>
      </c>
      <c r="D51" s="4">
        <v>0.06</v>
      </c>
      <c r="E51" s="4">
        <f t="shared" si="0"/>
        <v>1.25</v>
      </c>
      <c r="F51" s="5">
        <f t="shared" si="1"/>
        <v>4.5801526717557248</v>
      </c>
      <c r="G51" s="5">
        <f t="shared" si="2"/>
        <v>95.419847328244273</v>
      </c>
      <c r="H51">
        <v>13.205</v>
      </c>
      <c r="I51">
        <f t="shared" si="3"/>
        <v>0.13838839999999999</v>
      </c>
      <c r="J51">
        <f t="shared" si="4"/>
        <v>2.8830916666666671</v>
      </c>
    </row>
    <row r="52" spans="1:10" x14ac:dyDescent="0.35">
      <c r="A52" t="s">
        <v>54</v>
      </c>
      <c r="B52" s="9">
        <v>6</v>
      </c>
      <c r="C52" s="4">
        <v>1.79</v>
      </c>
      <c r="D52" s="4">
        <v>7.0000000000000007E-2</v>
      </c>
      <c r="E52" s="4">
        <f t="shared" si="0"/>
        <v>1.72</v>
      </c>
      <c r="F52" s="5">
        <f t="shared" si="1"/>
        <v>3.9106145251396649</v>
      </c>
      <c r="G52" s="5">
        <f t="shared" si="2"/>
        <v>96.089385474860336</v>
      </c>
      <c r="H52">
        <v>19.359000000000002</v>
      </c>
      <c r="I52">
        <f t="shared" si="3"/>
        <v>0.20146866279069769</v>
      </c>
      <c r="J52">
        <f t="shared" si="4"/>
        <v>4.9503728571428578</v>
      </c>
    </row>
    <row r="53" spans="1:10" x14ac:dyDescent="0.35">
      <c r="A53" t="s">
        <v>55</v>
      </c>
      <c r="B53" s="9">
        <v>8</v>
      </c>
      <c r="C53" s="4">
        <v>2.72</v>
      </c>
      <c r="D53" s="4">
        <v>0.14000000000000001</v>
      </c>
      <c r="E53" s="4">
        <f t="shared" si="0"/>
        <v>2.58</v>
      </c>
      <c r="F53" s="5">
        <f t="shared" si="1"/>
        <v>5.1470588235294121</v>
      </c>
      <c r="G53" s="5">
        <f t="shared" si="2"/>
        <v>94.85294117647058</v>
      </c>
      <c r="H53">
        <v>28.588999999999999</v>
      </c>
      <c r="I53">
        <f t="shared" si="3"/>
        <v>0.30140341085271322</v>
      </c>
      <c r="J53">
        <f t="shared" si="4"/>
        <v>5.5544342857142848</v>
      </c>
    </row>
    <row r="54" spans="1:10" x14ac:dyDescent="0.35">
      <c r="A54" t="s">
        <v>56</v>
      </c>
      <c r="B54" s="9">
        <v>10</v>
      </c>
      <c r="C54" s="4">
        <v>2.78</v>
      </c>
      <c r="D54" s="4">
        <v>0.15</v>
      </c>
      <c r="E54" s="4">
        <f t="shared" si="0"/>
        <v>2.63</v>
      </c>
      <c r="F54" s="5">
        <f t="shared" si="1"/>
        <v>5.3956834532374103</v>
      </c>
      <c r="G54" s="5">
        <f t="shared" si="2"/>
        <v>94.60431654676259</v>
      </c>
      <c r="H54">
        <v>28.317</v>
      </c>
      <c r="I54">
        <f t="shared" si="3"/>
        <v>0.2993203802281369</v>
      </c>
      <c r="J54">
        <f t="shared" si="4"/>
        <v>5.2480839999999995</v>
      </c>
    </row>
    <row r="55" spans="1:10" x14ac:dyDescent="0.35">
      <c r="A55" t="s">
        <v>57</v>
      </c>
      <c r="B55" s="9">
        <v>12</v>
      </c>
      <c r="C55" s="4">
        <v>2.52</v>
      </c>
      <c r="D55" s="4">
        <v>0.33</v>
      </c>
      <c r="E55" s="4">
        <f t="shared" si="0"/>
        <v>2.19</v>
      </c>
      <c r="F55" s="5">
        <f t="shared" si="1"/>
        <v>13.095238095238097</v>
      </c>
      <c r="G55" s="5">
        <f t="shared" si="2"/>
        <v>86.904761904761912</v>
      </c>
      <c r="H55">
        <v>25.32</v>
      </c>
      <c r="I55">
        <f t="shared" si="3"/>
        <v>0.29135342465753422</v>
      </c>
      <c r="J55">
        <f t="shared" si="4"/>
        <v>1.9335272727272725</v>
      </c>
    </row>
    <row r="56" spans="1:10" x14ac:dyDescent="0.35">
      <c r="A56" t="s">
        <v>58</v>
      </c>
      <c r="B56" s="9">
        <v>14</v>
      </c>
      <c r="C56" s="4">
        <v>1.97</v>
      </c>
      <c r="D56" s="4">
        <v>0.15</v>
      </c>
      <c r="E56" s="4">
        <f t="shared" si="0"/>
        <v>1.82</v>
      </c>
      <c r="F56" s="5">
        <f t="shared" si="1"/>
        <v>7.6142131979695424</v>
      </c>
      <c r="G56" s="5">
        <f t="shared" si="2"/>
        <v>92.385786802030452</v>
      </c>
      <c r="H56">
        <v>20.013999999999999</v>
      </c>
      <c r="I56">
        <f t="shared" si="3"/>
        <v>0.21663505494505494</v>
      </c>
      <c r="J56">
        <f t="shared" si="4"/>
        <v>2.6285053333333335</v>
      </c>
    </row>
    <row r="57" spans="1:10" x14ac:dyDescent="0.35">
      <c r="A57" t="s">
        <v>59</v>
      </c>
      <c r="B57" s="9">
        <v>16</v>
      </c>
      <c r="C57" s="4">
        <v>1.28</v>
      </c>
      <c r="D57" s="4">
        <v>0.1</v>
      </c>
      <c r="E57" s="4">
        <f t="shared" si="0"/>
        <v>1.18</v>
      </c>
      <c r="F57" s="5">
        <f t="shared" si="1"/>
        <v>7.8125</v>
      </c>
      <c r="G57" s="5">
        <f t="shared" si="2"/>
        <v>92.187499999999986</v>
      </c>
      <c r="H57">
        <v>12.756</v>
      </c>
      <c r="I57">
        <f t="shared" si="3"/>
        <v>0.13837016949152545</v>
      </c>
      <c r="J57">
        <f t="shared" si="4"/>
        <v>1.632768</v>
      </c>
    </row>
    <row r="58" spans="1:10" x14ac:dyDescent="0.35">
      <c r="A58" t="s">
        <v>60</v>
      </c>
      <c r="B58" s="9">
        <v>18</v>
      </c>
      <c r="C58" s="4">
        <v>1.37</v>
      </c>
      <c r="D58" s="4">
        <v>0.1</v>
      </c>
      <c r="E58" s="4">
        <f t="shared" si="0"/>
        <v>1.27</v>
      </c>
      <c r="F58" s="5">
        <f t="shared" si="1"/>
        <v>7.2992700729926998</v>
      </c>
      <c r="G58" s="5">
        <f t="shared" si="2"/>
        <v>92.700729927007302</v>
      </c>
      <c r="H58">
        <v>14.01</v>
      </c>
      <c r="I58">
        <f t="shared" si="3"/>
        <v>0.15113149606299212</v>
      </c>
      <c r="J58">
        <f t="shared" si="4"/>
        <v>1.9193700000000002</v>
      </c>
    </row>
    <row r="59" spans="1:10" x14ac:dyDescent="0.35">
      <c r="A59" t="s">
        <v>62</v>
      </c>
      <c r="B59" s="9">
        <v>2</v>
      </c>
      <c r="C59" s="4">
        <v>2.19</v>
      </c>
      <c r="D59" s="4">
        <v>0.11</v>
      </c>
      <c r="E59" s="4">
        <f t="shared" ref="E59:E98" si="5">C59-D59</f>
        <v>2.08</v>
      </c>
      <c r="F59" s="5">
        <f t="shared" ref="F59:F98" si="6">D59/C59*100</f>
        <v>5.0228310502283113</v>
      </c>
      <c r="G59" s="5">
        <f t="shared" ref="G59:G98" si="7">E59/C59*100</f>
        <v>94.977168949771695</v>
      </c>
      <c r="H59">
        <v>18.768999999999998</v>
      </c>
      <c r="I59">
        <f t="shared" si="3"/>
        <v>0.19761591346153842</v>
      </c>
      <c r="J59">
        <f t="shared" si="4"/>
        <v>3.7367372727272716</v>
      </c>
    </row>
    <row r="60" spans="1:10" x14ac:dyDescent="0.35">
      <c r="A60" t="s">
        <v>63</v>
      </c>
      <c r="B60" s="9">
        <v>4</v>
      </c>
      <c r="C60" s="4">
        <v>2.34</v>
      </c>
      <c r="D60" s="4">
        <v>0.11</v>
      </c>
      <c r="E60" s="4">
        <f t="shared" si="5"/>
        <v>2.23</v>
      </c>
      <c r="F60" s="5">
        <f t="shared" si="6"/>
        <v>4.7008547008547019</v>
      </c>
      <c r="G60" s="5">
        <f t="shared" si="7"/>
        <v>95.299145299145309</v>
      </c>
      <c r="H60">
        <v>20.209</v>
      </c>
      <c r="I60">
        <f t="shared" si="3"/>
        <v>0.21205856502242149</v>
      </c>
      <c r="J60">
        <f t="shared" si="4"/>
        <v>4.2990054545454539</v>
      </c>
    </row>
    <row r="61" spans="1:10" x14ac:dyDescent="0.35">
      <c r="A61" t="s">
        <v>64</v>
      </c>
      <c r="B61" s="9">
        <v>6</v>
      </c>
      <c r="C61" s="4">
        <v>3.58</v>
      </c>
      <c r="D61" s="4">
        <v>0.19</v>
      </c>
      <c r="E61" s="4">
        <f t="shared" si="5"/>
        <v>3.39</v>
      </c>
      <c r="F61" s="5">
        <f t="shared" si="6"/>
        <v>5.3072625698324023</v>
      </c>
      <c r="G61" s="5">
        <f t="shared" si="7"/>
        <v>94.692737430167597</v>
      </c>
      <c r="H61">
        <v>31.556999999999999</v>
      </c>
      <c r="I61">
        <f t="shared" si="3"/>
        <v>0.33325681415929204</v>
      </c>
      <c r="J61">
        <f t="shared" si="4"/>
        <v>5.9460031578947365</v>
      </c>
    </row>
    <row r="62" spans="1:10" x14ac:dyDescent="0.35">
      <c r="A62" t="s">
        <v>65</v>
      </c>
      <c r="B62" s="9">
        <v>8</v>
      </c>
      <c r="C62" s="4">
        <v>4.22</v>
      </c>
      <c r="D62" s="4"/>
      <c r="E62" s="4">
        <f t="shared" si="5"/>
        <v>4.22</v>
      </c>
      <c r="F62" s="5">
        <f t="shared" si="6"/>
        <v>0</v>
      </c>
      <c r="G62" s="5"/>
      <c r="H62">
        <v>39.284999999999997</v>
      </c>
      <c r="I62" t="e">
        <f t="shared" si="3"/>
        <v>#DIV/0!</v>
      </c>
      <c r="J62" t="e">
        <f t="shared" si="4"/>
        <v>#DIV/0!</v>
      </c>
    </row>
    <row r="63" spans="1:10" x14ac:dyDescent="0.35">
      <c r="A63" t="s">
        <v>66</v>
      </c>
      <c r="B63" s="9">
        <v>10</v>
      </c>
      <c r="C63" s="4">
        <v>4.5599999999999996</v>
      </c>
      <c r="D63" s="4">
        <v>0.33</v>
      </c>
      <c r="E63" s="4">
        <f t="shared" si="5"/>
        <v>4.2299999999999995</v>
      </c>
      <c r="F63" s="5">
        <f t="shared" si="6"/>
        <v>7.2368421052631584</v>
      </c>
      <c r="G63" s="5">
        <f t="shared" si="7"/>
        <v>92.763157894736835</v>
      </c>
      <c r="H63">
        <v>40.453000000000003</v>
      </c>
      <c r="I63">
        <f t="shared" si="3"/>
        <v>0.43608907801418445</v>
      </c>
      <c r="J63">
        <f t="shared" si="4"/>
        <v>5.5898690909090911</v>
      </c>
    </row>
    <row r="64" spans="1:10" x14ac:dyDescent="0.35">
      <c r="A64" t="s">
        <v>67</v>
      </c>
      <c r="B64" s="9">
        <v>12</v>
      </c>
      <c r="C64" s="4">
        <v>3.78</v>
      </c>
      <c r="D64" s="4">
        <v>0.3</v>
      </c>
      <c r="E64" s="4">
        <f t="shared" si="5"/>
        <v>3.48</v>
      </c>
      <c r="F64" s="5">
        <f t="shared" si="6"/>
        <v>7.9365079365079358</v>
      </c>
      <c r="G64" s="5">
        <f t="shared" si="7"/>
        <v>92.063492063492063</v>
      </c>
      <c r="H64">
        <v>32.198</v>
      </c>
      <c r="I64">
        <f t="shared" si="3"/>
        <v>0.34973689655172413</v>
      </c>
      <c r="J64">
        <f t="shared" si="4"/>
        <v>4.0569480000000002</v>
      </c>
    </row>
    <row r="65" spans="1:10" x14ac:dyDescent="0.35">
      <c r="A65" t="s">
        <v>68</v>
      </c>
      <c r="B65" s="9">
        <v>14</v>
      </c>
      <c r="C65" s="4">
        <v>3.05</v>
      </c>
      <c r="D65" s="4">
        <v>0.26</v>
      </c>
      <c r="E65" s="4">
        <f t="shared" si="5"/>
        <v>2.79</v>
      </c>
      <c r="F65" s="5">
        <f t="shared" si="6"/>
        <v>8.5245901639344268</v>
      </c>
      <c r="G65" s="5">
        <f t="shared" si="7"/>
        <v>91.47540983606558</v>
      </c>
      <c r="H65">
        <v>26.692</v>
      </c>
      <c r="I65">
        <f t="shared" si="3"/>
        <v>0.29179426523297491</v>
      </c>
      <c r="J65">
        <f t="shared" si="4"/>
        <v>3.1311769230769229</v>
      </c>
    </row>
    <row r="66" spans="1:10" x14ac:dyDescent="0.35">
      <c r="A66" t="s">
        <v>69</v>
      </c>
      <c r="B66" s="9">
        <v>16</v>
      </c>
      <c r="C66" s="4">
        <v>1.79</v>
      </c>
      <c r="D66" s="4"/>
      <c r="E66" s="4">
        <f t="shared" si="5"/>
        <v>1.79</v>
      </c>
      <c r="F66" s="5">
        <f t="shared" si="6"/>
        <v>0</v>
      </c>
      <c r="G66" s="5"/>
      <c r="H66">
        <v>16.329999999999998</v>
      </c>
      <c r="I66" t="e">
        <f t="shared" si="3"/>
        <v>#DIV/0!</v>
      </c>
      <c r="J66" t="e">
        <f t="shared" si="4"/>
        <v>#DIV/0!</v>
      </c>
    </row>
    <row r="67" spans="1:10" x14ac:dyDescent="0.35">
      <c r="A67" t="s">
        <v>70</v>
      </c>
      <c r="B67" s="9">
        <v>18</v>
      </c>
      <c r="C67" s="4">
        <v>1.35</v>
      </c>
      <c r="D67" s="4">
        <v>0.12</v>
      </c>
      <c r="E67" s="4">
        <f t="shared" si="5"/>
        <v>1.23</v>
      </c>
      <c r="F67" s="5">
        <f t="shared" si="6"/>
        <v>8.8888888888888875</v>
      </c>
      <c r="G67" s="5">
        <f t="shared" si="7"/>
        <v>91.1111111111111</v>
      </c>
      <c r="H67">
        <v>12.585000000000001</v>
      </c>
      <c r="I67">
        <f t="shared" ref="I67:I98" si="8">H67/G67</f>
        <v>0.13812804878048784</v>
      </c>
      <c r="J67">
        <f t="shared" ref="J67:J98" si="9">H67/F67</f>
        <v>1.4158125000000004</v>
      </c>
    </row>
    <row r="68" spans="1:10" x14ac:dyDescent="0.35">
      <c r="A68" t="s">
        <v>71</v>
      </c>
      <c r="B68" s="9">
        <v>20</v>
      </c>
      <c r="C68" s="4">
        <v>0.97</v>
      </c>
      <c r="D68" s="4">
        <v>0.09</v>
      </c>
      <c r="E68" s="4">
        <f t="shared" si="5"/>
        <v>0.88</v>
      </c>
      <c r="F68" s="5">
        <f t="shared" si="6"/>
        <v>9.2783505154639183</v>
      </c>
      <c r="G68" s="5">
        <f t="shared" si="7"/>
        <v>90.721649484536087</v>
      </c>
      <c r="H68">
        <v>9.9589999999999996</v>
      </c>
      <c r="I68">
        <f t="shared" si="8"/>
        <v>0.1097753409090909</v>
      </c>
      <c r="J68">
        <f t="shared" si="9"/>
        <v>1.0733588888888888</v>
      </c>
    </row>
    <row r="69" spans="1:10" x14ac:dyDescent="0.35">
      <c r="A69" t="s">
        <v>73</v>
      </c>
      <c r="B69" s="9">
        <v>2</v>
      </c>
      <c r="C69">
        <v>2.36</v>
      </c>
      <c r="D69">
        <v>0.1</v>
      </c>
      <c r="E69" s="4">
        <f t="shared" si="5"/>
        <v>2.2599999999999998</v>
      </c>
      <c r="F69" s="5">
        <f t="shared" si="6"/>
        <v>4.2372881355932206</v>
      </c>
      <c r="G69" s="5">
        <f t="shared" si="7"/>
        <v>95.762711864406782</v>
      </c>
      <c r="H69">
        <v>25.052</v>
      </c>
      <c r="I69">
        <f t="shared" si="8"/>
        <v>0.26160495575221238</v>
      </c>
      <c r="J69">
        <f t="shared" si="9"/>
        <v>5.9122719999999997</v>
      </c>
    </row>
    <row r="70" spans="1:10" x14ac:dyDescent="0.35">
      <c r="A70" t="s">
        <v>74</v>
      </c>
      <c r="B70" s="9">
        <v>4</v>
      </c>
      <c r="C70">
        <v>1.61</v>
      </c>
      <c r="D70">
        <v>7.0000000000000007E-2</v>
      </c>
      <c r="E70" s="4">
        <f t="shared" si="5"/>
        <v>1.54</v>
      </c>
      <c r="F70" s="5">
        <f t="shared" si="6"/>
        <v>4.3478260869565215</v>
      </c>
      <c r="G70" s="5">
        <f t="shared" si="7"/>
        <v>95.65217391304347</v>
      </c>
      <c r="H70">
        <v>15.253</v>
      </c>
      <c r="I70">
        <f t="shared" si="8"/>
        <v>0.15946318181818184</v>
      </c>
      <c r="J70">
        <f t="shared" si="9"/>
        <v>3.5081900000000004</v>
      </c>
    </row>
    <row r="71" spans="1:10" x14ac:dyDescent="0.35">
      <c r="A71" t="s">
        <v>75</v>
      </c>
      <c r="B71" s="9">
        <v>6</v>
      </c>
      <c r="C71">
        <v>2.23</v>
      </c>
      <c r="D71">
        <v>0.09</v>
      </c>
      <c r="E71" s="4">
        <f t="shared" si="5"/>
        <v>2.14</v>
      </c>
      <c r="F71" s="5">
        <f t="shared" si="6"/>
        <v>4.0358744394618835</v>
      </c>
      <c r="G71" s="5">
        <f t="shared" si="7"/>
        <v>95.964125560538122</v>
      </c>
      <c r="H71">
        <v>23.277000000000001</v>
      </c>
      <c r="I71">
        <f t="shared" si="8"/>
        <v>0.24255939252336448</v>
      </c>
      <c r="J71">
        <f t="shared" si="9"/>
        <v>5.7675233333333331</v>
      </c>
    </row>
    <row r="72" spans="1:10" x14ac:dyDescent="0.35">
      <c r="A72" t="s">
        <v>76</v>
      </c>
      <c r="B72" s="9">
        <v>8</v>
      </c>
      <c r="C72">
        <v>3.58</v>
      </c>
      <c r="D72">
        <v>0.22</v>
      </c>
      <c r="E72" s="4">
        <f t="shared" si="5"/>
        <v>3.36</v>
      </c>
      <c r="F72" s="5">
        <f t="shared" si="6"/>
        <v>6.1452513966480442</v>
      </c>
      <c r="G72" s="5">
        <f t="shared" si="7"/>
        <v>93.85474860335195</v>
      </c>
      <c r="H72">
        <v>34.963999999999999</v>
      </c>
      <c r="I72">
        <f t="shared" si="8"/>
        <v>0.37253309523809525</v>
      </c>
      <c r="J72">
        <f t="shared" si="9"/>
        <v>5.6895963636363636</v>
      </c>
    </row>
    <row r="73" spans="1:10" x14ac:dyDescent="0.35">
      <c r="A73" t="s">
        <v>77</v>
      </c>
      <c r="B73" s="9">
        <v>10</v>
      </c>
      <c r="C73">
        <v>2.77</v>
      </c>
      <c r="D73">
        <v>0.16</v>
      </c>
      <c r="E73" s="4">
        <f t="shared" si="5"/>
        <v>2.61</v>
      </c>
      <c r="F73" s="5">
        <f t="shared" si="6"/>
        <v>5.7761732851985563</v>
      </c>
      <c r="G73" s="5">
        <f t="shared" si="7"/>
        <v>94.223826714801433</v>
      </c>
      <c r="H73">
        <v>26.190999999999999</v>
      </c>
      <c r="I73">
        <f t="shared" si="8"/>
        <v>0.27796578544061307</v>
      </c>
      <c r="J73">
        <f t="shared" si="9"/>
        <v>4.5343168749999991</v>
      </c>
    </row>
    <row r="74" spans="1:10" x14ac:dyDescent="0.35">
      <c r="A74" t="s">
        <v>78</v>
      </c>
      <c r="B74" s="9">
        <v>12</v>
      </c>
      <c r="C74">
        <v>2.4900000000000002</v>
      </c>
      <c r="D74">
        <v>0.16</v>
      </c>
      <c r="E74" s="4">
        <f t="shared" si="5"/>
        <v>2.33</v>
      </c>
      <c r="F74" s="5">
        <f t="shared" si="6"/>
        <v>6.425702811244979</v>
      </c>
      <c r="G74" s="5">
        <f t="shared" si="7"/>
        <v>93.574297188755011</v>
      </c>
      <c r="H74">
        <v>23.916</v>
      </c>
      <c r="I74">
        <f t="shared" si="8"/>
        <v>0.25558300429184549</v>
      </c>
      <c r="J74">
        <f t="shared" si="9"/>
        <v>3.7219275000000005</v>
      </c>
    </row>
    <row r="75" spans="1:10" x14ac:dyDescent="0.35">
      <c r="A75" t="s">
        <v>79</v>
      </c>
      <c r="B75" s="9">
        <v>14</v>
      </c>
      <c r="C75">
        <v>1.53</v>
      </c>
      <c r="D75">
        <v>0.09</v>
      </c>
      <c r="E75" s="4">
        <f t="shared" si="5"/>
        <v>1.44</v>
      </c>
      <c r="F75" s="5">
        <f t="shared" si="6"/>
        <v>5.8823529411764701</v>
      </c>
      <c r="G75" s="5">
        <f t="shared" si="7"/>
        <v>94.117647058823522</v>
      </c>
      <c r="H75">
        <v>14.56</v>
      </c>
      <c r="I75">
        <f t="shared" si="8"/>
        <v>0.1547</v>
      </c>
      <c r="J75">
        <f t="shared" si="9"/>
        <v>2.4752000000000001</v>
      </c>
    </row>
    <row r="76" spans="1:10" x14ac:dyDescent="0.35">
      <c r="A76" t="s">
        <v>80</v>
      </c>
      <c r="B76" s="9">
        <v>16</v>
      </c>
      <c r="C76">
        <v>2.16</v>
      </c>
      <c r="D76">
        <v>0.13</v>
      </c>
      <c r="E76" s="4">
        <f t="shared" si="5"/>
        <v>2.0300000000000002</v>
      </c>
      <c r="F76" s="5">
        <f t="shared" si="6"/>
        <v>6.0185185185185182</v>
      </c>
      <c r="G76" s="5">
        <f t="shared" si="7"/>
        <v>93.981481481481495</v>
      </c>
      <c r="H76">
        <v>21.745000000000001</v>
      </c>
      <c r="I76">
        <f t="shared" si="8"/>
        <v>0.23137536945812806</v>
      </c>
      <c r="J76">
        <f t="shared" si="9"/>
        <v>3.6130153846153852</v>
      </c>
    </row>
    <row r="77" spans="1:10" x14ac:dyDescent="0.35">
      <c r="A77" t="s">
        <v>81</v>
      </c>
      <c r="B77" s="9">
        <v>18</v>
      </c>
      <c r="C77">
        <v>0.87</v>
      </c>
      <c r="D77">
        <v>0.04</v>
      </c>
      <c r="E77" s="4">
        <f t="shared" si="5"/>
        <v>0.83</v>
      </c>
      <c r="F77" s="5">
        <f t="shared" si="6"/>
        <v>4.5977011494252871</v>
      </c>
      <c r="G77" s="5">
        <f t="shared" si="7"/>
        <v>95.402298850574709</v>
      </c>
      <c r="H77">
        <v>10.074</v>
      </c>
      <c r="I77">
        <f t="shared" si="8"/>
        <v>0.10559493975903615</v>
      </c>
      <c r="J77">
        <f t="shared" si="9"/>
        <v>2.1910950000000002</v>
      </c>
    </row>
    <row r="78" spans="1:10" x14ac:dyDescent="0.35">
      <c r="A78" t="s">
        <v>84</v>
      </c>
      <c r="B78" s="9">
        <v>2</v>
      </c>
      <c r="C78">
        <v>3.66</v>
      </c>
      <c r="D78">
        <v>0.15</v>
      </c>
      <c r="E78" s="4">
        <f t="shared" si="5"/>
        <v>3.5100000000000002</v>
      </c>
      <c r="F78" s="5">
        <f t="shared" si="6"/>
        <v>4.0983606557377046</v>
      </c>
      <c r="G78" s="5">
        <f t="shared" si="7"/>
        <v>95.901639344262307</v>
      </c>
      <c r="H78">
        <v>32.262999999999998</v>
      </c>
      <c r="I78">
        <f t="shared" si="8"/>
        <v>0.3364176068376068</v>
      </c>
      <c r="J78">
        <f t="shared" si="9"/>
        <v>7.8721719999999999</v>
      </c>
    </row>
    <row r="79" spans="1:10" x14ac:dyDescent="0.35">
      <c r="A79" t="s">
        <v>85</v>
      </c>
      <c r="B79" s="9">
        <v>4</v>
      </c>
      <c r="C79">
        <v>1.45</v>
      </c>
      <c r="D79">
        <v>0.06</v>
      </c>
      <c r="E79" s="4">
        <f t="shared" si="5"/>
        <v>1.39</v>
      </c>
      <c r="F79" s="5">
        <f t="shared" si="6"/>
        <v>4.1379310344827589</v>
      </c>
      <c r="G79" s="5">
        <f t="shared" si="7"/>
        <v>95.862068965517238</v>
      </c>
      <c r="H79">
        <v>13.994</v>
      </c>
      <c r="I79">
        <f t="shared" si="8"/>
        <v>0.14598057553956834</v>
      </c>
      <c r="J79">
        <f t="shared" si="9"/>
        <v>3.3818833333333331</v>
      </c>
    </row>
    <row r="80" spans="1:10" x14ac:dyDescent="0.35">
      <c r="A80" t="s">
        <v>86</v>
      </c>
      <c r="B80" s="9">
        <v>6</v>
      </c>
      <c r="C80">
        <v>1.89</v>
      </c>
      <c r="D80">
        <v>0.08</v>
      </c>
      <c r="E80" s="4">
        <f t="shared" si="5"/>
        <v>1.8099999999999998</v>
      </c>
      <c r="F80" s="5">
        <f t="shared" si="6"/>
        <v>4.2328042328042335</v>
      </c>
      <c r="G80" s="5">
        <f t="shared" si="7"/>
        <v>95.767195767195773</v>
      </c>
      <c r="H80">
        <v>16.678000000000001</v>
      </c>
      <c r="I80">
        <f t="shared" si="8"/>
        <v>0.17415149171270719</v>
      </c>
      <c r="J80">
        <f t="shared" si="9"/>
        <v>3.9401774999999994</v>
      </c>
    </row>
    <row r="81" spans="1:10" x14ac:dyDescent="0.35">
      <c r="A81" t="s">
        <v>87</v>
      </c>
      <c r="B81" s="9">
        <v>8</v>
      </c>
      <c r="C81">
        <v>2.58</v>
      </c>
      <c r="D81">
        <v>0.11</v>
      </c>
      <c r="E81" s="4">
        <f t="shared" si="5"/>
        <v>2.4700000000000002</v>
      </c>
      <c r="F81" s="5">
        <f t="shared" si="6"/>
        <v>4.2635658914728678</v>
      </c>
      <c r="G81" s="5">
        <f t="shared" si="7"/>
        <v>95.736434108527135</v>
      </c>
      <c r="H81">
        <v>23.844000000000001</v>
      </c>
      <c r="I81">
        <f t="shared" si="8"/>
        <v>0.24905878542510121</v>
      </c>
      <c r="J81">
        <f t="shared" si="9"/>
        <v>5.5925018181818187</v>
      </c>
    </row>
    <row r="82" spans="1:10" x14ac:dyDescent="0.35">
      <c r="A82" t="s">
        <v>88</v>
      </c>
      <c r="B82" s="9">
        <v>10</v>
      </c>
      <c r="C82">
        <v>1.99</v>
      </c>
      <c r="D82">
        <v>0.09</v>
      </c>
      <c r="E82" s="4">
        <f t="shared" si="5"/>
        <v>1.9</v>
      </c>
      <c r="F82" s="5">
        <f t="shared" si="6"/>
        <v>4.5226130653266337</v>
      </c>
      <c r="G82" s="5">
        <f t="shared" si="7"/>
        <v>95.477386934673362</v>
      </c>
      <c r="H82">
        <v>19.468</v>
      </c>
      <c r="I82">
        <f t="shared" si="8"/>
        <v>0.20390168421052632</v>
      </c>
      <c r="J82">
        <f t="shared" si="9"/>
        <v>4.3045911111111108</v>
      </c>
    </row>
    <row r="83" spans="1:10" x14ac:dyDescent="0.35">
      <c r="A83" t="s">
        <v>89</v>
      </c>
      <c r="B83" s="9">
        <v>12</v>
      </c>
      <c r="C83">
        <v>2.23</v>
      </c>
      <c r="D83">
        <v>0.11</v>
      </c>
      <c r="E83" s="4">
        <f t="shared" si="5"/>
        <v>2.12</v>
      </c>
      <c r="F83" s="5">
        <f t="shared" si="6"/>
        <v>4.9327354260089686</v>
      </c>
      <c r="G83" s="5">
        <f t="shared" si="7"/>
        <v>95.067264573991039</v>
      </c>
      <c r="H83">
        <v>22.097999999999999</v>
      </c>
      <c r="I83">
        <f t="shared" si="8"/>
        <v>0.23244594339622637</v>
      </c>
      <c r="J83">
        <f t="shared" si="9"/>
        <v>4.4798672727272724</v>
      </c>
    </row>
    <row r="84" spans="1:10" x14ac:dyDescent="0.35">
      <c r="A84" t="s">
        <v>90</v>
      </c>
      <c r="B84" s="9">
        <v>14</v>
      </c>
      <c r="C84">
        <v>2.4500000000000002</v>
      </c>
      <c r="D84">
        <v>0.1</v>
      </c>
      <c r="E84" s="4">
        <f t="shared" si="5"/>
        <v>2.35</v>
      </c>
      <c r="F84" s="5">
        <f t="shared" si="6"/>
        <v>4.0816326530612246</v>
      </c>
      <c r="G84" s="5">
        <f t="shared" si="7"/>
        <v>95.918367346938766</v>
      </c>
      <c r="H84">
        <v>25.798999999999999</v>
      </c>
      <c r="I84">
        <f t="shared" si="8"/>
        <v>0.26896829787234044</v>
      </c>
      <c r="J84">
        <f t="shared" si="9"/>
        <v>6.3207550000000001</v>
      </c>
    </row>
    <row r="85" spans="1:10" x14ac:dyDescent="0.35">
      <c r="A85" t="s">
        <v>91</v>
      </c>
      <c r="B85" s="9">
        <v>16</v>
      </c>
      <c r="C85">
        <v>2.73</v>
      </c>
      <c r="D85">
        <v>0.18</v>
      </c>
      <c r="E85" s="4">
        <f t="shared" si="5"/>
        <v>2.5499999999999998</v>
      </c>
      <c r="F85" s="5">
        <f t="shared" si="6"/>
        <v>6.593406593406594</v>
      </c>
      <c r="G85" s="5">
        <f t="shared" si="7"/>
        <v>93.406593406593402</v>
      </c>
      <c r="H85">
        <v>28.181000000000001</v>
      </c>
      <c r="I85">
        <f t="shared" si="8"/>
        <v>0.30170247058823529</v>
      </c>
      <c r="J85">
        <f t="shared" si="9"/>
        <v>4.274118333333333</v>
      </c>
    </row>
    <row r="86" spans="1:10" x14ac:dyDescent="0.35">
      <c r="A86" t="s">
        <v>92</v>
      </c>
      <c r="B86" s="9">
        <v>18</v>
      </c>
      <c r="C86">
        <v>2.66</v>
      </c>
      <c r="D86">
        <v>0.19</v>
      </c>
      <c r="E86" s="4">
        <f t="shared" si="5"/>
        <v>2.4700000000000002</v>
      </c>
      <c r="F86" s="5">
        <f t="shared" si="6"/>
        <v>7.1428571428571423</v>
      </c>
      <c r="G86" s="5">
        <f t="shared" si="7"/>
        <v>92.857142857142861</v>
      </c>
      <c r="H86">
        <v>25.472999999999999</v>
      </c>
      <c r="I86">
        <f t="shared" si="8"/>
        <v>0.27432461538461539</v>
      </c>
      <c r="J86">
        <f t="shared" si="9"/>
        <v>3.5662199999999999</v>
      </c>
    </row>
    <row r="87" spans="1:10" x14ac:dyDescent="0.35">
      <c r="A87" t="s">
        <v>93</v>
      </c>
      <c r="B87" s="9">
        <v>20</v>
      </c>
      <c r="C87">
        <v>1.92</v>
      </c>
      <c r="D87">
        <v>0.14000000000000001</v>
      </c>
      <c r="E87" s="4">
        <f t="shared" si="5"/>
        <v>1.7799999999999998</v>
      </c>
      <c r="F87" s="5">
        <f t="shared" si="6"/>
        <v>7.291666666666667</v>
      </c>
      <c r="G87" s="5">
        <f t="shared" si="7"/>
        <v>92.708333333333329</v>
      </c>
      <c r="H87">
        <v>20.177</v>
      </c>
      <c r="I87">
        <f t="shared" si="8"/>
        <v>0.21763955056179776</v>
      </c>
      <c r="J87">
        <f t="shared" si="9"/>
        <v>2.7671314285714286</v>
      </c>
    </row>
    <row r="88" spans="1:10" x14ac:dyDescent="0.35">
      <c r="A88" t="s">
        <v>94</v>
      </c>
      <c r="B88" s="9">
        <v>22</v>
      </c>
      <c r="C88">
        <v>1.31</v>
      </c>
      <c r="D88">
        <v>0.1</v>
      </c>
      <c r="E88" s="4">
        <f t="shared" si="5"/>
        <v>1.21</v>
      </c>
      <c r="F88" s="5">
        <f t="shared" si="6"/>
        <v>7.6335877862595423</v>
      </c>
      <c r="G88" s="5">
        <f t="shared" si="7"/>
        <v>92.36641221374046</v>
      </c>
      <c r="H88">
        <v>14.677</v>
      </c>
      <c r="I88">
        <f t="shared" si="8"/>
        <v>0.1588997520661157</v>
      </c>
      <c r="J88">
        <f t="shared" si="9"/>
        <v>1.9226869999999998</v>
      </c>
    </row>
    <row r="89" spans="1:10" x14ac:dyDescent="0.35">
      <c r="A89" t="s">
        <v>95</v>
      </c>
      <c r="B89" s="9">
        <v>2</v>
      </c>
      <c r="C89">
        <v>1.59</v>
      </c>
      <c r="D89">
        <v>0.08</v>
      </c>
      <c r="E89" s="4">
        <f t="shared" si="5"/>
        <v>1.51</v>
      </c>
      <c r="F89" s="5">
        <f t="shared" si="6"/>
        <v>5.0314465408805029</v>
      </c>
      <c r="G89" s="5">
        <f t="shared" si="7"/>
        <v>94.968553459119505</v>
      </c>
      <c r="H89">
        <v>18.018999999999998</v>
      </c>
      <c r="I89">
        <f t="shared" si="8"/>
        <v>0.18973649006622514</v>
      </c>
      <c r="J89">
        <f t="shared" si="9"/>
        <v>3.5812762499999997</v>
      </c>
    </row>
    <row r="90" spans="1:10" x14ac:dyDescent="0.35">
      <c r="A90" t="s">
        <v>96</v>
      </c>
      <c r="B90" s="9">
        <v>4</v>
      </c>
      <c r="C90">
        <v>1.38</v>
      </c>
      <c r="D90">
        <v>0.06</v>
      </c>
      <c r="E90" s="4">
        <f t="shared" si="5"/>
        <v>1.3199999999999998</v>
      </c>
      <c r="F90" s="5">
        <f t="shared" si="6"/>
        <v>4.3478260869565215</v>
      </c>
      <c r="G90" s="5">
        <f t="shared" si="7"/>
        <v>95.65217391304347</v>
      </c>
      <c r="H90">
        <v>14.512</v>
      </c>
      <c r="I90">
        <f t="shared" si="8"/>
        <v>0.15171636363636365</v>
      </c>
      <c r="J90">
        <f t="shared" si="9"/>
        <v>3.3377600000000003</v>
      </c>
    </row>
    <row r="91" spans="1:10" x14ac:dyDescent="0.35">
      <c r="A91" t="s">
        <v>97</v>
      </c>
      <c r="B91" s="9">
        <v>6</v>
      </c>
      <c r="C91">
        <v>2.27</v>
      </c>
      <c r="D91">
        <v>0.1</v>
      </c>
      <c r="E91" s="4">
        <f t="shared" si="5"/>
        <v>2.17</v>
      </c>
      <c r="F91" s="5">
        <f t="shared" si="6"/>
        <v>4.4052863436123353</v>
      </c>
      <c r="G91" s="5">
        <f t="shared" si="7"/>
        <v>95.594713656387668</v>
      </c>
      <c r="H91">
        <v>22.722000000000001</v>
      </c>
      <c r="I91">
        <f t="shared" si="8"/>
        <v>0.23769096774193549</v>
      </c>
      <c r="J91">
        <f t="shared" si="9"/>
        <v>5.1578939999999998</v>
      </c>
    </row>
    <row r="92" spans="1:10" x14ac:dyDescent="0.35">
      <c r="A92" t="s">
        <v>98</v>
      </c>
      <c r="B92" s="9">
        <v>8</v>
      </c>
      <c r="C92">
        <v>3.66</v>
      </c>
      <c r="D92">
        <v>0.2</v>
      </c>
      <c r="E92" s="4">
        <f t="shared" si="5"/>
        <v>3.46</v>
      </c>
      <c r="F92" s="5">
        <f t="shared" si="6"/>
        <v>5.4644808743169397</v>
      </c>
      <c r="G92" s="5">
        <f t="shared" si="7"/>
        <v>94.535519125683052</v>
      </c>
      <c r="H92">
        <v>33.884999999999998</v>
      </c>
      <c r="I92">
        <f t="shared" si="8"/>
        <v>0.35843670520231213</v>
      </c>
      <c r="J92">
        <f t="shared" si="9"/>
        <v>6.2009549999999996</v>
      </c>
    </row>
    <row r="93" spans="1:10" x14ac:dyDescent="0.35">
      <c r="A93" t="s">
        <v>99</v>
      </c>
      <c r="B93" s="9">
        <v>10</v>
      </c>
      <c r="C93">
        <v>2.99</v>
      </c>
      <c r="D93">
        <v>0.19</v>
      </c>
      <c r="E93" s="4">
        <f t="shared" si="5"/>
        <v>2.8000000000000003</v>
      </c>
      <c r="F93" s="5">
        <f t="shared" si="6"/>
        <v>6.3545150501672243</v>
      </c>
      <c r="G93" s="5">
        <f t="shared" si="7"/>
        <v>93.645484949832777</v>
      </c>
      <c r="H93">
        <v>28.658000000000001</v>
      </c>
      <c r="I93">
        <f t="shared" si="8"/>
        <v>0.30602650000000003</v>
      </c>
      <c r="J93">
        <f t="shared" si="9"/>
        <v>4.5098642105263158</v>
      </c>
    </row>
    <row r="94" spans="1:10" x14ac:dyDescent="0.35">
      <c r="A94" t="s">
        <v>100</v>
      </c>
      <c r="B94" s="9">
        <v>12</v>
      </c>
      <c r="C94">
        <v>1.61</v>
      </c>
      <c r="D94">
        <v>0.1</v>
      </c>
      <c r="E94" s="4">
        <f t="shared" si="5"/>
        <v>1.51</v>
      </c>
      <c r="F94" s="5">
        <f t="shared" si="6"/>
        <v>6.2111801242236027</v>
      </c>
      <c r="G94" s="5">
        <f t="shared" si="7"/>
        <v>93.788819875776397</v>
      </c>
      <c r="H94">
        <v>15.557</v>
      </c>
      <c r="I94">
        <f t="shared" si="8"/>
        <v>0.16587264900662252</v>
      </c>
      <c r="J94">
        <f t="shared" si="9"/>
        <v>2.504677</v>
      </c>
    </row>
    <row r="95" spans="1:10" x14ac:dyDescent="0.35">
      <c r="A95" t="s">
        <v>101</v>
      </c>
      <c r="B95" s="9">
        <v>14</v>
      </c>
      <c r="C95">
        <v>1.48</v>
      </c>
      <c r="D95">
        <v>0.13</v>
      </c>
      <c r="E95" s="4">
        <f t="shared" si="5"/>
        <v>1.35</v>
      </c>
      <c r="F95" s="5">
        <f t="shared" si="6"/>
        <v>8.7837837837837842</v>
      </c>
      <c r="G95" s="5">
        <f t="shared" si="7"/>
        <v>91.216216216216225</v>
      </c>
      <c r="H95">
        <v>13.744</v>
      </c>
      <c r="I95">
        <f t="shared" si="8"/>
        <v>0.15067496296296295</v>
      </c>
      <c r="J95">
        <f t="shared" si="9"/>
        <v>1.5647015384615384</v>
      </c>
    </row>
    <row r="96" spans="1:10" x14ac:dyDescent="0.35">
      <c r="A96" t="s">
        <v>102</v>
      </c>
      <c r="B96" s="9">
        <v>16</v>
      </c>
      <c r="C96">
        <v>1.9</v>
      </c>
      <c r="D96">
        <v>0.14000000000000001</v>
      </c>
      <c r="E96" s="4">
        <f t="shared" si="5"/>
        <v>1.7599999999999998</v>
      </c>
      <c r="F96" s="5">
        <f t="shared" si="6"/>
        <v>7.3684210526315796</v>
      </c>
      <c r="G96" s="5">
        <f t="shared" si="7"/>
        <v>92.631578947368411</v>
      </c>
      <c r="H96">
        <v>16.959</v>
      </c>
      <c r="I96">
        <f t="shared" si="8"/>
        <v>0.18308011363636364</v>
      </c>
      <c r="J96">
        <f t="shared" si="9"/>
        <v>2.3015785714285713</v>
      </c>
    </row>
    <row r="97" spans="1:10" x14ac:dyDescent="0.35">
      <c r="A97" t="s">
        <v>103</v>
      </c>
      <c r="B97" s="9">
        <v>18</v>
      </c>
      <c r="C97">
        <v>2.42</v>
      </c>
      <c r="D97">
        <v>0.16</v>
      </c>
      <c r="E97" s="4">
        <f t="shared" si="5"/>
        <v>2.2599999999999998</v>
      </c>
      <c r="F97" s="5">
        <f t="shared" si="6"/>
        <v>6.6115702479338845</v>
      </c>
      <c r="G97" s="5">
        <f t="shared" si="7"/>
        <v>93.388429752066102</v>
      </c>
      <c r="H97">
        <v>22.664999999999999</v>
      </c>
      <c r="I97">
        <f t="shared" si="8"/>
        <v>0.24269601769911506</v>
      </c>
      <c r="J97">
        <f t="shared" si="9"/>
        <v>3.42808125</v>
      </c>
    </row>
    <row r="98" spans="1:10" x14ac:dyDescent="0.35">
      <c r="A98" t="s">
        <v>104</v>
      </c>
      <c r="B98" s="9">
        <v>20</v>
      </c>
      <c r="C98">
        <v>0.66</v>
      </c>
      <c r="D98">
        <v>0.03</v>
      </c>
      <c r="E98" s="4">
        <f t="shared" si="5"/>
        <v>0.63</v>
      </c>
      <c r="F98" s="5">
        <f t="shared" si="6"/>
        <v>4.545454545454545</v>
      </c>
      <c r="G98" s="5">
        <f t="shared" si="7"/>
        <v>95.454545454545453</v>
      </c>
      <c r="H98">
        <v>8.2590000000000003</v>
      </c>
      <c r="I98">
        <f t="shared" si="8"/>
        <v>8.6522857142857151E-2</v>
      </c>
      <c r="J98">
        <f t="shared" si="9"/>
        <v>1.8169800000000003</v>
      </c>
    </row>
    <row r="99" spans="1:10" x14ac:dyDescent="0.35">
      <c r="A99" t="s">
        <v>105</v>
      </c>
    </row>
    <row r="100" spans="1:10" x14ac:dyDescent="0.35">
      <c r="B100" s="1"/>
    </row>
    <row r="101" spans="1:10" x14ac:dyDescent="0.35">
      <c r="B101" s="1"/>
    </row>
    <row r="102" spans="1:10" x14ac:dyDescent="0.35">
      <c r="B102" s="1"/>
    </row>
    <row r="103" spans="1:10" x14ac:dyDescent="0.35">
      <c r="B103" s="1"/>
    </row>
    <row r="104" spans="1:10" x14ac:dyDescent="0.35">
      <c r="B104" s="1"/>
    </row>
    <row r="105" spans="1:10" x14ac:dyDescent="0.35">
      <c r="B105" s="1"/>
    </row>
    <row r="106" spans="1:10" x14ac:dyDescent="0.35">
      <c r="B106" s="1"/>
    </row>
    <row r="107" spans="1:10" x14ac:dyDescent="0.35">
      <c r="B107" s="1"/>
    </row>
    <row r="108" spans="1:10" x14ac:dyDescent="0.35">
      <c r="B108" s="1"/>
    </row>
    <row r="109" spans="1:10" x14ac:dyDescent="0.35">
      <c r="B109" s="1"/>
    </row>
    <row r="110" spans="1:10" x14ac:dyDescent="0.35">
      <c r="B110" s="1"/>
    </row>
    <row r="111" spans="1:10" x14ac:dyDescent="0.35">
      <c r="B111" s="1"/>
    </row>
    <row r="112" spans="1:10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</sheetData>
  <conditionalFormatting sqref="G2:G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1"/>
  <sheetViews>
    <sheetView workbookViewId="0">
      <selection activeCell="N6" sqref="N6"/>
    </sheetView>
  </sheetViews>
  <sheetFormatPr defaultRowHeight="14.5" x14ac:dyDescent="0.35"/>
  <cols>
    <col min="2" max="4" width="8.7265625" style="10"/>
    <col min="7" max="7" width="8.7265625" customWidth="1"/>
  </cols>
  <sheetData>
    <row r="1" spans="1:11" x14ac:dyDescent="0.35">
      <c r="A1" s="1" t="s">
        <v>114</v>
      </c>
      <c r="B1" s="11" t="s">
        <v>117</v>
      </c>
      <c r="C1" s="11" t="s">
        <v>118</v>
      </c>
      <c r="D1" s="11" t="s">
        <v>119</v>
      </c>
      <c r="E1" s="12" t="s">
        <v>131</v>
      </c>
      <c r="F1" s="12" t="s">
        <v>132</v>
      </c>
      <c r="G1" s="12" t="s">
        <v>133</v>
      </c>
      <c r="H1" s="12" t="s">
        <v>134</v>
      </c>
      <c r="I1" s="12" t="s">
        <v>135</v>
      </c>
      <c r="J1" s="3"/>
    </row>
    <row r="2" spans="1:11" x14ac:dyDescent="0.35">
      <c r="A2" t="s">
        <v>0</v>
      </c>
      <c r="B2" s="10">
        <v>-0.74609999999999999</v>
      </c>
      <c r="C2" s="10">
        <v>-1.0127999999999999</v>
      </c>
      <c r="D2" s="10">
        <v>-1.0387999999999999</v>
      </c>
      <c r="E2">
        <f>(((12.25*D2)-(2.55*C2))*10)</f>
        <v>-101.42659999999999</v>
      </c>
      <c r="F2">
        <f>(((20.31*C2)-(4.91*D2))*10)</f>
        <v>-154.69459999999995</v>
      </c>
      <c r="G2">
        <f t="shared" ref="G2" si="0">((1000*B2)-(2.27*E2)-(81.4*F2))/227</f>
        <v>53.199466176211438</v>
      </c>
      <c r="H2">
        <f>(((17.76*C2)+(7.34*D2))*10)</f>
        <v>-256.12119999999999</v>
      </c>
      <c r="I2">
        <f t="shared" ref="I2" si="1">E2/F2</f>
        <v>0.65565701711630542</v>
      </c>
      <c r="J2" s="6"/>
    </row>
    <row r="3" spans="1:11" x14ac:dyDescent="0.35">
      <c r="A3" t="s">
        <v>1</v>
      </c>
      <c r="B3" s="10">
        <v>-0.55400000000000005</v>
      </c>
      <c r="C3" s="10">
        <v>-0.82809999999999995</v>
      </c>
      <c r="D3" s="10">
        <v>-0.79900000000000004</v>
      </c>
      <c r="E3">
        <f t="shared" ref="E3:E57" si="2">(((12.25*D3)-(2.55*C3))*10)</f>
        <v>-76.760950000000008</v>
      </c>
      <c r="F3">
        <f t="shared" ref="F3:F57" si="3">(((20.31*C3)-(4.91*D3))*10)</f>
        <v>-128.95620999999997</v>
      </c>
      <c r="G3">
        <f t="shared" ref="G3:G57" si="4">((1000*B3)-(2.27*E3)-(81.4*F3))/227</f>
        <v>44.569527975770917</v>
      </c>
      <c r="H3">
        <f t="shared" ref="H3:H57" si="5">(((17.76*C3)+(7.34*D3))*10)</f>
        <v>-205.71715999999998</v>
      </c>
      <c r="I3">
        <f t="shared" ref="I3:I57" si="6">E3/F3</f>
        <v>0.59524818541115643</v>
      </c>
      <c r="J3" s="6"/>
    </row>
    <row r="4" spans="1:11" x14ac:dyDescent="0.35">
      <c r="A4" t="s">
        <v>2</v>
      </c>
      <c r="B4" s="10">
        <v>-6.7299999999999999E-2</v>
      </c>
      <c r="C4" s="10">
        <v>-0.3992</v>
      </c>
      <c r="D4" s="10">
        <v>-0.3725</v>
      </c>
      <c r="E4">
        <f t="shared" si="2"/>
        <v>-35.451650000000001</v>
      </c>
      <c r="F4">
        <f t="shared" si="3"/>
        <v>-62.787769999999995</v>
      </c>
      <c r="G4">
        <f t="shared" si="4"/>
        <v>22.573126535242288</v>
      </c>
      <c r="H4">
        <f t="shared" si="5"/>
        <v>-98.23942000000001</v>
      </c>
      <c r="I4">
        <f t="shared" si="6"/>
        <v>0.56462667809352052</v>
      </c>
      <c r="J4" s="6"/>
    </row>
    <row r="5" spans="1:11" x14ac:dyDescent="0.35">
      <c r="A5" t="s">
        <v>3</v>
      </c>
      <c r="B5" s="10">
        <v>-0.47539999999999999</v>
      </c>
      <c r="C5" s="10">
        <v>-0.93600000000000005</v>
      </c>
      <c r="D5" s="10">
        <v>-0.78080000000000005</v>
      </c>
      <c r="E5">
        <f t="shared" si="2"/>
        <v>-71.78</v>
      </c>
      <c r="F5">
        <f t="shared" si="3"/>
        <v>-151.76432</v>
      </c>
      <c r="G5">
        <f t="shared" si="4"/>
        <v>53.044741180616747</v>
      </c>
      <c r="H5">
        <f t="shared" si="5"/>
        <v>-223.54432000000003</v>
      </c>
      <c r="I5">
        <f t="shared" si="6"/>
        <v>0.47297019483894503</v>
      </c>
      <c r="J5" s="6"/>
    </row>
    <row r="6" spans="1:11" x14ac:dyDescent="0.35">
      <c r="A6" t="s">
        <v>4</v>
      </c>
      <c r="B6" s="10">
        <v>-0.53129999999999999</v>
      </c>
      <c r="C6" s="10">
        <v>-0.95740000000000003</v>
      </c>
      <c r="D6" s="10">
        <v>-0.7974</v>
      </c>
      <c r="E6">
        <f t="shared" si="2"/>
        <v>-73.267800000000008</v>
      </c>
      <c r="F6">
        <f t="shared" si="3"/>
        <v>-155.29559999999998</v>
      </c>
      <c r="G6">
        <f t="shared" si="4"/>
        <v>54.079646458149774</v>
      </c>
      <c r="H6">
        <f t="shared" si="5"/>
        <v>-228.56340000000003</v>
      </c>
      <c r="I6">
        <f t="shared" si="6"/>
        <v>0.47179572376809142</v>
      </c>
      <c r="J6" s="6"/>
    </row>
    <row r="7" spans="1:11" x14ac:dyDescent="0.35">
      <c r="A7" t="s">
        <v>5</v>
      </c>
      <c r="B7" s="10">
        <v>-0.78539999999999999</v>
      </c>
      <c r="C7" s="10">
        <v>-1.0164</v>
      </c>
      <c r="D7" s="10">
        <v>-0.90339999999999998</v>
      </c>
      <c r="E7">
        <f t="shared" si="2"/>
        <v>-84.748299999999986</v>
      </c>
      <c r="F7">
        <f t="shared" si="3"/>
        <v>-162.07389999999998</v>
      </c>
      <c r="G7">
        <f t="shared" si="4"/>
        <v>55.505700885462552</v>
      </c>
      <c r="H7">
        <f t="shared" si="5"/>
        <v>-246.82220000000001</v>
      </c>
      <c r="I7">
        <f t="shared" si="6"/>
        <v>0.52289912194375532</v>
      </c>
      <c r="J7" s="6"/>
    </row>
    <row r="8" spans="1:11" x14ac:dyDescent="0.35">
      <c r="A8" t="s">
        <v>6</v>
      </c>
      <c r="B8" s="10">
        <v>-0.88129999999999997</v>
      </c>
      <c r="C8" s="10">
        <v>-1.0466</v>
      </c>
      <c r="D8" s="10">
        <v>-0.9556</v>
      </c>
      <c r="E8">
        <f t="shared" si="2"/>
        <v>-90.372699999999995</v>
      </c>
      <c r="F8">
        <f t="shared" si="3"/>
        <v>-165.64449999999997</v>
      </c>
      <c r="G8">
        <f t="shared" si="4"/>
        <v>56.419860480176204</v>
      </c>
      <c r="H8">
        <f t="shared" si="5"/>
        <v>-256.0172</v>
      </c>
      <c r="I8">
        <f t="shared" si="6"/>
        <v>0.54558225597590027</v>
      </c>
      <c r="J8" s="6"/>
    </row>
    <row r="9" spans="1:11" x14ac:dyDescent="0.35">
      <c r="A9" t="s">
        <v>7</v>
      </c>
      <c r="B9" s="10">
        <v>-0.76349999999999996</v>
      </c>
      <c r="C9" s="10">
        <v>-0.99239999999999995</v>
      </c>
      <c r="D9" s="10">
        <v>-0.90069999999999995</v>
      </c>
      <c r="E9">
        <f t="shared" si="2"/>
        <v>-85.02955</v>
      </c>
      <c r="F9">
        <f t="shared" si="3"/>
        <v>-157.33206999999999</v>
      </c>
      <c r="G9">
        <f t="shared" si="4"/>
        <v>53.904614874449344</v>
      </c>
      <c r="H9">
        <f t="shared" si="5"/>
        <v>-242.36162000000002</v>
      </c>
      <c r="I9">
        <f t="shared" si="6"/>
        <v>0.54044639468609301</v>
      </c>
      <c r="J9" s="6"/>
    </row>
    <row r="10" spans="1:11" x14ac:dyDescent="0.35">
      <c r="A10" t="s">
        <v>8</v>
      </c>
      <c r="B10" s="10">
        <v>-0.64690000000000003</v>
      </c>
      <c r="C10" s="10">
        <v>-0.87090000000000001</v>
      </c>
      <c r="D10" s="10">
        <v>-0.75260000000000005</v>
      </c>
      <c r="E10">
        <f t="shared" si="2"/>
        <v>-69.985550000000003</v>
      </c>
      <c r="F10">
        <f t="shared" si="3"/>
        <v>-139.92712999999998</v>
      </c>
      <c r="G10">
        <f t="shared" si="4"/>
        <v>48.026588460352421</v>
      </c>
      <c r="H10">
        <f t="shared" si="5"/>
        <v>-209.91268000000002</v>
      </c>
      <c r="I10">
        <f t="shared" si="6"/>
        <v>0.50015711749394143</v>
      </c>
      <c r="J10" s="6"/>
    </row>
    <row r="11" spans="1:11" x14ac:dyDescent="0.35">
      <c r="A11" t="s">
        <v>10</v>
      </c>
      <c r="B11" s="10">
        <v>-0.26400000000000001</v>
      </c>
      <c r="C11" s="10">
        <v>-0.83309999999999995</v>
      </c>
      <c r="D11" s="10">
        <v>-0.72470000000000001</v>
      </c>
      <c r="E11">
        <f t="shared" si="2"/>
        <v>-67.531700000000001</v>
      </c>
      <c r="F11">
        <f t="shared" si="3"/>
        <v>-133.61983999999995</v>
      </c>
      <c r="G11">
        <f t="shared" si="4"/>
        <v>47.427101035242273</v>
      </c>
      <c r="H11">
        <f t="shared" si="5"/>
        <v>-201.15154000000001</v>
      </c>
      <c r="I11">
        <f t="shared" si="6"/>
        <v>0.50540174273521077</v>
      </c>
      <c r="J11" s="6"/>
    </row>
    <row r="12" spans="1:11" x14ac:dyDescent="0.35">
      <c r="A12" t="s">
        <v>11</v>
      </c>
      <c r="B12" s="10">
        <v>-0.67559999999999998</v>
      </c>
      <c r="C12" s="10">
        <v>-0.88380000000000003</v>
      </c>
      <c r="D12" s="10">
        <v>-0.86129999999999995</v>
      </c>
      <c r="E12">
        <f t="shared" si="2"/>
        <v>-82.972350000000006</v>
      </c>
      <c r="F12">
        <f t="shared" si="3"/>
        <v>-137.20994999999999</v>
      </c>
      <c r="G12">
        <f t="shared" si="4"/>
        <v>47.055670328193834</v>
      </c>
      <c r="H12">
        <f t="shared" si="5"/>
        <v>-220.18230000000003</v>
      </c>
      <c r="I12">
        <f t="shared" si="6"/>
        <v>0.60471088284778185</v>
      </c>
      <c r="J12" s="6"/>
    </row>
    <row r="13" spans="1:11" x14ac:dyDescent="0.35">
      <c r="A13" t="s">
        <v>12</v>
      </c>
      <c r="B13" s="10">
        <v>-0.42620000000000002</v>
      </c>
      <c r="C13" s="10">
        <v>-0.68799999999999994</v>
      </c>
      <c r="D13" s="10">
        <v>-0.66549999999999998</v>
      </c>
      <c r="E13">
        <f t="shared" si="2"/>
        <v>-63.979749999999996</v>
      </c>
      <c r="F13">
        <f t="shared" si="3"/>
        <v>-107.05674999999998</v>
      </c>
      <c r="G13">
        <f t="shared" si="4"/>
        <v>37.151777455947133</v>
      </c>
      <c r="H13">
        <f t="shared" si="5"/>
        <v>-171.03650000000002</v>
      </c>
      <c r="I13">
        <f t="shared" si="6"/>
        <v>0.59762462432308106</v>
      </c>
      <c r="J13" s="6"/>
    </row>
    <row r="14" spans="1:11" x14ac:dyDescent="0.35">
      <c r="A14" t="s">
        <v>13</v>
      </c>
      <c r="B14" s="10">
        <v>-0.12540000000000001</v>
      </c>
      <c r="C14" s="10">
        <v>-0.83919999999999995</v>
      </c>
      <c r="D14" s="10">
        <v>-0.62849999999999995</v>
      </c>
      <c r="E14">
        <f t="shared" si="2"/>
        <v>-55.591650000000001</v>
      </c>
      <c r="F14">
        <f t="shared" si="3"/>
        <v>-139.58216999999996</v>
      </c>
      <c r="G14">
        <f t="shared" si="4"/>
        <v>50.056306975770916</v>
      </c>
      <c r="H14">
        <f t="shared" si="5"/>
        <v>-195.17381999999998</v>
      </c>
      <c r="I14">
        <f t="shared" si="6"/>
        <v>0.39827185664186204</v>
      </c>
      <c r="J14" s="6"/>
    </row>
    <row r="15" spans="1:11" x14ac:dyDescent="0.35">
      <c r="A15" t="s">
        <v>14</v>
      </c>
      <c r="B15" s="10">
        <v>-0.34510000000000002</v>
      </c>
      <c r="C15" s="10">
        <v>-0.88349999999999995</v>
      </c>
      <c r="D15" s="10">
        <v>-0.68899999999999995</v>
      </c>
      <c r="E15">
        <f t="shared" si="2"/>
        <v>-61.873249999999999</v>
      </c>
      <c r="F15">
        <f t="shared" si="3"/>
        <v>-145.60894999999999</v>
      </c>
      <c r="G15">
        <f t="shared" si="4"/>
        <v>51.312426464757714</v>
      </c>
      <c r="H15">
        <f t="shared" si="5"/>
        <v>-207.48220000000001</v>
      </c>
      <c r="I15">
        <f t="shared" si="6"/>
        <v>0.42492751990863198</v>
      </c>
      <c r="J15" s="6"/>
    </row>
    <row r="16" spans="1:11" x14ac:dyDescent="0.35">
      <c r="A16" t="s">
        <v>15</v>
      </c>
      <c r="B16" s="10">
        <v>-0.48249999999999998</v>
      </c>
      <c r="C16" s="10">
        <v>-0.90939999999999999</v>
      </c>
      <c r="D16" s="10">
        <v>-0.69010000000000005</v>
      </c>
      <c r="E16">
        <f t="shared" si="2"/>
        <v>-61.347549999999998</v>
      </c>
      <c r="F16">
        <f t="shared" si="3"/>
        <v>-150.81522999999999</v>
      </c>
      <c r="G16">
        <f t="shared" si="4"/>
        <v>52.568804671806163</v>
      </c>
      <c r="H16">
        <f t="shared" si="5"/>
        <v>-212.16278000000003</v>
      </c>
      <c r="I16">
        <f t="shared" si="6"/>
        <v>0.40677291013646305</v>
      </c>
      <c r="J16" s="6"/>
    </row>
    <row r="17" spans="1:10" x14ac:dyDescent="0.35">
      <c r="A17" t="s">
        <v>16</v>
      </c>
      <c r="B17" s="10">
        <v>-0.65980000000000005</v>
      </c>
      <c r="C17" s="10">
        <v>-0.95269999999999999</v>
      </c>
      <c r="D17" s="10">
        <v>-0.79390000000000005</v>
      </c>
      <c r="E17">
        <f t="shared" si="2"/>
        <v>-72.9589</v>
      </c>
      <c r="F17">
        <f t="shared" si="3"/>
        <v>-154.51288</v>
      </c>
      <c r="G17">
        <f t="shared" si="4"/>
        <v>53.229802356828202</v>
      </c>
      <c r="H17">
        <f t="shared" si="5"/>
        <v>-227.47178000000002</v>
      </c>
      <c r="I17">
        <f t="shared" si="6"/>
        <v>0.47218652580936943</v>
      </c>
      <c r="J17" s="6"/>
    </row>
    <row r="18" spans="1:10" x14ac:dyDescent="0.35">
      <c r="A18" t="s">
        <v>20</v>
      </c>
      <c r="B18" s="10">
        <v>-0.2034</v>
      </c>
      <c r="C18" s="10">
        <v>-0.78069999999999995</v>
      </c>
      <c r="D18" s="10">
        <v>-0.52049999999999996</v>
      </c>
      <c r="E18">
        <f t="shared" si="2"/>
        <v>-43.853399999999993</v>
      </c>
      <c r="F18">
        <f t="shared" si="3"/>
        <v>-133.00361999999998</v>
      </c>
      <c r="G18">
        <f t="shared" si="4"/>
        <v>47.236307867841404</v>
      </c>
      <c r="H18">
        <f t="shared" si="5"/>
        <v>-176.85701999999998</v>
      </c>
      <c r="I18">
        <f t="shared" si="6"/>
        <v>0.32971583780952729</v>
      </c>
      <c r="J18" s="6"/>
    </row>
    <row r="19" spans="1:10" x14ac:dyDescent="0.35">
      <c r="A19" t="s">
        <v>21</v>
      </c>
      <c r="B19" s="10">
        <v>-0.22259999999999999</v>
      </c>
      <c r="C19" s="10">
        <v>-0.87219999999999998</v>
      </c>
      <c r="D19" s="10">
        <v>-0.71199999999999997</v>
      </c>
      <c r="E19">
        <f t="shared" si="2"/>
        <v>-64.978899999999996</v>
      </c>
      <c r="F19">
        <f t="shared" si="3"/>
        <v>-142.18461999999997</v>
      </c>
      <c r="G19">
        <f t="shared" si="4"/>
        <v>50.655198991189422</v>
      </c>
      <c r="H19">
        <f t="shared" si="5"/>
        <v>-207.16352000000001</v>
      </c>
      <c r="I19">
        <f t="shared" si="6"/>
        <v>0.45700371812366214</v>
      </c>
      <c r="J19" s="6"/>
    </row>
    <row r="20" spans="1:10" x14ac:dyDescent="0.35">
      <c r="A20" t="s">
        <v>22</v>
      </c>
      <c r="B20" s="10">
        <v>-0.19750000000000001</v>
      </c>
      <c r="C20" s="10">
        <v>-0.48209999999999997</v>
      </c>
      <c r="D20" s="10">
        <v>-0.4556</v>
      </c>
      <c r="E20">
        <f t="shared" si="2"/>
        <v>-43.517450000000004</v>
      </c>
      <c r="F20">
        <f t="shared" si="3"/>
        <v>-75.544549999999987</v>
      </c>
      <c r="G20">
        <f t="shared" si="4"/>
        <v>26.654673927312775</v>
      </c>
      <c r="H20">
        <f t="shared" si="5"/>
        <v>-119.062</v>
      </c>
      <c r="I20">
        <f t="shared" si="6"/>
        <v>0.57605015848264385</v>
      </c>
      <c r="J20" s="6"/>
    </row>
    <row r="21" spans="1:10" x14ac:dyDescent="0.35">
      <c r="A21" t="s">
        <v>23</v>
      </c>
      <c r="B21" s="10">
        <v>-0.39190000000000003</v>
      </c>
      <c r="C21" s="10">
        <v>-0.89480000000000004</v>
      </c>
      <c r="D21" s="10">
        <v>-0.71760000000000002</v>
      </c>
      <c r="E21">
        <f t="shared" si="2"/>
        <v>-65.0886</v>
      </c>
      <c r="F21">
        <f t="shared" si="3"/>
        <v>-146.49971999999997</v>
      </c>
      <c r="G21">
        <f t="shared" si="4"/>
        <v>51.457834052863433</v>
      </c>
      <c r="H21">
        <f t="shared" si="5"/>
        <v>-211.58832000000004</v>
      </c>
      <c r="I21">
        <f t="shared" si="6"/>
        <v>0.44429163414100731</v>
      </c>
      <c r="J21" s="6"/>
    </row>
    <row r="22" spans="1:10" x14ac:dyDescent="0.35">
      <c r="A22" t="s">
        <v>24</v>
      </c>
      <c r="B22" s="10">
        <v>-0.36070000000000002</v>
      </c>
      <c r="C22" s="10">
        <v>-0.62980000000000003</v>
      </c>
      <c r="D22" s="10">
        <v>-0.60460000000000003</v>
      </c>
      <c r="E22">
        <f t="shared" si="2"/>
        <v>-58.003600000000006</v>
      </c>
      <c r="F22">
        <f t="shared" si="3"/>
        <v>-98.226519999999994</v>
      </c>
      <c r="G22">
        <f t="shared" si="4"/>
        <v>34.214127312775332</v>
      </c>
      <c r="H22">
        <f t="shared" si="5"/>
        <v>-156.23012000000003</v>
      </c>
      <c r="I22">
        <f t="shared" si="6"/>
        <v>0.59050855105118261</v>
      </c>
      <c r="J22" s="6"/>
    </row>
    <row r="23" spans="1:10" x14ac:dyDescent="0.35">
      <c r="A23" t="s">
        <v>25</v>
      </c>
      <c r="B23" s="10">
        <v>-0.1298</v>
      </c>
      <c r="C23" s="10">
        <v>-0.8669</v>
      </c>
      <c r="D23" s="10">
        <v>-0.70079999999999998</v>
      </c>
      <c r="E23">
        <f t="shared" si="2"/>
        <v>-63.742049999999999</v>
      </c>
      <c r="F23">
        <f t="shared" si="3"/>
        <v>-141.65810999999997</v>
      </c>
      <c r="G23">
        <f t="shared" si="4"/>
        <v>50.86283968061673</v>
      </c>
      <c r="H23">
        <f t="shared" si="5"/>
        <v>-205.40016000000003</v>
      </c>
      <c r="I23">
        <f t="shared" si="6"/>
        <v>0.4499710606050018</v>
      </c>
      <c r="J23" s="6"/>
    </row>
    <row r="24" spans="1:10" x14ac:dyDescent="0.35">
      <c r="A24" t="s">
        <v>26</v>
      </c>
      <c r="B24" s="10">
        <v>-0.29520000000000002</v>
      </c>
      <c r="C24" s="10">
        <v>-0.88429999999999997</v>
      </c>
      <c r="D24" s="10">
        <v>-0.67879999999999996</v>
      </c>
      <c r="E24">
        <f t="shared" si="2"/>
        <v>-60.603349999999985</v>
      </c>
      <c r="F24">
        <f t="shared" si="3"/>
        <v>-146.27224999999999</v>
      </c>
      <c r="G24">
        <f t="shared" si="4"/>
        <v>51.757404204845813</v>
      </c>
      <c r="H24">
        <f t="shared" si="5"/>
        <v>-206.87560000000002</v>
      </c>
      <c r="I24">
        <f t="shared" si="6"/>
        <v>0.41431884721811546</v>
      </c>
      <c r="J24" s="6"/>
    </row>
    <row r="25" spans="1:10" x14ac:dyDescent="0.35">
      <c r="A25" t="s">
        <v>27</v>
      </c>
      <c r="B25" s="10">
        <v>-0.7419</v>
      </c>
      <c r="C25" s="10">
        <v>-0.90129999999999999</v>
      </c>
      <c r="D25" s="10">
        <v>-0.88319999999999999</v>
      </c>
      <c r="E25">
        <f t="shared" si="2"/>
        <v>-85.208849999999998</v>
      </c>
      <c r="F25">
        <f t="shared" si="3"/>
        <v>-139.68890999999999</v>
      </c>
      <c r="G25">
        <f t="shared" si="4"/>
        <v>47.674895874449341</v>
      </c>
      <c r="H25">
        <f t="shared" si="5"/>
        <v>-224.89776000000001</v>
      </c>
      <c r="I25">
        <f t="shared" si="6"/>
        <v>0.60999008439538971</v>
      </c>
      <c r="J25" s="6"/>
    </row>
    <row r="26" spans="1:10" x14ac:dyDescent="0.35">
      <c r="A26" t="s">
        <v>28</v>
      </c>
      <c r="B26" s="10">
        <v>-0.85309999999999997</v>
      </c>
      <c r="C26" s="10">
        <v>-1.0153000000000001</v>
      </c>
      <c r="D26" s="10">
        <v>-0.99119999999999997</v>
      </c>
      <c r="E26">
        <f t="shared" si="2"/>
        <v>-95.531849999999991</v>
      </c>
      <c r="F26">
        <f t="shared" si="3"/>
        <v>-157.53951000000001</v>
      </c>
      <c r="G26">
        <f t="shared" si="4"/>
        <v>53.689310191629957</v>
      </c>
      <c r="H26">
        <f t="shared" si="5"/>
        <v>-253.07136000000003</v>
      </c>
      <c r="I26">
        <f t="shared" si="6"/>
        <v>0.60639930897334893</v>
      </c>
      <c r="J26" s="6"/>
    </row>
    <row r="27" spans="1:10" x14ac:dyDescent="0.35">
      <c r="A27" t="s">
        <v>31</v>
      </c>
      <c r="B27" s="10">
        <v>-0.31859999999999999</v>
      </c>
      <c r="C27" s="10">
        <v>-0.90720000000000001</v>
      </c>
      <c r="D27" s="10">
        <v>-0.74960000000000004</v>
      </c>
      <c r="E27">
        <f t="shared" si="2"/>
        <v>-68.692400000000021</v>
      </c>
      <c r="F27">
        <f t="shared" si="3"/>
        <v>-147.44695999999999</v>
      </c>
      <c r="G27">
        <f t="shared" si="4"/>
        <v>52.156450625550661</v>
      </c>
      <c r="H27">
        <f t="shared" si="5"/>
        <v>-216.13936000000001</v>
      </c>
      <c r="I27">
        <f t="shared" si="6"/>
        <v>0.46587871326746938</v>
      </c>
      <c r="J27" s="6"/>
    </row>
    <row r="28" spans="1:10" x14ac:dyDescent="0.35">
      <c r="A28" t="s">
        <v>32</v>
      </c>
      <c r="B28" s="10">
        <v>-0.52459999999999996</v>
      </c>
      <c r="C28" s="10">
        <v>-0.94169999999999998</v>
      </c>
      <c r="D28" s="10">
        <v>-0.75209999999999999</v>
      </c>
      <c r="E28">
        <f t="shared" si="2"/>
        <v>-68.118899999999996</v>
      </c>
      <c r="F28">
        <f t="shared" si="3"/>
        <v>-154.33115999999998</v>
      </c>
      <c r="G28">
        <f t="shared" si="4"/>
        <v>53.711834039647584</v>
      </c>
      <c r="H28">
        <f t="shared" si="5"/>
        <v>-222.45006000000001</v>
      </c>
      <c r="I28">
        <f t="shared" si="6"/>
        <v>0.44138137755201223</v>
      </c>
      <c r="J28" s="6"/>
    </row>
    <row r="29" spans="1:10" x14ac:dyDescent="0.35">
      <c r="A29" t="s">
        <v>33</v>
      </c>
      <c r="B29" s="10">
        <v>-0.64739999999999998</v>
      </c>
      <c r="C29" s="10">
        <v>-0.98250000000000004</v>
      </c>
      <c r="D29" s="10">
        <v>-0.85429999999999995</v>
      </c>
      <c r="E29">
        <f t="shared" si="2"/>
        <v>-79.597999999999985</v>
      </c>
      <c r="F29">
        <f t="shared" si="3"/>
        <v>-157.59961999999999</v>
      </c>
      <c r="G29">
        <f t="shared" si="4"/>
        <v>54.457693955947136</v>
      </c>
      <c r="H29">
        <f t="shared" si="5"/>
        <v>-237.19762</v>
      </c>
      <c r="I29">
        <f t="shared" si="6"/>
        <v>0.50506466957217278</v>
      </c>
      <c r="J29" s="6"/>
    </row>
    <row r="30" spans="1:10" x14ac:dyDescent="0.35">
      <c r="A30" t="s">
        <v>34</v>
      </c>
      <c r="B30" s="10">
        <v>-0.64570000000000005</v>
      </c>
      <c r="C30" s="10">
        <v>-0.98980000000000001</v>
      </c>
      <c r="D30" s="10">
        <v>-0.87709999999999999</v>
      </c>
      <c r="E30">
        <f t="shared" si="2"/>
        <v>-82.204849999999993</v>
      </c>
      <c r="F30">
        <f t="shared" si="3"/>
        <v>-157.96276999999998</v>
      </c>
      <c r="G30">
        <f t="shared" si="4"/>
        <v>54.621473513215861</v>
      </c>
      <c r="H30">
        <f t="shared" si="5"/>
        <v>-240.16762</v>
      </c>
      <c r="I30">
        <f t="shared" si="6"/>
        <v>0.52040648565481606</v>
      </c>
      <c r="J30" s="6"/>
    </row>
    <row r="31" spans="1:10" x14ac:dyDescent="0.35">
      <c r="A31" t="s">
        <v>35</v>
      </c>
      <c r="B31" s="10">
        <v>-0.67500000000000004</v>
      </c>
      <c r="C31" s="10">
        <v>-0.98960000000000004</v>
      </c>
      <c r="D31" s="10">
        <v>-0.84</v>
      </c>
      <c r="E31">
        <f t="shared" si="2"/>
        <v>-77.665199999999999</v>
      </c>
      <c r="F31">
        <f t="shared" si="3"/>
        <v>-159.74376000000001</v>
      </c>
      <c r="G31">
        <f t="shared" si="4"/>
        <v>55.08564787665199</v>
      </c>
      <c r="H31">
        <f t="shared" si="5"/>
        <v>-237.40895999999998</v>
      </c>
      <c r="I31">
        <f t="shared" si="6"/>
        <v>0.48618612708252262</v>
      </c>
      <c r="J31" s="6"/>
    </row>
    <row r="32" spans="1:10" x14ac:dyDescent="0.35">
      <c r="A32" t="s">
        <v>36</v>
      </c>
      <c r="B32" s="10">
        <v>-0.47589999999999999</v>
      </c>
      <c r="C32" s="10">
        <v>-0.60129999999999995</v>
      </c>
      <c r="D32" s="10">
        <v>-0.58509999999999995</v>
      </c>
      <c r="E32">
        <f t="shared" si="2"/>
        <v>-56.3416</v>
      </c>
      <c r="F32">
        <f t="shared" si="3"/>
        <v>-93.395619999999994</v>
      </c>
      <c r="G32">
        <f t="shared" si="4"/>
        <v>31.957704405286343</v>
      </c>
      <c r="H32">
        <f t="shared" si="5"/>
        <v>-149.73721999999998</v>
      </c>
      <c r="I32">
        <f t="shared" si="6"/>
        <v>0.6032574118572156</v>
      </c>
      <c r="J32" s="6"/>
    </row>
    <row r="33" spans="1:10" x14ac:dyDescent="0.35">
      <c r="A33" t="s">
        <v>37</v>
      </c>
      <c r="B33" s="10">
        <v>-0.76139999999999997</v>
      </c>
      <c r="C33" s="10">
        <v>-0.99580000000000002</v>
      </c>
      <c r="D33" s="10">
        <v>-0.83940000000000003</v>
      </c>
      <c r="E33">
        <f t="shared" si="2"/>
        <v>-77.433600000000013</v>
      </c>
      <c r="F33">
        <f t="shared" si="3"/>
        <v>-161.03244000000001</v>
      </c>
      <c r="G33">
        <f t="shared" si="4"/>
        <v>55.1648232951542</v>
      </c>
      <c r="H33">
        <f t="shared" si="5"/>
        <v>-238.46604000000002</v>
      </c>
      <c r="I33">
        <f t="shared" si="6"/>
        <v>0.48085714903158649</v>
      </c>
      <c r="J33" s="6"/>
    </row>
    <row r="34" spans="1:10" x14ac:dyDescent="0.35">
      <c r="A34" t="s">
        <v>38</v>
      </c>
      <c r="B34" s="10">
        <v>-0.74419999999999997</v>
      </c>
      <c r="C34" s="10">
        <v>-0.81930000000000003</v>
      </c>
      <c r="D34" s="10">
        <v>-0.8014</v>
      </c>
      <c r="E34">
        <f t="shared" si="2"/>
        <v>-77.279350000000008</v>
      </c>
      <c r="F34">
        <f t="shared" si="3"/>
        <v>-127.05109</v>
      </c>
      <c r="G34">
        <f t="shared" si="4"/>
        <v>43.053668944933925</v>
      </c>
      <c r="H34">
        <f t="shared" si="5"/>
        <v>-204.33044000000001</v>
      </c>
      <c r="I34">
        <f t="shared" si="6"/>
        <v>0.60825412831956027</v>
      </c>
      <c r="J34" s="6"/>
    </row>
    <row r="35" spans="1:10" x14ac:dyDescent="0.35">
      <c r="A35" t="s">
        <v>39</v>
      </c>
      <c r="B35" s="10">
        <v>-1.1551</v>
      </c>
      <c r="C35" s="10">
        <v>-1.0980000000000001</v>
      </c>
      <c r="D35" s="10">
        <v>-1.0811999999999999</v>
      </c>
      <c r="E35">
        <f t="shared" si="2"/>
        <v>-104.44800000000001</v>
      </c>
      <c r="F35">
        <f t="shared" si="3"/>
        <v>-169.91687999999999</v>
      </c>
      <c r="G35">
        <f t="shared" si="4"/>
        <v>56.886480140969169</v>
      </c>
      <c r="H35">
        <f t="shared" si="5"/>
        <v>-274.36488000000003</v>
      </c>
      <c r="I35">
        <f t="shared" si="6"/>
        <v>0.61470055241127319</v>
      </c>
      <c r="J35" s="6"/>
    </row>
    <row r="36" spans="1:10" x14ac:dyDescent="0.35">
      <c r="A36" t="s">
        <v>40</v>
      </c>
      <c r="B36" s="10">
        <v>-0.79790000000000005</v>
      </c>
      <c r="C36" s="10">
        <v>-1.0024</v>
      </c>
      <c r="D36" s="10">
        <v>-0.86660000000000004</v>
      </c>
      <c r="E36">
        <f t="shared" si="2"/>
        <v>-80.597300000000004</v>
      </c>
      <c r="F36">
        <f t="shared" si="3"/>
        <v>-161.03737999999996</v>
      </c>
      <c r="G36">
        <f t="shared" si="4"/>
        <v>55.037438779735673</v>
      </c>
      <c r="H36">
        <f t="shared" si="5"/>
        <v>-241.63468</v>
      </c>
      <c r="I36">
        <f t="shared" si="6"/>
        <v>0.50048814753444215</v>
      </c>
      <c r="J36" s="6"/>
    </row>
    <row r="37" spans="1:10" x14ac:dyDescent="0.35">
      <c r="A37" t="s">
        <v>41</v>
      </c>
      <c r="B37" s="10">
        <v>-1.1714</v>
      </c>
      <c r="C37" s="10">
        <v>-1.1111</v>
      </c>
      <c r="D37" s="10">
        <v>-1.0914999999999999</v>
      </c>
      <c r="E37">
        <f t="shared" si="2"/>
        <v>-105.37569999999999</v>
      </c>
      <c r="F37">
        <f t="shared" si="3"/>
        <v>-172.07175999999998</v>
      </c>
      <c r="G37">
        <f t="shared" si="4"/>
        <v>57.596670057268724</v>
      </c>
      <c r="H37">
        <f t="shared" si="5"/>
        <v>-277.44745999999998</v>
      </c>
      <c r="I37">
        <f t="shared" si="6"/>
        <v>0.61239392216363686</v>
      </c>
      <c r="J37" s="6"/>
    </row>
    <row r="38" spans="1:10" x14ac:dyDescent="0.35">
      <c r="A38" t="s">
        <v>42</v>
      </c>
      <c r="B38" s="10">
        <v>-1.1675</v>
      </c>
      <c r="C38" s="10">
        <v>-1.1095999999999999</v>
      </c>
      <c r="D38" s="10">
        <v>-1.0923</v>
      </c>
      <c r="E38">
        <f t="shared" si="2"/>
        <v>-105.51195</v>
      </c>
      <c r="F38">
        <f t="shared" si="3"/>
        <v>-171.72782999999995</v>
      </c>
      <c r="G38">
        <f t="shared" si="4"/>
        <v>57.491883209251093</v>
      </c>
      <c r="H38">
        <f t="shared" si="5"/>
        <v>-277.23978</v>
      </c>
      <c r="I38">
        <f t="shared" si="6"/>
        <v>0.61441380817541358</v>
      </c>
      <c r="J38" s="6"/>
    </row>
    <row r="39" spans="1:10" x14ac:dyDescent="0.35">
      <c r="A39" t="s">
        <v>43</v>
      </c>
      <c r="B39" s="10">
        <v>-0.6986</v>
      </c>
      <c r="C39" s="10">
        <v>-0.98780000000000001</v>
      </c>
      <c r="D39" s="10">
        <v>-0.86639999999999995</v>
      </c>
      <c r="E39">
        <f t="shared" si="2"/>
        <v>-80.945099999999996</v>
      </c>
      <c r="F39">
        <f t="shared" si="3"/>
        <v>-158.08193999999997</v>
      </c>
      <c r="G39">
        <f t="shared" si="4"/>
        <v>54.418569572687225</v>
      </c>
      <c r="H39">
        <f t="shared" si="5"/>
        <v>-239.02704</v>
      </c>
      <c r="I39">
        <f t="shared" si="6"/>
        <v>0.51204520895935368</v>
      </c>
      <c r="J39" s="6"/>
    </row>
    <row r="40" spans="1:10" x14ac:dyDescent="0.35">
      <c r="A40" t="s">
        <v>44</v>
      </c>
      <c r="B40" s="10">
        <v>-0.65849999999999997</v>
      </c>
      <c r="C40" s="10">
        <v>-0.88009999999999999</v>
      </c>
      <c r="D40" s="10">
        <v>-0.85799999999999998</v>
      </c>
      <c r="E40">
        <f t="shared" si="2"/>
        <v>-82.662450000000007</v>
      </c>
      <c r="F40">
        <f t="shared" si="3"/>
        <v>-136.62051</v>
      </c>
      <c r="G40">
        <f t="shared" si="4"/>
        <v>46.916534253303965</v>
      </c>
      <c r="H40">
        <f t="shared" si="5"/>
        <v>-219.28296000000003</v>
      </c>
      <c r="I40">
        <f t="shared" si="6"/>
        <v>0.60505154021164176</v>
      </c>
      <c r="J40" s="6"/>
    </row>
    <row r="41" spans="1:10" x14ac:dyDescent="0.35">
      <c r="A41" t="s">
        <v>45</v>
      </c>
      <c r="B41" s="10">
        <v>-0.7792</v>
      </c>
      <c r="C41" s="10">
        <v>-1.0013000000000001</v>
      </c>
      <c r="D41" s="10">
        <v>-0.85809999999999997</v>
      </c>
      <c r="E41">
        <f t="shared" si="2"/>
        <v>-79.584100000000007</v>
      </c>
      <c r="F41">
        <f t="shared" si="3"/>
        <v>-161.23132000000001</v>
      </c>
      <c r="G41">
        <f t="shared" si="4"/>
        <v>55.179230638766526</v>
      </c>
      <c r="H41">
        <f t="shared" si="5"/>
        <v>-240.81542000000002</v>
      </c>
      <c r="I41">
        <f t="shared" si="6"/>
        <v>0.493601987504661</v>
      </c>
      <c r="J41" s="6"/>
    </row>
    <row r="42" spans="1:10" x14ac:dyDescent="0.35">
      <c r="A42" t="s">
        <v>46</v>
      </c>
      <c r="B42" s="10">
        <v>-0.79579999999999995</v>
      </c>
      <c r="C42" s="10">
        <v>-0.94</v>
      </c>
      <c r="D42" s="10">
        <v>-0.91690000000000005</v>
      </c>
      <c r="E42">
        <f t="shared" si="2"/>
        <v>-88.350250000000003</v>
      </c>
      <c r="F42">
        <f t="shared" si="3"/>
        <v>-145.89420999999996</v>
      </c>
      <c r="G42">
        <f t="shared" si="4"/>
        <v>49.694025381057259</v>
      </c>
      <c r="H42">
        <f t="shared" si="5"/>
        <v>-234.24446000000003</v>
      </c>
      <c r="I42">
        <f t="shared" si="6"/>
        <v>0.605577493445422</v>
      </c>
      <c r="J42" s="6"/>
    </row>
    <row r="43" spans="1:10" x14ac:dyDescent="0.35">
      <c r="A43" t="s">
        <v>47</v>
      </c>
      <c r="B43" s="10">
        <v>-0.34279999999999999</v>
      </c>
      <c r="C43" s="10">
        <v>-0.53520000000000001</v>
      </c>
      <c r="D43" s="10">
        <v>-0.51149999999999995</v>
      </c>
      <c r="E43">
        <f t="shared" si="2"/>
        <v>-49.011149999999986</v>
      </c>
      <c r="F43">
        <f t="shared" si="3"/>
        <v>-83.584469999999996</v>
      </c>
      <c r="G43">
        <f t="shared" si="4"/>
        <v>28.952560213656387</v>
      </c>
      <c r="H43">
        <f t="shared" si="5"/>
        <v>-132.59562</v>
      </c>
      <c r="I43">
        <f t="shared" si="6"/>
        <v>0.58636670185262874</v>
      </c>
      <c r="J43" s="6"/>
    </row>
    <row r="44" spans="1:10" x14ac:dyDescent="0.35">
      <c r="A44" t="s">
        <v>48</v>
      </c>
      <c r="B44" s="10">
        <v>-0.64459999999999995</v>
      </c>
      <c r="C44" s="10">
        <v>-0.99690000000000001</v>
      </c>
      <c r="D44" s="10">
        <v>-0.88190000000000002</v>
      </c>
      <c r="E44">
        <f t="shared" si="2"/>
        <v>-82.611800000000017</v>
      </c>
      <c r="F44">
        <f t="shared" si="3"/>
        <v>-159.16909999999999</v>
      </c>
      <c r="G44">
        <f t="shared" si="4"/>
        <v>55.062967074889869</v>
      </c>
      <c r="H44">
        <f t="shared" si="5"/>
        <v>-241.7809</v>
      </c>
      <c r="I44">
        <f t="shared" si="6"/>
        <v>0.51901908096483562</v>
      </c>
      <c r="J44" s="6"/>
    </row>
    <row r="45" spans="1:10" x14ac:dyDescent="0.35">
      <c r="A45" t="s">
        <v>49</v>
      </c>
      <c r="B45" s="10">
        <v>-0.69159999999999999</v>
      </c>
      <c r="C45" s="10">
        <v>-1.0096000000000001</v>
      </c>
      <c r="D45" s="10">
        <v>-0.91120000000000001</v>
      </c>
      <c r="E45">
        <f t="shared" si="2"/>
        <v>-85.877200000000016</v>
      </c>
      <c r="F45">
        <f t="shared" si="3"/>
        <v>-160.30984000000001</v>
      </c>
      <c r="G45">
        <f t="shared" si="4"/>
        <v>55.297630925110141</v>
      </c>
      <c r="H45">
        <f t="shared" si="5"/>
        <v>-246.18704000000002</v>
      </c>
      <c r="I45">
        <f t="shared" si="6"/>
        <v>0.53569512638775019</v>
      </c>
      <c r="J45" s="6"/>
    </row>
    <row r="46" spans="1:10" x14ac:dyDescent="0.35">
      <c r="A46" t="s">
        <v>50</v>
      </c>
      <c r="B46" s="10">
        <v>-0.57550000000000001</v>
      </c>
      <c r="C46" s="10">
        <v>-0.99929999999999997</v>
      </c>
      <c r="D46" s="10">
        <v>-0.9123</v>
      </c>
      <c r="E46">
        <f t="shared" si="2"/>
        <v>-86.274599999999992</v>
      </c>
      <c r="F46">
        <f t="shared" si="3"/>
        <v>-158.16389999999996</v>
      </c>
      <c r="G46">
        <f t="shared" si="4"/>
        <v>55.043545383259897</v>
      </c>
      <c r="H46">
        <f t="shared" si="5"/>
        <v>-244.4385</v>
      </c>
      <c r="I46">
        <f t="shared" si="6"/>
        <v>0.5454759271869245</v>
      </c>
      <c r="J46" s="6"/>
    </row>
    <row r="47" spans="1:10" x14ac:dyDescent="0.35">
      <c r="A47" t="s">
        <v>51</v>
      </c>
      <c r="B47" s="10">
        <v>-0.51229999999999998</v>
      </c>
      <c r="C47" s="10">
        <v>-0.94769999999999999</v>
      </c>
      <c r="D47" s="10">
        <v>-0.76900000000000002</v>
      </c>
      <c r="E47">
        <f t="shared" si="2"/>
        <v>-70.036149999999992</v>
      </c>
      <c r="F47">
        <f t="shared" si="3"/>
        <v>-154.71996999999999</v>
      </c>
      <c r="G47">
        <f t="shared" si="4"/>
        <v>53.924615059471364</v>
      </c>
      <c r="H47">
        <f t="shared" si="5"/>
        <v>-224.75612000000001</v>
      </c>
      <c r="I47">
        <f t="shared" si="6"/>
        <v>0.45266393213494027</v>
      </c>
      <c r="J47" s="6"/>
    </row>
    <row r="48" spans="1:10" x14ac:dyDescent="0.35">
      <c r="A48" t="s">
        <v>52</v>
      </c>
      <c r="B48" s="10">
        <v>-0.4083</v>
      </c>
      <c r="C48" s="10">
        <v>-0.9264</v>
      </c>
      <c r="D48" s="10">
        <v>-0.76139999999999997</v>
      </c>
      <c r="E48">
        <f t="shared" si="2"/>
        <v>-69.648299999999992</v>
      </c>
      <c r="F48">
        <f t="shared" si="3"/>
        <v>-150.76709999999997</v>
      </c>
      <c r="G48">
        <f t="shared" si="4"/>
        <v>52.96142546696035</v>
      </c>
      <c r="H48">
        <f t="shared" si="5"/>
        <v>-220.41540000000001</v>
      </c>
      <c r="I48">
        <f t="shared" si="6"/>
        <v>0.46195953891797353</v>
      </c>
      <c r="J48" s="6"/>
    </row>
    <row r="49" spans="1:10" x14ac:dyDescent="0.35">
      <c r="A49" t="s">
        <v>53</v>
      </c>
      <c r="B49" s="10">
        <v>-0.30070000000000002</v>
      </c>
      <c r="C49" s="10">
        <v>-0.52259999999999995</v>
      </c>
      <c r="D49" s="10">
        <v>-0.50660000000000005</v>
      </c>
      <c r="E49">
        <f t="shared" si="2"/>
        <v>-48.732200000000006</v>
      </c>
      <c r="F49">
        <f t="shared" si="3"/>
        <v>-81.265999999999977</v>
      </c>
      <c r="G49">
        <f t="shared" si="4"/>
        <v>28.303852396475762</v>
      </c>
      <c r="H49">
        <f t="shared" si="5"/>
        <v>-129.9982</v>
      </c>
      <c r="I49">
        <f t="shared" si="6"/>
        <v>0.59966283562621536</v>
      </c>
      <c r="J49" s="6"/>
    </row>
    <row r="50" spans="1:10" x14ac:dyDescent="0.35">
      <c r="A50" t="s">
        <v>54</v>
      </c>
      <c r="B50" s="10">
        <v>-0.92759999999999998</v>
      </c>
      <c r="C50" s="10">
        <v>-1.1103000000000001</v>
      </c>
      <c r="D50" s="10">
        <v>-1.0902000000000001</v>
      </c>
      <c r="E50">
        <f t="shared" si="2"/>
        <v>-105.23685</v>
      </c>
      <c r="F50">
        <f t="shared" si="3"/>
        <v>-171.97310999999999</v>
      </c>
      <c r="G50">
        <f t="shared" si="4"/>
        <v>58.633915433920706</v>
      </c>
      <c r="H50">
        <f t="shared" si="5"/>
        <v>-277.20996000000002</v>
      </c>
      <c r="I50">
        <f t="shared" si="6"/>
        <v>0.61193781981380702</v>
      </c>
      <c r="J50" s="6"/>
    </row>
    <row r="51" spans="1:10" x14ac:dyDescent="0.35">
      <c r="A51" t="s">
        <v>55</v>
      </c>
      <c r="B51" s="10">
        <v>-0.38129999999999997</v>
      </c>
      <c r="C51" s="10">
        <v>-0.64880000000000004</v>
      </c>
      <c r="D51" s="10">
        <v>-0.62690000000000001</v>
      </c>
      <c r="E51">
        <f t="shared" si="2"/>
        <v>-60.25085</v>
      </c>
      <c r="F51">
        <f t="shared" si="3"/>
        <v>-100.99048999999999</v>
      </c>
      <c r="G51">
        <f t="shared" si="4"/>
        <v>35.136983768722466</v>
      </c>
      <c r="H51">
        <f t="shared" si="5"/>
        <v>-161.24134000000001</v>
      </c>
      <c r="I51">
        <f t="shared" si="6"/>
        <v>0.59659924414665189</v>
      </c>
      <c r="J51" s="6"/>
    </row>
    <row r="52" spans="1:10" x14ac:dyDescent="0.35">
      <c r="A52" t="s">
        <v>56</v>
      </c>
      <c r="B52" s="10">
        <v>-0.47720000000000001</v>
      </c>
      <c r="C52" s="10">
        <v>-0.9466</v>
      </c>
      <c r="D52" s="10">
        <v>-0.78759999999999997</v>
      </c>
      <c r="E52">
        <f t="shared" si="2"/>
        <v>-72.342699999999994</v>
      </c>
      <c r="F52">
        <f t="shared" si="3"/>
        <v>-153.58329999999998</v>
      </c>
      <c r="G52">
        <f t="shared" si="4"/>
        <v>53.694707264317174</v>
      </c>
      <c r="H52">
        <f t="shared" si="5"/>
        <v>-225.92600000000002</v>
      </c>
      <c r="I52">
        <f t="shared" si="6"/>
        <v>0.4710323322913364</v>
      </c>
      <c r="J52" s="6"/>
    </row>
    <row r="53" spans="1:10" x14ac:dyDescent="0.35">
      <c r="A53" t="s">
        <v>57</v>
      </c>
      <c r="B53" s="10">
        <v>-0.71299999999999997</v>
      </c>
      <c r="C53" s="10">
        <v>-0.89039999999999997</v>
      </c>
      <c r="D53" s="10">
        <v>-0.86570000000000003</v>
      </c>
      <c r="E53">
        <f t="shared" si="2"/>
        <v>-83.343050000000005</v>
      </c>
      <c r="F53">
        <f t="shared" si="3"/>
        <v>-138.33437000000001</v>
      </c>
      <c r="G53">
        <f t="shared" si="4"/>
        <v>47.297825733480174</v>
      </c>
      <c r="H53">
        <f t="shared" si="5"/>
        <v>-221.67742000000001</v>
      </c>
      <c r="I53">
        <f t="shared" si="6"/>
        <v>0.60247536458220763</v>
      </c>
      <c r="J53" s="6"/>
    </row>
    <row r="54" spans="1:10" x14ac:dyDescent="0.35">
      <c r="A54" t="s">
        <v>58</v>
      </c>
      <c r="B54" s="10">
        <v>-0.56110000000000004</v>
      </c>
      <c r="C54" s="10">
        <v>-0.96679999999999999</v>
      </c>
      <c r="D54" s="10">
        <v>-0.82520000000000004</v>
      </c>
      <c r="E54">
        <f t="shared" si="2"/>
        <v>-76.433600000000013</v>
      </c>
      <c r="F54">
        <f t="shared" si="3"/>
        <v>-155.83975999999996</v>
      </c>
      <c r="G54">
        <f t="shared" si="4"/>
        <v>54.175157427312762</v>
      </c>
      <c r="H54">
        <f t="shared" si="5"/>
        <v>-232.27336000000003</v>
      </c>
      <c r="I54">
        <f t="shared" si="6"/>
        <v>0.49046276765313318</v>
      </c>
      <c r="J54" s="6"/>
    </row>
    <row r="55" spans="1:10" x14ac:dyDescent="0.35">
      <c r="A55" t="s">
        <v>59</v>
      </c>
      <c r="B55" s="10">
        <v>-0.68600000000000005</v>
      </c>
      <c r="C55" s="10">
        <v>-0.97819999999999996</v>
      </c>
      <c r="D55" s="10">
        <v>-0.86870000000000003</v>
      </c>
      <c r="E55">
        <f t="shared" si="2"/>
        <v>-81.471649999999997</v>
      </c>
      <c r="F55">
        <f t="shared" si="3"/>
        <v>-156.01924999999997</v>
      </c>
      <c r="G55">
        <f t="shared" si="4"/>
        <v>53.739681037444932</v>
      </c>
      <c r="H55">
        <f t="shared" si="5"/>
        <v>-237.49090000000001</v>
      </c>
      <c r="I55">
        <f t="shared" si="6"/>
        <v>0.5221897297929583</v>
      </c>
      <c r="J55" s="6"/>
    </row>
    <row r="56" spans="1:10" x14ac:dyDescent="0.35">
      <c r="A56" t="s">
        <v>60</v>
      </c>
      <c r="B56" s="10">
        <v>-0.2492</v>
      </c>
      <c r="C56" s="10">
        <v>-0.52690000000000003</v>
      </c>
      <c r="D56" s="10">
        <v>-0.36159999999999998</v>
      </c>
      <c r="E56">
        <f t="shared" si="2"/>
        <v>-30.860049999999998</v>
      </c>
      <c r="F56">
        <f t="shared" si="3"/>
        <v>-89.258830000000003</v>
      </c>
      <c r="G56">
        <f t="shared" si="4"/>
        <v>31.218154517621148</v>
      </c>
      <c r="H56">
        <f t="shared" si="5"/>
        <v>-120.11888000000002</v>
      </c>
      <c r="I56">
        <f t="shared" si="6"/>
        <v>0.3457366626920832</v>
      </c>
      <c r="J56" s="6"/>
    </row>
    <row r="57" spans="1:10" x14ac:dyDescent="0.35">
      <c r="A57" t="s">
        <v>61</v>
      </c>
      <c r="B57" s="10">
        <v>-0.68369999999999997</v>
      </c>
      <c r="C57" s="10">
        <v>-0.94789999999999996</v>
      </c>
      <c r="D57" s="10">
        <v>-0.75390000000000001</v>
      </c>
      <c r="E57">
        <f t="shared" si="2"/>
        <v>-68.181299999999993</v>
      </c>
      <c r="F57">
        <f t="shared" si="3"/>
        <v>-155.50199999999995</v>
      </c>
      <c r="G57">
        <f t="shared" si="4"/>
        <v>53.431428859030824</v>
      </c>
      <c r="H57">
        <f t="shared" si="5"/>
        <v>-223.6833</v>
      </c>
      <c r="I57">
        <f t="shared" si="6"/>
        <v>0.43845931242041913</v>
      </c>
      <c r="J57" s="6"/>
    </row>
    <row r="58" spans="1:10" x14ac:dyDescent="0.35">
      <c r="A58" t="s">
        <v>62</v>
      </c>
      <c r="B58" s="10">
        <v>-0.33450000000000002</v>
      </c>
      <c r="C58" s="10">
        <v>-0.46970000000000001</v>
      </c>
      <c r="D58" s="10">
        <v>-0.4577</v>
      </c>
      <c r="E58">
        <f t="shared" ref="E58:E101" si="7">(((12.25*D58)-(2.55*C58))*10)</f>
        <v>-44.090899999999998</v>
      </c>
      <c r="F58">
        <f t="shared" ref="F58:F101" si="8">(((20.31*C58)-(4.91*D58))*10)</f>
        <v>-72.923000000000002</v>
      </c>
      <c r="G58">
        <f t="shared" ref="G58:G101" si="9">((1000*B58)-(2.27*E58)-(81.4*F58))/227</f>
        <v>25.116821775330397</v>
      </c>
      <c r="H58">
        <f t="shared" ref="H58:H101" si="10">(((17.76*C58)+(7.34*D58))*10)</f>
        <v>-117.01390000000001</v>
      </c>
      <c r="I58">
        <f t="shared" ref="I58:I101" si="11">E58/F58</f>
        <v>0.60462268420114362</v>
      </c>
      <c r="J58" s="6"/>
    </row>
    <row r="59" spans="1:10" x14ac:dyDescent="0.35">
      <c r="A59" t="s">
        <v>63</v>
      </c>
      <c r="B59" s="10">
        <v>-0.5121</v>
      </c>
      <c r="C59" s="10">
        <v>-0.96130000000000004</v>
      </c>
      <c r="D59" s="10">
        <v>-0.86699999999999999</v>
      </c>
      <c r="E59">
        <f t="shared" si="7"/>
        <v>-81.69435</v>
      </c>
      <c r="F59">
        <f t="shared" si="8"/>
        <v>-152.67033000000001</v>
      </c>
      <c r="G59">
        <f t="shared" si="9"/>
        <v>53.307097077092521</v>
      </c>
      <c r="H59">
        <f t="shared" si="10"/>
        <v>-234.36468000000005</v>
      </c>
      <c r="I59">
        <f t="shared" si="11"/>
        <v>0.53510298955926794</v>
      </c>
      <c r="J59" s="6"/>
    </row>
    <row r="60" spans="1:10" x14ac:dyDescent="0.35">
      <c r="A60" t="s">
        <v>64</v>
      </c>
      <c r="B60" s="10">
        <v>-0.65539999999999998</v>
      </c>
      <c r="C60" s="10">
        <v>-0.92190000000000005</v>
      </c>
      <c r="D60" s="10">
        <v>-0.90239999999999998</v>
      </c>
      <c r="E60">
        <f t="shared" si="7"/>
        <v>-87.035550000000001</v>
      </c>
      <c r="F60">
        <f t="shared" si="8"/>
        <v>-142.93004999999999</v>
      </c>
      <c r="G60">
        <f t="shared" si="9"/>
        <v>49.236461535242292</v>
      </c>
      <c r="H60">
        <f t="shared" si="10"/>
        <v>-229.96560000000002</v>
      </c>
      <c r="I60">
        <f t="shared" si="11"/>
        <v>0.60893807845166226</v>
      </c>
      <c r="J60" s="6"/>
    </row>
    <row r="61" spans="1:10" x14ac:dyDescent="0.35">
      <c r="A61" t="s">
        <v>65</v>
      </c>
      <c r="B61" s="10">
        <v>-0.27379999999999999</v>
      </c>
      <c r="C61" s="10">
        <v>-0.53590000000000004</v>
      </c>
      <c r="D61" s="10">
        <v>-0.51819999999999999</v>
      </c>
      <c r="E61">
        <f t="shared" si="7"/>
        <v>-49.814049999999995</v>
      </c>
      <c r="F61">
        <f t="shared" si="8"/>
        <v>-83.397670000000005</v>
      </c>
      <c r="G61">
        <f t="shared" si="9"/>
        <v>29.197569301762115</v>
      </c>
      <c r="H61">
        <f t="shared" si="10"/>
        <v>-133.21172000000001</v>
      </c>
      <c r="I61">
        <f t="shared" si="11"/>
        <v>0.59730745475263269</v>
      </c>
      <c r="J61" s="6"/>
    </row>
    <row r="62" spans="1:10" x14ac:dyDescent="0.35">
      <c r="A62" t="s">
        <v>66</v>
      </c>
      <c r="B62" s="10">
        <v>-0.78810000000000002</v>
      </c>
      <c r="C62" s="10">
        <v>-1.0216000000000001</v>
      </c>
      <c r="D62" s="10">
        <v>-0.91220000000000001</v>
      </c>
      <c r="E62">
        <f t="shared" si="7"/>
        <v>-85.693699999999993</v>
      </c>
      <c r="F62">
        <f t="shared" si="8"/>
        <v>-162.69793999999996</v>
      </c>
      <c r="G62">
        <f t="shared" si="9"/>
        <v>55.727035308370027</v>
      </c>
      <c r="H62">
        <f t="shared" si="10"/>
        <v>-248.39164</v>
      </c>
      <c r="I62">
        <f t="shared" si="11"/>
        <v>0.52670427173202083</v>
      </c>
      <c r="J62" s="6"/>
    </row>
    <row r="63" spans="1:10" x14ac:dyDescent="0.35">
      <c r="A63" t="s">
        <v>67</v>
      </c>
      <c r="B63" s="10">
        <v>-0.51170000000000004</v>
      </c>
      <c r="C63" s="10">
        <v>-0.6038</v>
      </c>
      <c r="D63" s="10">
        <v>-0.58830000000000005</v>
      </c>
      <c r="E63">
        <f t="shared" si="7"/>
        <v>-56.669850000000004</v>
      </c>
      <c r="F63">
        <f t="shared" si="8"/>
        <v>-93.746250000000003</v>
      </c>
      <c r="G63">
        <f t="shared" si="9"/>
        <v>31.929010174008813</v>
      </c>
      <c r="H63">
        <f t="shared" si="10"/>
        <v>-150.41610000000003</v>
      </c>
      <c r="I63">
        <f t="shared" si="11"/>
        <v>0.60450258010320412</v>
      </c>
      <c r="J63" s="6"/>
    </row>
    <row r="64" spans="1:10" x14ac:dyDescent="0.35">
      <c r="A64" t="s">
        <v>68</v>
      </c>
      <c r="B64" s="10">
        <v>-1.0484</v>
      </c>
      <c r="C64" s="10">
        <v>-1.0746</v>
      </c>
      <c r="D64" s="10">
        <v>-1.0575000000000001</v>
      </c>
      <c r="E64">
        <f t="shared" si="7"/>
        <v>-102.14145000000001</v>
      </c>
      <c r="F64">
        <f t="shared" si="8"/>
        <v>-166.32800999999998</v>
      </c>
      <c r="G64">
        <f t="shared" si="9"/>
        <v>56.046524693832595</v>
      </c>
      <c r="H64">
        <f t="shared" si="10"/>
        <v>-268.46946000000003</v>
      </c>
      <c r="I64">
        <f t="shared" si="11"/>
        <v>0.61409650725695586</v>
      </c>
      <c r="J64" s="6"/>
    </row>
    <row r="65" spans="1:10" x14ac:dyDescent="0.35">
      <c r="A65" t="s">
        <v>69</v>
      </c>
      <c r="B65" s="10">
        <v>-0.78369999999999995</v>
      </c>
      <c r="C65" s="10">
        <v>-1.0017</v>
      </c>
      <c r="D65" s="10">
        <v>-0.86040000000000005</v>
      </c>
      <c r="E65">
        <f t="shared" si="7"/>
        <v>-79.855650000000011</v>
      </c>
      <c r="F65">
        <f t="shared" si="8"/>
        <v>-161.19962999999998</v>
      </c>
      <c r="G65">
        <f t="shared" si="9"/>
        <v>55.150758623348011</v>
      </c>
      <c r="H65">
        <f t="shared" si="10"/>
        <v>-241.05527999999998</v>
      </c>
      <c r="I65">
        <f t="shared" si="11"/>
        <v>0.49538358121541604</v>
      </c>
      <c r="J65" s="6"/>
    </row>
    <row r="66" spans="1:10" x14ac:dyDescent="0.35">
      <c r="A66" t="s">
        <v>70</v>
      </c>
      <c r="B66" s="10">
        <v>-0.87980000000000003</v>
      </c>
      <c r="C66" s="10">
        <v>-1.0326</v>
      </c>
      <c r="D66" s="10">
        <v>-0.9143</v>
      </c>
      <c r="E66">
        <f t="shared" si="7"/>
        <v>-85.670450000000002</v>
      </c>
      <c r="F66">
        <f t="shared" si="8"/>
        <v>-164.82892999999996</v>
      </c>
      <c r="G66">
        <f t="shared" si="9"/>
        <v>56.086990411894256</v>
      </c>
      <c r="H66">
        <f t="shared" si="10"/>
        <v>-250.49938000000003</v>
      </c>
      <c r="I66">
        <f t="shared" si="11"/>
        <v>0.51975372284464882</v>
      </c>
      <c r="J66" s="6"/>
    </row>
    <row r="67" spans="1:10" x14ac:dyDescent="0.35">
      <c r="A67" t="s">
        <v>71</v>
      </c>
      <c r="B67" s="10">
        <v>6.4199999999999993E-2</v>
      </c>
      <c r="C67" s="10">
        <v>-9.7500000000000003E-2</v>
      </c>
      <c r="D67" s="10">
        <v>-8.77E-2</v>
      </c>
      <c r="E67">
        <f t="shared" si="7"/>
        <v>-8.2569999999999997</v>
      </c>
      <c r="F67">
        <f t="shared" si="8"/>
        <v>-15.496179999999999</v>
      </c>
      <c r="G67">
        <f t="shared" si="9"/>
        <v>5.9221693480176203</v>
      </c>
      <c r="H67">
        <f t="shared" si="10"/>
        <v>-23.75318</v>
      </c>
      <c r="I67">
        <f t="shared" si="11"/>
        <v>0.53284099694247233</v>
      </c>
      <c r="J67" s="6"/>
    </row>
    <row r="68" spans="1:10" x14ac:dyDescent="0.35">
      <c r="A68" t="s">
        <v>72</v>
      </c>
      <c r="B68" s="10">
        <v>-0.89429999999999998</v>
      </c>
      <c r="C68" s="10">
        <v>-0.97060000000000002</v>
      </c>
      <c r="D68" s="10">
        <v>-0.95479999999999998</v>
      </c>
      <c r="E68">
        <f t="shared" si="7"/>
        <v>-92.212699999999984</v>
      </c>
      <c r="F68">
        <f t="shared" si="8"/>
        <v>-150.24817999999996</v>
      </c>
      <c r="G68">
        <f t="shared" si="9"/>
        <v>50.860020621145367</v>
      </c>
      <c r="H68">
        <f t="shared" si="10"/>
        <v>-242.46088</v>
      </c>
      <c r="I68">
        <f t="shared" si="11"/>
        <v>0.61373588685067604</v>
      </c>
      <c r="J68" s="6"/>
    </row>
    <row r="69" spans="1:10" x14ac:dyDescent="0.35">
      <c r="A69" t="s">
        <v>73</v>
      </c>
      <c r="B69" s="10">
        <v>-0.6169</v>
      </c>
      <c r="C69" s="10">
        <v>-0.83199999999999996</v>
      </c>
      <c r="D69" s="10">
        <v>-0.81599999999999995</v>
      </c>
      <c r="E69">
        <f t="shared" si="7"/>
        <v>-78.743999999999986</v>
      </c>
      <c r="F69">
        <f t="shared" si="8"/>
        <v>-128.91359999999997</v>
      </c>
      <c r="G69">
        <f t="shared" si="9"/>
        <v>44.296986431718054</v>
      </c>
      <c r="H69">
        <f t="shared" si="10"/>
        <v>-207.6576</v>
      </c>
      <c r="I69">
        <f t="shared" si="11"/>
        <v>0.61082771716870832</v>
      </c>
    </row>
    <row r="70" spans="1:10" x14ac:dyDescent="0.35">
      <c r="A70" t="s">
        <v>74</v>
      </c>
      <c r="B70" s="10">
        <v>0.25929999999999997</v>
      </c>
      <c r="C70" s="10">
        <v>-0.28100000000000003</v>
      </c>
      <c r="D70" s="10">
        <v>-0.19120000000000001</v>
      </c>
      <c r="E70">
        <f t="shared" si="7"/>
        <v>-16.256499999999999</v>
      </c>
      <c r="F70">
        <f t="shared" si="8"/>
        <v>-47.68318</v>
      </c>
      <c r="G70">
        <f t="shared" si="9"/>
        <v>18.403581969162996</v>
      </c>
      <c r="H70">
        <f t="shared" si="10"/>
        <v>-63.93968000000001</v>
      </c>
      <c r="I70">
        <f t="shared" si="11"/>
        <v>0.34092734586913037</v>
      </c>
    </row>
    <row r="71" spans="1:10" x14ac:dyDescent="0.35">
      <c r="A71" t="s">
        <v>75</v>
      </c>
      <c r="B71" s="10">
        <v>-0.35589999999999999</v>
      </c>
      <c r="C71" s="10">
        <v>-0.88880000000000003</v>
      </c>
      <c r="D71" s="10">
        <v>-0.65690000000000004</v>
      </c>
      <c r="E71">
        <f t="shared" si="7"/>
        <v>-57.805850000000007</v>
      </c>
      <c r="F71">
        <f t="shared" si="8"/>
        <v>-148.26149000000001</v>
      </c>
      <c r="G71">
        <f t="shared" si="9"/>
        <v>52.175350508810574</v>
      </c>
      <c r="H71">
        <f t="shared" si="10"/>
        <v>-206.06734000000003</v>
      </c>
      <c r="I71">
        <f t="shared" si="11"/>
        <v>0.3898911983145455</v>
      </c>
    </row>
    <row r="72" spans="1:10" x14ac:dyDescent="0.35">
      <c r="A72" t="s">
        <v>76</v>
      </c>
      <c r="B72" s="10">
        <v>-0.50080000000000002</v>
      </c>
      <c r="C72" s="10">
        <v>-0.95720000000000005</v>
      </c>
      <c r="D72" s="10">
        <v>-0.80989999999999995</v>
      </c>
      <c r="E72">
        <f t="shared" si="7"/>
        <v>-74.804149999999993</v>
      </c>
      <c r="F72">
        <f t="shared" si="8"/>
        <v>-154.64123000000001</v>
      </c>
      <c r="G72">
        <f t="shared" si="9"/>
        <v>53.994720451541859</v>
      </c>
      <c r="H72">
        <f t="shared" si="10"/>
        <v>-229.44538</v>
      </c>
      <c r="I72">
        <f t="shared" si="11"/>
        <v>0.48372707589043357</v>
      </c>
    </row>
    <row r="73" spans="1:10" x14ac:dyDescent="0.35">
      <c r="A73" t="s">
        <v>77</v>
      </c>
      <c r="B73" s="10">
        <v>-0.49480000000000002</v>
      </c>
      <c r="C73" s="10">
        <v>-0.70960000000000001</v>
      </c>
      <c r="D73" s="10">
        <v>-0.68859999999999999</v>
      </c>
      <c r="E73">
        <f t="shared" si="7"/>
        <v>-66.258700000000005</v>
      </c>
      <c r="F73">
        <f t="shared" si="8"/>
        <v>-110.30949999999999</v>
      </c>
      <c r="G73">
        <f t="shared" si="9"/>
        <v>38.038768938325987</v>
      </c>
      <c r="H73">
        <f t="shared" si="10"/>
        <v>-176.56820000000005</v>
      </c>
      <c r="I73">
        <f t="shared" si="11"/>
        <v>0.60066177437120116</v>
      </c>
    </row>
    <row r="74" spans="1:10" x14ac:dyDescent="0.35">
      <c r="A74" t="s">
        <v>78</v>
      </c>
      <c r="B74" s="10">
        <v>-0.63290000000000002</v>
      </c>
      <c r="C74" s="10">
        <v>-0.85109999999999997</v>
      </c>
      <c r="D74" s="10">
        <v>-0.8327</v>
      </c>
      <c r="E74">
        <f t="shared" si="7"/>
        <v>-80.302700000000016</v>
      </c>
      <c r="F74">
        <f t="shared" si="8"/>
        <v>-131.97283999999999</v>
      </c>
      <c r="G74">
        <f t="shared" si="9"/>
        <v>45.33910266519824</v>
      </c>
      <c r="H74">
        <f t="shared" si="10"/>
        <v>-212.27554000000001</v>
      </c>
      <c r="I74">
        <f t="shared" si="11"/>
        <v>0.60847898704006087</v>
      </c>
    </row>
    <row r="75" spans="1:10" x14ac:dyDescent="0.35">
      <c r="A75" t="s">
        <v>79</v>
      </c>
      <c r="B75" s="10">
        <v>-0.3846</v>
      </c>
      <c r="C75" s="10">
        <v>-0.54359999999999997</v>
      </c>
      <c r="D75" s="10">
        <v>-0.52939999999999998</v>
      </c>
      <c r="E75">
        <f t="shared" si="7"/>
        <v>-50.989700000000006</v>
      </c>
      <c r="F75">
        <f t="shared" si="8"/>
        <v>-84.411619999999985</v>
      </c>
      <c r="G75">
        <f t="shared" si="9"/>
        <v>29.084812718061674</v>
      </c>
      <c r="H75">
        <f t="shared" si="10"/>
        <v>-135.40132</v>
      </c>
      <c r="I75">
        <f t="shared" si="11"/>
        <v>0.60406019929483656</v>
      </c>
    </row>
    <row r="76" spans="1:10" x14ac:dyDescent="0.35">
      <c r="A76" t="s">
        <v>80</v>
      </c>
      <c r="B76" s="10">
        <v>-0.52659999999999996</v>
      </c>
      <c r="C76" s="10">
        <v>-0.9456</v>
      </c>
      <c r="D76" s="10">
        <v>-0.78580000000000005</v>
      </c>
      <c r="E76">
        <f t="shared" si="7"/>
        <v>-72.147700000000015</v>
      </c>
      <c r="F76">
        <f t="shared" si="8"/>
        <v>-153.46858</v>
      </c>
      <c r="G76">
        <f t="shared" si="9"/>
        <v>53.433998638766532</v>
      </c>
      <c r="H76">
        <f t="shared" si="10"/>
        <v>-225.61628000000002</v>
      </c>
      <c r="I76">
        <f t="shared" si="11"/>
        <v>0.47011381743416153</v>
      </c>
    </row>
    <row r="77" spans="1:10" x14ac:dyDescent="0.35">
      <c r="A77" t="s">
        <v>81</v>
      </c>
      <c r="B77" s="10">
        <v>-0.12039999999999999</v>
      </c>
      <c r="C77" s="10">
        <v>-0.33289999999999997</v>
      </c>
      <c r="D77" s="10">
        <v>-0.31340000000000001</v>
      </c>
      <c r="E77">
        <f t="shared" si="7"/>
        <v>-29.902550000000005</v>
      </c>
      <c r="F77">
        <f t="shared" si="8"/>
        <v>-52.224049999999984</v>
      </c>
      <c r="G77">
        <f t="shared" si="9"/>
        <v>18.495667218061666</v>
      </c>
      <c r="H77">
        <f t="shared" si="10"/>
        <v>-82.126599999999996</v>
      </c>
      <c r="I77">
        <f t="shared" si="11"/>
        <v>0.57258198090726431</v>
      </c>
    </row>
    <row r="78" spans="1:10" x14ac:dyDescent="0.35">
      <c r="A78" t="s">
        <v>82</v>
      </c>
      <c r="B78" s="10">
        <v>-0.75370000000000004</v>
      </c>
      <c r="C78" s="10">
        <v>-0.94330000000000003</v>
      </c>
      <c r="D78" s="10">
        <v>-0.74139999999999995</v>
      </c>
      <c r="E78">
        <f t="shared" si="7"/>
        <v>-66.767349999999993</v>
      </c>
      <c r="F78">
        <f t="shared" si="8"/>
        <v>-155.18149</v>
      </c>
      <c r="G78">
        <f t="shared" si="9"/>
        <v>52.993987535242297</v>
      </c>
      <c r="H78">
        <f t="shared" si="10"/>
        <v>-221.94884000000002</v>
      </c>
      <c r="I78">
        <f t="shared" si="11"/>
        <v>0.43025331178351228</v>
      </c>
    </row>
    <row r="79" spans="1:10" x14ac:dyDescent="0.35">
      <c r="A79" t="s">
        <v>83</v>
      </c>
      <c r="B79" s="10">
        <v>-1.0906</v>
      </c>
      <c r="C79" s="10">
        <v>-1.0381</v>
      </c>
      <c r="D79" s="10">
        <v>-1.0241</v>
      </c>
      <c r="E79">
        <f t="shared" si="7"/>
        <v>-98.980700000000013</v>
      </c>
      <c r="F79">
        <f t="shared" si="8"/>
        <v>-160.5548</v>
      </c>
      <c r="G79">
        <f t="shared" si="9"/>
        <v>53.75879695594714</v>
      </c>
      <c r="H79">
        <f t="shared" si="10"/>
        <v>-259.53550000000001</v>
      </c>
      <c r="I79">
        <f t="shared" si="11"/>
        <v>0.61649169006470073</v>
      </c>
    </row>
    <row r="80" spans="1:10" x14ac:dyDescent="0.35">
      <c r="A80" t="s">
        <v>84</v>
      </c>
      <c r="B80" s="10">
        <v>-0.33079999999999998</v>
      </c>
      <c r="C80" s="10">
        <v>-0.95009999999999994</v>
      </c>
      <c r="D80" s="10">
        <v>-0.90300000000000002</v>
      </c>
      <c r="E80">
        <f t="shared" si="7"/>
        <v>-86.389950000000013</v>
      </c>
      <c r="F80">
        <f t="shared" si="8"/>
        <v>-148.62800999999996</v>
      </c>
      <c r="G80">
        <f t="shared" si="9"/>
        <v>52.70319471585902</v>
      </c>
      <c r="H80">
        <f t="shared" si="10"/>
        <v>-235.01795999999999</v>
      </c>
      <c r="I80">
        <f t="shared" si="11"/>
        <v>0.58124945627678148</v>
      </c>
    </row>
    <row r="81" spans="1:9" x14ac:dyDescent="0.35">
      <c r="A81" t="s">
        <v>85</v>
      </c>
      <c r="B81" s="10">
        <v>-0.29959999999999998</v>
      </c>
      <c r="C81" s="10">
        <v>-0.89900000000000002</v>
      </c>
      <c r="D81" s="10">
        <v>-0.86570000000000003</v>
      </c>
      <c r="E81">
        <f t="shared" si="7"/>
        <v>-83.123750000000001</v>
      </c>
      <c r="F81">
        <f t="shared" si="8"/>
        <v>-140.08103</v>
      </c>
      <c r="G81">
        <f t="shared" si="9"/>
        <v>49.743113455947139</v>
      </c>
      <c r="H81">
        <f t="shared" si="10"/>
        <v>-223.20478000000003</v>
      </c>
      <c r="I81">
        <f t="shared" si="11"/>
        <v>0.59339762136243579</v>
      </c>
    </row>
    <row r="82" spans="1:9" x14ac:dyDescent="0.35">
      <c r="A82" t="s">
        <v>86</v>
      </c>
      <c r="B82" s="10">
        <v>-0.44080000000000003</v>
      </c>
      <c r="C82" s="10">
        <v>-0.83540000000000003</v>
      </c>
      <c r="D82" s="10">
        <v>-0.8921</v>
      </c>
      <c r="E82">
        <f t="shared" si="7"/>
        <v>-87.979550000000003</v>
      </c>
      <c r="F82">
        <f t="shared" si="8"/>
        <v>-125.86763000000002</v>
      </c>
      <c r="G82">
        <f t="shared" si="9"/>
        <v>44.072857535242299</v>
      </c>
      <c r="H82">
        <f t="shared" si="10"/>
        <v>-213.84717999999998</v>
      </c>
      <c r="I82">
        <f t="shared" si="11"/>
        <v>0.69898471910530124</v>
      </c>
    </row>
    <row r="83" spans="1:9" x14ac:dyDescent="0.35">
      <c r="A83" t="s">
        <v>87</v>
      </c>
      <c r="B83" s="10">
        <v>0.15509999999999999</v>
      </c>
      <c r="C83" s="10">
        <v>-0.25840000000000002</v>
      </c>
      <c r="D83" s="10">
        <v>-0.30470000000000003</v>
      </c>
      <c r="E83">
        <f t="shared" si="7"/>
        <v>-30.736550000000005</v>
      </c>
      <c r="F83">
        <f t="shared" si="8"/>
        <v>-37.520269999999996</v>
      </c>
      <c r="G83">
        <f t="shared" si="9"/>
        <v>14.445030601321585</v>
      </c>
      <c r="H83">
        <f t="shared" si="10"/>
        <v>-68.256820000000005</v>
      </c>
      <c r="I83">
        <f t="shared" si="11"/>
        <v>0.81919852922167158</v>
      </c>
    </row>
    <row r="84" spans="1:9" x14ac:dyDescent="0.35">
      <c r="A84" t="s">
        <v>88</v>
      </c>
      <c r="B84" s="10">
        <v>0.12790000000000001</v>
      </c>
      <c r="C84" s="10">
        <v>-0.31259999999999999</v>
      </c>
      <c r="D84" s="10">
        <v>-0.37840000000000001</v>
      </c>
      <c r="E84">
        <f t="shared" si="7"/>
        <v>-38.3827</v>
      </c>
      <c r="F84">
        <f t="shared" si="8"/>
        <v>-44.909619999999997</v>
      </c>
      <c r="G84">
        <f t="shared" si="9"/>
        <v>17.051417607929515</v>
      </c>
      <c r="H84">
        <f t="shared" si="10"/>
        <v>-83.292320000000018</v>
      </c>
      <c r="I84">
        <f t="shared" si="11"/>
        <v>0.85466543693756492</v>
      </c>
    </row>
    <row r="85" spans="1:9" x14ac:dyDescent="0.35">
      <c r="A85" t="s">
        <v>89</v>
      </c>
      <c r="B85" s="10">
        <v>-0.15060000000000001</v>
      </c>
      <c r="C85" s="10">
        <v>-0.90800000000000003</v>
      </c>
      <c r="D85" s="10">
        <v>-0.82599999999999996</v>
      </c>
      <c r="E85">
        <f t="shared" si="7"/>
        <v>-78.030999999999992</v>
      </c>
      <c r="F85">
        <f t="shared" si="8"/>
        <v>-143.85819999999998</v>
      </c>
      <c r="G85">
        <f t="shared" si="9"/>
        <v>51.703030176211456</v>
      </c>
      <c r="H85">
        <f t="shared" si="10"/>
        <v>-221.88920000000002</v>
      </c>
      <c r="I85">
        <f t="shared" si="11"/>
        <v>0.54241607360581467</v>
      </c>
    </row>
    <row r="86" spans="1:9" x14ac:dyDescent="0.35">
      <c r="A86" t="s">
        <v>90</v>
      </c>
      <c r="B86" s="10">
        <v>-0.18529999999999999</v>
      </c>
      <c r="C86" s="10">
        <v>-0.84870000000000001</v>
      </c>
      <c r="D86" s="10">
        <v>-0.73699999999999999</v>
      </c>
      <c r="E86">
        <f t="shared" si="7"/>
        <v>-68.640649999999994</v>
      </c>
      <c r="F86">
        <f t="shared" si="8"/>
        <v>-136.18427</v>
      </c>
      <c r="G86">
        <f t="shared" si="9"/>
        <v>48.704466314977971</v>
      </c>
      <c r="H86">
        <f t="shared" si="10"/>
        <v>-204.82492000000002</v>
      </c>
      <c r="I86">
        <f t="shared" si="11"/>
        <v>0.50402774123619409</v>
      </c>
    </row>
    <row r="87" spans="1:9" x14ac:dyDescent="0.35">
      <c r="A87" t="s">
        <v>91</v>
      </c>
      <c r="B87" s="10">
        <v>-0.1003</v>
      </c>
      <c r="C87" s="10">
        <v>-0.40060000000000001</v>
      </c>
      <c r="D87" s="10">
        <v>-0.44790000000000002</v>
      </c>
      <c r="E87">
        <f t="shared" si="7"/>
        <v>-44.652450000000002</v>
      </c>
      <c r="F87">
        <f t="shared" si="8"/>
        <v>-59.369969999999995</v>
      </c>
      <c r="G87">
        <f t="shared" si="9"/>
        <v>21.294170129955944</v>
      </c>
      <c r="H87">
        <f t="shared" si="10"/>
        <v>-104.02242000000001</v>
      </c>
      <c r="I87">
        <f t="shared" si="11"/>
        <v>0.75210497832490075</v>
      </c>
    </row>
    <row r="88" spans="1:9" x14ac:dyDescent="0.35">
      <c r="A88" t="s">
        <v>92</v>
      </c>
      <c r="B88" s="10">
        <v>-0.65439999999999998</v>
      </c>
      <c r="C88" s="10">
        <v>-1.0119</v>
      </c>
      <c r="D88" s="10">
        <v>-0.95960000000000001</v>
      </c>
      <c r="E88">
        <f t="shared" si="7"/>
        <v>-91.747550000000018</v>
      </c>
      <c r="F88">
        <f t="shared" si="8"/>
        <v>-158.40053</v>
      </c>
      <c r="G88">
        <f t="shared" si="9"/>
        <v>54.835551015418503</v>
      </c>
      <c r="H88">
        <f t="shared" si="10"/>
        <v>-250.14808000000002</v>
      </c>
      <c r="I88">
        <f t="shared" si="11"/>
        <v>0.57921239278681713</v>
      </c>
    </row>
    <row r="89" spans="1:9" x14ac:dyDescent="0.35">
      <c r="A89" t="s">
        <v>93</v>
      </c>
      <c r="B89" s="10">
        <v>-0.34710000000000002</v>
      </c>
      <c r="C89" s="10">
        <v>-0.93310000000000004</v>
      </c>
      <c r="D89" s="10">
        <v>-0.79910000000000003</v>
      </c>
      <c r="E89">
        <f t="shared" si="7"/>
        <v>-74.095700000000008</v>
      </c>
      <c r="F89">
        <f t="shared" si="8"/>
        <v>-150.27679999999998</v>
      </c>
      <c r="G89">
        <f t="shared" si="9"/>
        <v>53.099686162995589</v>
      </c>
      <c r="H89">
        <f t="shared" si="10"/>
        <v>-224.37250000000006</v>
      </c>
      <c r="I89">
        <f t="shared" si="11"/>
        <v>0.49306147056631505</v>
      </c>
    </row>
    <row r="90" spans="1:9" x14ac:dyDescent="0.35">
      <c r="A90" t="s">
        <v>94</v>
      </c>
      <c r="B90" s="10">
        <v>-0.37469999999999998</v>
      </c>
      <c r="C90" s="10">
        <v>-0.64</v>
      </c>
      <c r="D90" s="10">
        <v>-0.68300000000000005</v>
      </c>
      <c r="E90">
        <f t="shared" si="7"/>
        <v>-67.347500000000025</v>
      </c>
      <c r="F90">
        <f t="shared" si="8"/>
        <v>-96.448699999999988</v>
      </c>
      <c r="G90">
        <f t="shared" si="9"/>
        <v>33.608383281938323</v>
      </c>
      <c r="H90">
        <f t="shared" si="10"/>
        <v>-163.79620000000003</v>
      </c>
      <c r="I90">
        <f t="shared" si="11"/>
        <v>0.69827276054524356</v>
      </c>
    </row>
    <row r="91" spans="1:9" x14ac:dyDescent="0.35">
      <c r="A91" t="s">
        <v>95</v>
      </c>
      <c r="B91" s="10">
        <v>-0.37530000000000002</v>
      </c>
      <c r="C91" s="10">
        <v>-0.69120000000000004</v>
      </c>
      <c r="D91" s="10">
        <v>-0.73850000000000005</v>
      </c>
      <c r="E91">
        <f t="shared" si="7"/>
        <v>-72.840650000000011</v>
      </c>
      <c r="F91">
        <f t="shared" si="8"/>
        <v>-104.12236999999999</v>
      </c>
      <c r="G91">
        <f t="shared" si="9"/>
        <v>36.412375301762111</v>
      </c>
      <c r="H91">
        <f t="shared" si="10"/>
        <v>-176.96302000000003</v>
      </c>
      <c r="I91">
        <f t="shared" si="11"/>
        <v>0.69956772977795278</v>
      </c>
    </row>
    <row r="92" spans="1:9" x14ac:dyDescent="0.35">
      <c r="A92" t="s">
        <v>96</v>
      </c>
      <c r="B92" s="10">
        <v>-8.1799999999999998E-2</v>
      </c>
      <c r="C92" s="10">
        <v>-0.72350000000000003</v>
      </c>
      <c r="D92" s="10">
        <v>-0.62870000000000004</v>
      </c>
      <c r="E92">
        <f t="shared" si="7"/>
        <v>-58.566500000000005</v>
      </c>
      <c r="F92">
        <f t="shared" si="8"/>
        <v>-116.07368</v>
      </c>
      <c r="G92">
        <f t="shared" si="9"/>
        <v>41.848209281938324</v>
      </c>
      <c r="H92">
        <f t="shared" si="10"/>
        <v>-174.64018000000004</v>
      </c>
      <c r="I92">
        <f t="shared" si="11"/>
        <v>0.5045631361045847</v>
      </c>
    </row>
    <row r="93" spans="1:9" x14ac:dyDescent="0.35">
      <c r="A93" t="s">
        <v>97</v>
      </c>
      <c r="B93" s="10">
        <v>5.3E-3</v>
      </c>
      <c r="C93" s="10">
        <v>-0.35870000000000002</v>
      </c>
      <c r="D93" s="10">
        <v>-0.39579999999999999</v>
      </c>
      <c r="E93">
        <f t="shared" si="7"/>
        <v>-39.338649999999994</v>
      </c>
      <c r="F93">
        <f t="shared" si="8"/>
        <v>-53.418190000000003</v>
      </c>
      <c r="G93">
        <f t="shared" si="9"/>
        <v>19.57197974229075</v>
      </c>
      <c r="H93">
        <f t="shared" si="10"/>
        <v>-92.756839999999997</v>
      </c>
      <c r="I93">
        <f t="shared" si="11"/>
        <v>0.73642798454983205</v>
      </c>
    </row>
    <row r="94" spans="1:9" x14ac:dyDescent="0.35">
      <c r="A94" t="s">
        <v>98</v>
      </c>
      <c r="B94" s="10">
        <v>-7.5999999999999998E-2</v>
      </c>
      <c r="C94" s="10">
        <v>-0.36659999999999998</v>
      </c>
      <c r="D94" s="10">
        <v>-0.3891</v>
      </c>
      <c r="E94">
        <f t="shared" si="7"/>
        <v>-38.316450000000003</v>
      </c>
      <c r="F94">
        <f t="shared" si="8"/>
        <v>-55.351649999999992</v>
      </c>
      <c r="G94">
        <f t="shared" si="9"/>
        <v>19.896927980176208</v>
      </c>
      <c r="H94">
        <f t="shared" si="10"/>
        <v>-93.66810000000001</v>
      </c>
      <c r="I94">
        <f t="shared" si="11"/>
        <v>0.69223681678865956</v>
      </c>
    </row>
    <row r="95" spans="1:9" x14ac:dyDescent="0.35">
      <c r="A95" t="s">
        <v>99</v>
      </c>
      <c r="B95" s="10">
        <v>-0.31769999999999998</v>
      </c>
      <c r="C95" s="10">
        <v>-0.56389999999999996</v>
      </c>
      <c r="D95" s="10">
        <v>-0.57310000000000005</v>
      </c>
      <c r="E95">
        <f t="shared" si="7"/>
        <v>-55.825299999999999</v>
      </c>
      <c r="F95">
        <f t="shared" si="8"/>
        <v>-86.388879999999972</v>
      </c>
      <c r="G95">
        <f t="shared" si="9"/>
        <v>30.136908647577084</v>
      </c>
      <c r="H95">
        <f t="shared" si="10"/>
        <v>-142.21418</v>
      </c>
      <c r="I95">
        <f t="shared" si="11"/>
        <v>0.64620932694115285</v>
      </c>
    </row>
    <row r="96" spans="1:9" x14ac:dyDescent="0.35">
      <c r="A96" t="s">
        <v>100</v>
      </c>
      <c r="B96" s="10">
        <v>-0.1022</v>
      </c>
      <c r="C96" s="10">
        <v>-0.75629999999999997</v>
      </c>
      <c r="D96" s="10">
        <v>-0.66410000000000002</v>
      </c>
      <c r="E96">
        <f t="shared" si="7"/>
        <v>-62.066600000000001</v>
      </c>
      <c r="F96">
        <f t="shared" si="8"/>
        <v>-120.99721999999998</v>
      </c>
      <c r="G96">
        <f t="shared" si="9"/>
        <v>43.558876167400882</v>
      </c>
      <c r="H96">
        <f t="shared" si="10"/>
        <v>-183.06381999999999</v>
      </c>
      <c r="I96">
        <f t="shared" si="11"/>
        <v>0.5129588927745613</v>
      </c>
    </row>
    <row r="97" spans="1:9" x14ac:dyDescent="0.35">
      <c r="A97" t="s">
        <v>101</v>
      </c>
      <c r="B97" s="10">
        <v>-4.0300000000000002E-2</v>
      </c>
      <c r="C97" s="10">
        <v>-0.32079999999999997</v>
      </c>
      <c r="D97" s="10">
        <v>-0.36249999999999999</v>
      </c>
      <c r="E97">
        <f t="shared" si="7"/>
        <v>-36.225850000000001</v>
      </c>
      <c r="F97">
        <f t="shared" si="8"/>
        <v>-47.355729999999987</v>
      </c>
      <c r="G97">
        <f t="shared" si="9"/>
        <v>17.166031284140967</v>
      </c>
      <c r="H97">
        <f t="shared" si="10"/>
        <v>-83.581580000000002</v>
      </c>
      <c r="I97">
        <f t="shared" si="11"/>
        <v>0.7649728976831317</v>
      </c>
    </row>
    <row r="98" spans="1:9" x14ac:dyDescent="0.35">
      <c r="A98" t="s">
        <v>102</v>
      </c>
      <c r="B98" s="10">
        <v>3.9399999999999998E-2</v>
      </c>
      <c r="C98" s="10">
        <v>-0.25280000000000002</v>
      </c>
      <c r="D98" s="10">
        <v>-0.28839999999999999</v>
      </c>
      <c r="E98">
        <f t="shared" si="7"/>
        <v>-28.882599999999996</v>
      </c>
      <c r="F98">
        <f t="shared" si="8"/>
        <v>-37.183239999999998</v>
      </c>
      <c r="G98">
        <f t="shared" si="9"/>
        <v>13.795943779735683</v>
      </c>
      <c r="H98">
        <f t="shared" si="10"/>
        <v>-66.065840000000009</v>
      </c>
      <c r="I98">
        <f t="shared" si="11"/>
        <v>0.77676393988259218</v>
      </c>
    </row>
    <row r="99" spans="1:9" x14ac:dyDescent="0.35">
      <c r="A99" t="s">
        <v>103</v>
      </c>
      <c r="B99" s="10">
        <v>-0.48089999999999999</v>
      </c>
      <c r="C99" s="10">
        <v>-0.94750000000000001</v>
      </c>
      <c r="D99" s="10">
        <v>-0.84950000000000003</v>
      </c>
      <c r="E99">
        <f t="shared" si="7"/>
        <v>-79.902500000000018</v>
      </c>
      <c r="F99">
        <f t="shared" si="8"/>
        <v>-150.72679999999997</v>
      </c>
      <c r="G99">
        <f t="shared" si="9"/>
        <v>52.729692488986778</v>
      </c>
      <c r="H99">
        <f t="shared" si="10"/>
        <v>-230.6293</v>
      </c>
      <c r="I99">
        <f t="shared" si="11"/>
        <v>0.53011475066146185</v>
      </c>
    </row>
    <row r="100" spans="1:9" x14ac:dyDescent="0.35">
      <c r="A100" t="s">
        <v>104</v>
      </c>
      <c r="B100" s="10">
        <v>-1.0690999999999999</v>
      </c>
      <c r="C100" s="10">
        <v>-1.1067</v>
      </c>
      <c r="D100" s="10">
        <v>-1.1495</v>
      </c>
      <c r="E100">
        <f t="shared" si="7"/>
        <v>-112.5929</v>
      </c>
      <c r="F100">
        <f t="shared" si="8"/>
        <v>-168.33031999999997</v>
      </c>
      <c r="G100">
        <f t="shared" si="9"/>
        <v>56.777858726872232</v>
      </c>
      <c r="H100">
        <f t="shared" si="10"/>
        <v>-280.92322000000001</v>
      </c>
      <c r="I100">
        <f t="shared" si="11"/>
        <v>0.66888068649783361</v>
      </c>
    </row>
    <row r="101" spans="1:9" x14ac:dyDescent="0.35">
      <c r="A101" t="s">
        <v>105</v>
      </c>
      <c r="B101" s="10">
        <v>-1.0636000000000001</v>
      </c>
      <c r="C101" s="10">
        <v>-1.1026</v>
      </c>
      <c r="D101" s="10">
        <v>-1.1458999999999999</v>
      </c>
      <c r="E101">
        <f t="shared" si="7"/>
        <v>-112.25645</v>
      </c>
      <c r="F101">
        <f t="shared" si="8"/>
        <v>-167.67436999999998</v>
      </c>
      <c r="G101">
        <f t="shared" si="9"/>
        <v>56.563505988986776</v>
      </c>
      <c r="H101">
        <f t="shared" si="10"/>
        <v>-279.93082000000004</v>
      </c>
      <c r="I101">
        <f t="shared" si="11"/>
        <v>0.66949081126710075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2615BB3601C14EB7B7996EF6CA6509" ma:contentTypeVersion="12" ma:contentTypeDescription="Create a new document." ma:contentTypeScope="" ma:versionID="6c3808e9516a31899bd615b8db4a73a1">
  <xsd:schema xmlns:xsd="http://www.w3.org/2001/XMLSchema" xmlns:xs="http://www.w3.org/2001/XMLSchema" xmlns:p="http://schemas.microsoft.com/office/2006/metadata/properties" xmlns:ns3="6d80cae9-31bb-4981-9762-f65ee84b188e" xmlns:ns4="c52ece23-35c1-4d58-a573-7ad8d233940a" targetNamespace="http://schemas.microsoft.com/office/2006/metadata/properties" ma:root="true" ma:fieldsID="3f9650f176021edc1e42a2fd16e24729" ns3:_="" ns4:_="">
    <xsd:import namespace="6d80cae9-31bb-4981-9762-f65ee84b188e"/>
    <xsd:import namespace="c52ece23-35c1-4d58-a573-7ad8d23394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0cae9-31bb-4981-9762-f65ee84b1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ce23-35c1-4d58-a573-7ad8d23394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313BA0-930E-45D2-88E0-653E93130F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01BE3-6A7B-46B5-8EDA-112DCA77587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6d80cae9-31bb-4981-9762-f65ee84b188e"/>
    <ds:schemaRef ds:uri="http://schemas.microsoft.com/office/infopath/2007/PartnerControls"/>
    <ds:schemaRef ds:uri="c52ece23-35c1-4d58-a573-7ad8d233940a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3F812AA-F4F1-4D9B-AE57-89955ADD1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0cae9-31bb-4981-9762-f65ee84b188e"/>
    <ds:schemaRef ds:uri="c52ece23-35c1-4d58-a573-7ad8d2339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</vt:lpstr>
      <vt:lpstr>SWS</vt:lpstr>
      <vt:lpstr>CHL</vt:lpstr>
    </vt:vector>
  </TitlesOfParts>
  <Manager/>
  <Company>Newcastle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Bethan Morris (PGR)</dc:creator>
  <cp:keywords/>
  <dc:description/>
  <cp:lastModifiedBy>Jessica Taylor</cp:lastModifiedBy>
  <cp:revision/>
  <dcterms:created xsi:type="dcterms:W3CDTF">2021-06-11T16:33:57Z</dcterms:created>
  <dcterms:modified xsi:type="dcterms:W3CDTF">2021-08-10T09:41:31Z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0x010100A62615BB3601C14EB7B7996EF6CA6509</vt:lpwstr>
  </property>
</Properties>
</file>