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langenfeld/Downloads/"/>
    </mc:Choice>
  </mc:AlternateContent>
  <xr:revisionPtr revIDLastSave="0" documentId="13_ncr:40009_{D6F923B1-9A15-474D-AE75-323AD8591FD9}" xr6:coauthVersionLast="47" xr6:coauthVersionMax="47" xr10:uidLastSave="{00000000-0000-0000-0000-000000000000}"/>
  <bookViews>
    <workbookView xWindow="1500" yWindow="1320" windowWidth="27640" windowHeight="16940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C74" i="2" l="1"/>
  <c r="C73" i="2"/>
  <c r="C72" i="2"/>
  <c r="C71" i="2"/>
  <c r="C69" i="2"/>
  <c r="D69" i="2" s="1"/>
  <c r="C67" i="2"/>
  <c r="D67" i="2" s="1"/>
  <c r="D65" i="2"/>
  <c r="C65" i="2"/>
  <c r="C64" i="2"/>
  <c r="C63" i="2"/>
  <c r="C62" i="2"/>
  <c r="C60" i="2"/>
  <c r="D60" i="2" s="1"/>
  <c r="D58" i="2"/>
  <c r="C58" i="2"/>
  <c r="C57" i="2"/>
  <c r="C56" i="2"/>
  <c r="C55" i="2"/>
  <c r="C53" i="2"/>
  <c r="D53" i="2" s="1"/>
  <c r="C52" i="2"/>
  <c r="C51" i="2"/>
  <c r="C48" i="2"/>
  <c r="D48" i="2" s="1"/>
  <c r="C46" i="2"/>
  <c r="C44" i="2"/>
  <c r="D44" i="2" s="1"/>
  <c r="C42" i="2"/>
  <c r="D42" i="2" s="1"/>
  <c r="C40" i="2"/>
  <c r="D40" i="2" s="1"/>
  <c r="C39" i="2"/>
  <c r="C38" i="2"/>
  <c r="D36" i="2"/>
  <c r="C36" i="2"/>
  <c r="C34" i="2"/>
  <c r="D34" i="2" s="1"/>
  <c r="C30" i="2"/>
  <c r="D30" i="2" s="1"/>
  <c r="C29" i="2"/>
  <c r="C28" i="2"/>
  <c r="C26" i="2"/>
  <c r="D26" i="2" s="1"/>
  <c r="D24" i="2"/>
  <c r="C24" i="2"/>
  <c r="C23" i="2"/>
  <c r="D21" i="2"/>
  <c r="C21" i="2"/>
  <c r="C20" i="2"/>
  <c r="C18" i="2"/>
  <c r="D18" i="2" s="1"/>
  <c r="C17" i="2"/>
  <c r="C16" i="2"/>
  <c r="D14" i="2"/>
  <c r="C14" i="2"/>
  <c r="C12" i="2"/>
  <c r="D12" i="2" s="1"/>
  <c r="C10" i="2"/>
  <c r="D10" i="2" s="1"/>
  <c r="C9" i="2"/>
  <c r="C7" i="2"/>
  <c r="D7" i="2" s="1"/>
  <c r="C4" i="2"/>
  <c r="D4" i="2" s="1"/>
  <c r="C2" i="2"/>
  <c r="C77" i="2" s="1"/>
  <c r="D2" i="2" l="1"/>
</calcChain>
</file>

<file path=xl/sharedStrings.xml><?xml version="1.0" encoding="utf-8"?>
<sst xmlns="http://schemas.openxmlformats.org/spreadsheetml/2006/main" count="90" uniqueCount="59">
  <si>
    <t>Sample.Name</t>
  </si>
  <si>
    <t>Arch_amoA_ml</t>
  </si>
  <si>
    <t>010322_H_W1D4</t>
  </si>
  <si>
    <t>NA</t>
  </si>
  <si>
    <t>030322_H_W3D1</t>
  </si>
  <si>
    <t>270222_L_W2D1</t>
  </si>
  <si>
    <t>010322_H_W1D2</t>
  </si>
  <si>
    <t>010322_L_W3D4</t>
  </si>
  <si>
    <t>270222_H_W2D1</t>
  </si>
  <si>
    <t>270222_H_W3D2</t>
  </si>
  <si>
    <t>030322_H_W1D3</t>
  </si>
  <si>
    <t>240222_H_W4D1</t>
  </si>
  <si>
    <t>270222_L_W4D1</t>
  </si>
  <si>
    <t>250222_H_W4D3</t>
  </si>
  <si>
    <t>230222_L_W2D2</t>
  </si>
  <si>
    <t>270222_L_W3D2</t>
  </si>
  <si>
    <t>230222_L_W2D3</t>
  </si>
  <si>
    <t>250222_L_W1D3</t>
  </si>
  <si>
    <t>010322_L_W3D3</t>
  </si>
  <si>
    <t>250222_H_W1D2</t>
  </si>
  <si>
    <t>030322_H_W2D3</t>
  </si>
  <si>
    <t>250222_L_W4D3</t>
  </si>
  <si>
    <t>250222_H_W4D1</t>
  </si>
  <si>
    <t>010322_L_W4D4</t>
  </si>
  <si>
    <t>250222_L_SW</t>
  </si>
  <si>
    <t>250222_H_MQ</t>
  </si>
  <si>
    <t>250222_L_W2D3</t>
  </si>
  <si>
    <t>270222_L_W1D2</t>
  </si>
  <si>
    <t>270222_L_W4D4</t>
  </si>
  <si>
    <t>240222_H_W2D2</t>
  </si>
  <si>
    <t>030322_L_W1D2</t>
  </si>
  <si>
    <t>250222_H_W4D4</t>
  </si>
  <si>
    <t>230222_L_W3D4</t>
  </si>
  <si>
    <t>250222_L_W4D2</t>
  </si>
  <si>
    <t>030322_H_W3D4</t>
  </si>
  <si>
    <t>010322_H_W1D1</t>
  </si>
  <si>
    <t>030322_H_W1D4</t>
  </si>
  <si>
    <t>010322_H_W4D3</t>
  </si>
  <si>
    <t>030322_H_W1D1</t>
  </si>
  <si>
    <t>010322_H_W3D2</t>
  </si>
  <si>
    <t>010322_L_W4D2</t>
  </si>
  <si>
    <t>010322_H_W1D3</t>
  </si>
  <si>
    <t>230222_L_W3D2</t>
  </si>
  <si>
    <t>270222_H_W3D3</t>
  </si>
  <si>
    <t>270222_H_W4D2</t>
  </si>
  <si>
    <t>010322_L_W2D2</t>
  </si>
  <si>
    <t>030322_L_MQ</t>
  </si>
  <si>
    <t>030322_L_W4D2</t>
  </si>
  <si>
    <t>250222_L_W3D4</t>
  </si>
  <si>
    <t>030322_H_W2D1</t>
  </si>
  <si>
    <t>AVERAGE</t>
  </si>
  <si>
    <t>REL STD DEV</t>
  </si>
  <si>
    <t>Notes</t>
  </si>
  <si>
    <t>Excluded first measurement</t>
  </si>
  <si>
    <t>TOTAL NUM OF SAMPLES PROCESSED</t>
  </si>
  <si>
    <t>Don't rerun-- low conc</t>
  </si>
  <si>
    <t>Probably fine</t>
  </si>
  <si>
    <t>Excluded second measurement, rerun again</t>
  </si>
  <si>
    <t>Needs to be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</si>
</sst>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70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0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6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H15" sqref="H15"/>
    </sheetView>
  </sheetViews>
  <sheetFormatPr baseColWidth="10" defaultRowHeight="16" x14ac:dyDescent="0.2"/>
  <cols>
    <col min="1" max="1" width="15.33203125" bestFit="1" customWidth="1"/>
    <col min="2" max="2" width="18" customWidth="1"/>
    <col min="3" max="3" width="13.6640625" style="7" bestFit="1" customWidth="1"/>
    <col min="4" max="4" width="12.1640625" style="8" bestFit="1" customWidth="1"/>
    <col min="5" max="5" width="27" bestFit="1" customWidth="1"/>
  </cols>
  <sheetData>
    <row r="1" spans="1:5" x14ac:dyDescent="0.2">
      <c r="A1" t="s">
        <v>0</v>
      </c>
      <c r="B1" t="s">
        <v>1</v>
      </c>
      <c r="C1" s="7" t="s">
        <v>50</v>
      </c>
      <c r="D1" s="8" t="s">
        <v>51</v>
      </c>
      <c r="E1" t="s">
        <v>52</v>
      </c>
    </row>
    <row r="2" spans="1:5" x14ac:dyDescent="0.2">
      <c r="A2" t="s">
        <v>35</v>
      </c>
      <c r="B2">
        <v>902.30620829999998</v>
      </c>
      <c r="C2" s="4">
        <f>AVERAGE(B2:B3)</f>
        <v>898.39750524999999</v>
      </c>
      <c r="D2" s="5">
        <f>STDEV(B2:B3)/C2</f>
        <v>6.152889820259284E-3</v>
      </c>
    </row>
    <row r="3" spans="1:5" x14ac:dyDescent="0.2">
      <c r="A3" t="s">
        <v>35</v>
      </c>
      <c r="B3">
        <v>894.48880220000001</v>
      </c>
      <c r="C3" s="4"/>
      <c r="D3" s="5"/>
    </row>
    <row r="4" spans="1:5" x14ac:dyDescent="0.2">
      <c r="A4" t="s">
        <v>6</v>
      </c>
      <c r="B4">
        <v>3139.1523769999999</v>
      </c>
      <c r="C4" s="4">
        <f>AVERAGE(B5:B6)</f>
        <v>619.8424871499999</v>
      </c>
      <c r="D4" s="5">
        <f>STDEV(B5:B6)/C4</f>
        <v>5.4200436657044979E-2</v>
      </c>
      <c r="E4" s="2" t="s">
        <v>53</v>
      </c>
    </row>
    <row r="5" spans="1:5" x14ac:dyDescent="0.2">
      <c r="A5" t="s">
        <v>6</v>
      </c>
      <c r="B5">
        <v>596.08671619999996</v>
      </c>
      <c r="C5" s="4"/>
      <c r="D5" s="5"/>
      <c r="E5" s="2"/>
    </row>
    <row r="6" spans="1:5" x14ac:dyDescent="0.2">
      <c r="A6" t="s">
        <v>6</v>
      </c>
      <c r="B6">
        <v>643.59825809999995</v>
      </c>
      <c r="C6" s="4"/>
      <c r="D6" s="5"/>
      <c r="E6" s="2"/>
    </row>
    <row r="7" spans="1:5" x14ac:dyDescent="0.2">
      <c r="A7" t="s">
        <v>41</v>
      </c>
      <c r="B7">
        <v>143.77183959999999</v>
      </c>
      <c r="C7" s="4">
        <f>AVERAGE(B7:B8)</f>
        <v>111.073792015</v>
      </c>
      <c r="D7" s="6">
        <f>STDEV(B7:B8)/C7</f>
        <v>0.41631803073386586</v>
      </c>
    </row>
    <row r="8" spans="1:5" x14ac:dyDescent="0.2">
      <c r="A8" t="s">
        <v>41</v>
      </c>
      <c r="B8">
        <v>78.375744429999997</v>
      </c>
      <c r="C8" s="4"/>
      <c r="D8" s="6"/>
    </row>
    <row r="9" spans="1:5" x14ac:dyDescent="0.2">
      <c r="A9" t="s">
        <v>2</v>
      </c>
      <c r="B9">
        <v>42.653879879999998</v>
      </c>
      <c r="C9" s="9">
        <f>B9</f>
        <v>42.653879879999998</v>
      </c>
    </row>
    <row r="10" spans="1:5" x14ac:dyDescent="0.2">
      <c r="A10" t="s">
        <v>39</v>
      </c>
      <c r="B10">
        <v>116.961061</v>
      </c>
      <c r="C10" s="4">
        <f>AVERAGE(B10:B11)</f>
        <v>106.705848645</v>
      </c>
      <c r="D10" s="5">
        <f>STDEV(B10:B11)/C10</f>
        <v>0.13591626496226461</v>
      </c>
    </row>
    <row r="11" spans="1:5" x14ac:dyDescent="0.2">
      <c r="A11" t="s">
        <v>39</v>
      </c>
      <c r="B11">
        <v>96.450636290000006</v>
      </c>
      <c r="C11" s="4"/>
      <c r="D11" s="5"/>
    </row>
    <row r="12" spans="1:5" x14ac:dyDescent="0.2">
      <c r="A12" t="s">
        <v>37</v>
      </c>
      <c r="B12">
        <v>61.186558259999998</v>
      </c>
      <c r="C12" s="4">
        <f>AVERAGE(B12:B13)</f>
        <v>42.290972124999996</v>
      </c>
      <c r="D12" s="6">
        <f>STDEV(B12:B13)/C12</f>
        <v>0.63186994382920048</v>
      </c>
      <c r="E12" t="s">
        <v>55</v>
      </c>
    </row>
    <row r="13" spans="1:5" x14ac:dyDescent="0.2">
      <c r="A13" t="s">
        <v>37</v>
      </c>
      <c r="B13">
        <v>23.395385990000001</v>
      </c>
      <c r="C13" s="4"/>
      <c r="D13" s="6"/>
    </row>
    <row r="14" spans="1:5" x14ac:dyDescent="0.2">
      <c r="A14" t="s">
        <v>45</v>
      </c>
      <c r="B14">
        <v>433.42784390000003</v>
      </c>
      <c r="C14" s="4">
        <f>AVERAGE(B14:B15)</f>
        <v>418.29267149999998</v>
      </c>
      <c r="D14" s="5">
        <f>STDEV(B14:B15)/C14</f>
        <v>5.1170789103664634E-2</v>
      </c>
    </row>
    <row r="15" spans="1:5" x14ac:dyDescent="0.2">
      <c r="A15" t="s">
        <v>45</v>
      </c>
      <c r="B15">
        <v>403.1574991</v>
      </c>
      <c r="C15" s="4"/>
      <c r="D15" s="5"/>
    </row>
    <row r="16" spans="1:5" x14ac:dyDescent="0.2">
      <c r="A16" t="s">
        <v>18</v>
      </c>
      <c r="B16">
        <v>998.60007880000001</v>
      </c>
      <c r="C16" s="9">
        <f>B16</f>
        <v>998.60007880000001</v>
      </c>
    </row>
    <row r="17" spans="1:5" x14ac:dyDescent="0.2">
      <c r="A17" t="s">
        <v>7</v>
      </c>
      <c r="B17">
        <v>247.87441530000001</v>
      </c>
      <c r="C17" s="9">
        <f>B17</f>
        <v>247.87441530000001</v>
      </c>
    </row>
    <row r="18" spans="1:5" x14ac:dyDescent="0.2">
      <c r="A18" t="s">
        <v>40</v>
      </c>
      <c r="B18">
        <v>103.1395126</v>
      </c>
      <c r="C18" s="4">
        <f>AVERAGE(B18:B19)</f>
        <v>84.531917375000006</v>
      </c>
      <c r="D18" s="6">
        <f>STDEV(B18:B19)/C18</f>
        <v>0.31130387606854859</v>
      </c>
    </row>
    <row r="19" spans="1:5" x14ac:dyDescent="0.2">
      <c r="A19" t="s">
        <v>40</v>
      </c>
      <c r="B19">
        <v>65.924322149999995</v>
      </c>
      <c r="C19" s="4"/>
      <c r="D19" s="6"/>
    </row>
    <row r="20" spans="1:5" x14ac:dyDescent="0.2">
      <c r="A20" t="s">
        <v>23</v>
      </c>
      <c r="B20">
        <v>390.23294800000002</v>
      </c>
      <c r="C20" s="9">
        <f>B20</f>
        <v>390.23294800000002</v>
      </c>
    </row>
    <row r="21" spans="1:5" x14ac:dyDescent="0.2">
      <c r="A21" t="s">
        <v>38</v>
      </c>
      <c r="B21">
        <v>589.81569049999996</v>
      </c>
      <c r="C21" s="4">
        <f>AVERAGE(B21:B22)</f>
        <v>534.76369675000001</v>
      </c>
      <c r="D21" s="5">
        <f>STDEV(B21:B22)/C21</f>
        <v>0.14558818534259174</v>
      </c>
    </row>
    <row r="22" spans="1:5" x14ac:dyDescent="0.2">
      <c r="A22" t="s">
        <v>38</v>
      </c>
      <c r="B22">
        <v>479.711703</v>
      </c>
      <c r="C22" s="4"/>
      <c r="D22" s="5"/>
    </row>
    <row r="23" spans="1:5" x14ac:dyDescent="0.2">
      <c r="A23" t="s">
        <v>10</v>
      </c>
      <c r="B23">
        <v>201.35261779999999</v>
      </c>
      <c r="C23" s="9">
        <f>B23</f>
        <v>201.35261779999999</v>
      </c>
    </row>
    <row r="24" spans="1:5" x14ac:dyDescent="0.2">
      <c r="A24" t="s">
        <v>36</v>
      </c>
      <c r="B24">
        <v>0.64885949799999998</v>
      </c>
      <c r="C24" s="4">
        <f>AVERAGE(B24:B25)</f>
        <v>0.85495822349999995</v>
      </c>
      <c r="D24" s="6">
        <f>STDEV(B24:B25)/C24</f>
        <v>0.34091445029525386</v>
      </c>
      <c r="E24" t="s">
        <v>55</v>
      </c>
    </row>
    <row r="25" spans="1:5" x14ac:dyDescent="0.2">
      <c r="A25" t="s">
        <v>36</v>
      </c>
      <c r="B25">
        <v>1.0610569489999999</v>
      </c>
      <c r="C25" s="4"/>
      <c r="D25" s="6"/>
    </row>
    <row r="26" spans="1:5" x14ac:dyDescent="0.2">
      <c r="A26" t="s">
        <v>49</v>
      </c>
      <c r="B26">
        <v>401.11053190000001</v>
      </c>
      <c r="C26" s="4">
        <f>AVERAGE(B26:B27)</f>
        <v>312.54888720000002</v>
      </c>
      <c r="D26" s="6">
        <f>STDEV(B26:B27)/C26</f>
        <v>0.40072156443373586</v>
      </c>
    </row>
    <row r="27" spans="1:5" x14ac:dyDescent="0.2">
      <c r="A27" t="s">
        <v>49</v>
      </c>
      <c r="B27">
        <v>223.98724250000001</v>
      </c>
      <c r="C27" s="4"/>
      <c r="D27" s="6"/>
    </row>
    <row r="28" spans="1:5" x14ac:dyDescent="0.2">
      <c r="A28" t="s">
        <v>20</v>
      </c>
      <c r="B28">
        <v>607.41933300000005</v>
      </c>
      <c r="C28" s="9">
        <f>B28</f>
        <v>607.41933300000005</v>
      </c>
    </row>
    <row r="29" spans="1:5" x14ac:dyDescent="0.2">
      <c r="A29" t="s">
        <v>4</v>
      </c>
      <c r="B29">
        <v>499.34025830000002</v>
      </c>
      <c r="C29" s="9">
        <f>B29</f>
        <v>499.34025830000002</v>
      </c>
    </row>
    <row r="30" spans="1:5" x14ac:dyDescent="0.2">
      <c r="A30" t="s">
        <v>34</v>
      </c>
      <c r="B30">
        <v>89.198952969999993</v>
      </c>
      <c r="C30" s="4">
        <f>AVERAGE(B30:B31)</f>
        <v>89.092739309999999</v>
      </c>
      <c r="D30" s="5">
        <f>STDEV(B30:B31)/C30</f>
        <v>1.6859824902074503E-3</v>
      </c>
    </row>
    <row r="31" spans="1:5" x14ac:dyDescent="0.2">
      <c r="A31" t="s">
        <v>34</v>
      </c>
      <c r="B31">
        <v>88.986525650000004</v>
      </c>
      <c r="C31" s="4"/>
      <c r="D31" s="5"/>
    </row>
    <row r="32" spans="1:5" x14ac:dyDescent="0.2">
      <c r="A32" t="s">
        <v>46</v>
      </c>
      <c r="B32" t="s">
        <v>3</v>
      </c>
      <c r="C32" s="9"/>
    </row>
    <row r="33" spans="1:5" x14ac:dyDescent="0.2">
      <c r="A33" t="s">
        <v>46</v>
      </c>
      <c r="B33" t="s">
        <v>3</v>
      </c>
      <c r="C33" s="9"/>
    </row>
    <row r="34" spans="1:5" x14ac:dyDescent="0.2">
      <c r="A34" t="s">
        <v>30</v>
      </c>
      <c r="B34">
        <v>169.59841510000001</v>
      </c>
      <c r="C34" s="4">
        <f>AVERAGE(B34:B35)</f>
        <v>209.59914760000001</v>
      </c>
      <c r="D34" s="6">
        <f>STDEV(B34:B35)/C34</f>
        <v>0.26989412435166893</v>
      </c>
      <c r="E34" t="s">
        <v>56</v>
      </c>
    </row>
    <row r="35" spans="1:5" x14ac:dyDescent="0.2">
      <c r="A35" t="s">
        <v>30</v>
      </c>
      <c r="B35">
        <v>249.59988010000001</v>
      </c>
      <c r="C35" s="4"/>
      <c r="D35" s="6"/>
    </row>
    <row r="36" spans="1:5" x14ac:dyDescent="0.2">
      <c r="A36" t="s">
        <v>47</v>
      </c>
      <c r="B36">
        <v>103.9936258</v>
      </c>
      <c r="C36" s="4">
        <f>AVERAGE(B36:B37)</f>
        <v>99.652110434999997</v>
      </c>
      <c r="D36" s="5">
        <f>STDEV(B36:B37)/C36</f>
        <v>6.1612643060269139E-2</v>
      </c>
    </row>
    <row r="37" spans="1:5" x14ac:dyDescent="0.2">
      <c r="A37" t="s">
        <v>47</v>
      </c>
      <c r="B37">
        <v>95.310595070000005</v>
      </c>
      <c r="C37" s="4"/>
      <c r="D37" s="5"/>
    </row>
    <row r="38" spans="1:5" x14ac:dyDescent="0.2">
      <c r="A38" t="s">
        <v>14</v>
      </c>
      <c r="B38">
        <v>3992.3087209999999</v>
      </c>
      <c r="C38" s="9">
        <f>B38</f>
        <v>3992.3087209999999</v>
      </c>
    </row>
    <row r="39" spans="1:5" x14ac:dyDescent="0.2">
      <c r="A39" t="s">
        <v>16</v>
      </c>
      <c r="B39">
        <v>1833.1362650000001</v>
      </c>
      <c r="C39" s="9">
        <f>B39</f>
        <v>1833.1362650000001</v>
      </c>
    </row>
    <row r="40" spans="1:5" x14ac:dyDescent="0.2">
      <c r="A40" t="s">
        <v>42</v>
      </c>
      <c r="B40">
        <v>1784.7498869999999</v>
      </c>
      <c r="C40" s="4">
        <f>AVERAGE(B40:B41)</f>
        <v>2038.0681434999999</v>
      </c>
      <c r="D40" s="5">
        <f>STDEV(B40:B41)/C40</f>
        <v>0.17577729924367727</v>
      </c>
    </row>
    <row r="41" spans="1:5" x14ac:dyDescent="0.2">
      <c r="A41" t="s">
        <v>42</v>
      </c>
      <c r="B41">
        <v>2291.3863999999999</v>
      </c>
      <c r="C41" s="4"/>
      <c r="D41" s="5"/>
    </row>
    <row r="42" spans="1:5" x14ac:dyDescent="0.2">
      <c r="A42" t="s">
        <v>32</v>
      </c>
      <c r="B42">
        <v>102.329775</v>
      </c>
      <c r="C42" s="4">
        <f>AVERAGE(B42:B43)</f>
        <v>106.76013605</v>
      </c>
      <c r="D42" s="5">
        <f>STDEV(B42:B43)/C42</f>
        <v>5.8687417559913357E-2</v>
      </c>
    </row>
    <row r="43" spans="1:5" x14ac:dyDescent="0.2">
      <c r="A43" t="s">
        <v>32</v>
      </c>
      <c r="B43">
        <v>111.1904971</v>
      </c>
      <c r="C43" s="4"/>
      <c r="D43" s="5"/>
    </row>
    <row r="44" spans="1:5" x14ac:dyDescent="0.2">
      <c r="A44" t="s">
        <v>29</v>
      </c>
      <c r="B44">
        <v>762.32032600000002</v>
      </c>
      <c r="C44" s="4">
        <f>AVERAGE(B44:B45)</f>
        <v>738.80938459999993</v>
      </c>
      <c r="D44" s="5">
        <f>STDEV(B44:B45)/C44</f>
        <v>4.5004155178728265E-2</v>
      </c>
    </row>
    <row r="45" spans="1:5" x14ac:dyDescent="0.2">
      <c r="A45" t="s">
        <v>29</v>
      </c>
      <c r="B45">
        <v>715.29844319999995</v>
      </c>
      <c r="C45" s="4"/>
      <c r="D45" s="5"/>
    </row>
    <row r="46" spans="1:5" x14ac:dyDescent="0.2">
      <c r="A46" t="s">
        <v>11</v>
      </c>
      <c r="B46">
        <v>1360.3960099999999</v>
      </c>
      <c r="C46" s="9">
        <f>B46</f>
        <v>1360.3960099999999</v>
      </c>
    </row>
    <row r="47" spans="1:5" x14ac:dyDescent="0.2">
      <c r="A47" t="s">
        <v>25</v>
      </c>
      <c r="B47" t="s">
        <v>3</v>
      </c>
      <c r="C47" s="9"/>
    </row>
    <row r="48" spans="1:5" x14ac:dyDescent="0.2">
      <c r="A48" t="s">
        <v>19</v>
      </c>
      <c r="B48">
        <v>498.12528589999999</v>
      </c>
      <c r="C48" s="4">
        <f>AVERAGE(B48,B50)</f>
        <v>300.55673159999998</v>
      </c>
      <c r="D48" s="6">
        <f>STDEV(B48,B50)/C48</f>
        <v>0.92962193028287943</v>
      </c>
      <c r="E48" s="3" t="s">
        <v>57</v>
      </c>
    </row>
    <row r="49" spans="1:5" x14ac:dyDescent="0.2">
      <c r="A49" t="s">
        <v>19</v>
      </c>
      <c r="B49">
        <v>2929.15409</v>
      </c>
      <c r="C49" s="4"/>
      <c r="D49" s="6"/>
      <c r="E49" s="3"/>
    </row>
    <row r="50" spans="1:5" x14ac:dyDescent="0.2">
      <c r="A50" t="s">
        <v>19</v>
      </c>
      <c r="B50">
        <v>102.9881773</v>
      </c>
      <c r="C50" s="4"/>
      <c r="D50" s="6"/>
      <c r="E50" s="3"/>
    </row>
    <row r="51" spans="1:5" x14ac:dyDescent="0.2">
      <c r="A51" t="s">
        <v>22</v>
      </c>
      <c r="B51">
        <v>890.1838765</v>
      </c>
      <c r="C51" s="9">
        <f>B51</f>
        <v>890.1838765</v>
      </c>
    </row>
    <row r="52" spans="1:5" x14ac:dyDescent="0.2">
      <c r="A52" t="s">
        <v>13</v>
      </c>
      <c r="B52">
        <v>331.84545439999999</v>
      </c>
      <c r="C52" s="9">
        <f>B52</f>
        <v>331.84545439999999</v>
      </c>
    </row>
    <row r="53" spans="1:5" x14ac:dyDescent="0.2">
      <c r="A53" t="s">
        <v>31</v>
      </c>
      <c r="B53">
        <v>88.587638290000001</v>
      </c>
      <c r="C53" s="4">
        <f>AVERAGE(B53:B54)</f>
        <v>97.618774944999998</v>
      </c>
      <c r="D53" s="5">
        <f>STDEV(B53:B54)/C53</f>
        <v>0.1308350360711012</v>
      </c>
    </row>
    <row r="54" spans="1:5" x14ac:dyDescent="0.2">
      <c r="A54" t="s">
        <v>31</v>
      </c>
      <c r="B54">
        <v>106.6499116</v>
      </c>
      <c r="C54" s="4"/>
      <c r="D54" s="5"/>
    </row>
    <row r="55" spans="1:5" x14ac:dyDescent="0.2">
      <c r="A55" t="s">
        <v>24</v>
      </c>
      <c r="B55">
        <v>14999.10915</v>
      </c>
      <c r="C55" s="9">
        <f>B55</f>
        <v>14999.10915</v>
      </c>
    </row>
    <row r="56" spans="1:5" x14ac:dyDescent="0.2">
      <c r="A56" t="s">
        <v>17</v>
      </c>
      <c r="B56">
        <v>1199.5714370000001</v>
      </c>
      <c r="C56" s="9">
        <f>B56</f>
        <v>1199.5714370000001</v>
      </c>
    </row>
    <row r="57" spans="1:5" x14ac:dyDescent="0.2">
      <c r="A57" t="s">
        <v>26</v>
      </c>
      <c r="B57">
        <v>2484.1229210000001</v>
      </c>
      <c r="C57" s="9">
        <f>B57</f>
        <v>2484.1229210000001</v>
      </c>
    </row>
    <row r="58" spans="1:5" x14ac:dyDescent="0.2">
      <c r="A58" t="s">
        <v>48</v>
      </c>
      <c r="B58">
        <v>113.7548798</v>
      </c>
      <c r="C58" s="4">
        <f>AVERAGE(B58:B59)</f>
        <v>90.008427514999994</v>
      </c>
      <c r="D58" s="6">
        <f>STDEV(B58:B59)/C58</f>
        <v>0.37310456150448817</v>
      </c>
    </row>
    <row r="59" spans="1:5" x14ac:dyDescent="0.2">
      <c r="A59" t="s">
        <v>48</v>
      </c>
      <c r="B59">
        <v>66.261975230000004</v>
      </c>
      <c r="C59" s="4"/>
      <c r="D59" s="6"/>
    </row>
    <row r="60" spans="1:5" x14ac:dyDescent="0.2">
      <c r="A60" t="s">
        <v>33</v>
      </c>
      <c r="B60">
        <v>83.610428159999998</v>
      </c>
      <c r="C60" s="4">
        <f>AVERAGE(B60:B61)</f>
        <v>44.991104749499996</v>
      </c>
      <c r="D60" s="6">
        <f>STDEV(B60:B61)/C60</f>
        <v>1.213928202939023</v>
      </c>
      <c r="E60" t="s">
        <v>58</v>
      </c>
    </row>
    <row r="61" spans="1:5" x14ac:dyDescent="0.2">
      <c r="A61" t="s">
        <v>33</v>
      </c>
      <c r="B61">
        <v>6.371781339</v>
      </c>
      <c r="C61" s="4"/>
      <c r="D61" s="6"/>
    </row>
    <row r="62" spans="1:5" x14ac:dyDescent="0.2">
      <c r="A62" t="s">
        <v>21</v>
      </c>
      <c r="B62">
        <v>789.97967789999996</v>
      </c>
      <c r="C62" s="9">
        <f>B62</f>
        <v>789.97967789999996</v>
      </c>
    </row>
    <row r="63" spans="1:5" x14ac:dyDescent="0.2">
      <c r="A63" t="s">
        <v>8</v>
      </c>
      <c r="B63">
        <v>5132.4563330000001</v>
      </c>
      <c r="C63" s="9">
        <f>B63</f>
        <v>5132.4563330000001</v>
      </c>
    </row>
    <row r="64" spans="1:5" x14ac:dyDescent="0.2">
      <c r="A64" t="s">
        <v>9</v>
      </c>
      <c r="B64">
        <v>5620.034799</v>
      </c>
      <c r="C64" s="9">
        <f>B64</f>
        <v>5620.034799</v>
      </c>
    </row>
    <row r="65" spans="1:4" x14ac:dyDescent="0.2">
      <c r="A65" t="s">
        <v>43</v>
      </c>
      <c r="B65">
        <v>73.683076749999998</v>
      </c>
      <c r="C65" s="4">
        <f>AVERAGE(B65:B66)</f>
        <v>69.157180745000005</v>
      </c>
      <c r="D65" s="5">
        <f>STDEV(B65:B66)/C65</f>
        <v>9.2551249822657999E-2</v>
      </c>
    </row>
    <row r="66" spans="1:4" x14ac:dyDescent="0.2">
      <c r="A66" t="s">
        <v>43</v>
      </c>
      <c r="B66">
        <v>64.631284739999998</v>
      </c>
      <c r="C66" s="4"/>
      <c r="D66" s="5"/>
    </row>
    <row r="67" spans="1:4" x14ac:dyDescent="0.2">
      <c r="A67" t="s">
        <v>44</v>
      </c>
      <c r="B67">
        <v>416.05647850000003</v>
      </c>
      <c r="C67" s="4">
        <f>AVERAGE(B67:B68)</f>
        <v>428.065203</v>
      </c>
      <c r="D67" s="5">
        <f>STDEV(B67:B68)/C67</f>
        <v>3.9673631343265396E-2</v>
      </c>
    </row>
    <row r="68" spans="1:4" x14ac:dyDescent="0.2">
      <c r="A68" t="s">
        <v>44</v>
      </c>
      <c r="B68">
        <v>440.07392750000002</v>
      </c>
      <c r="C68" s="4"/>
      <c r="D68" s="5"/>
    </row>
    <row r="69" spans="1:4" x14ac:dyDescent="0.2">
      <c r="A69" t="s">
        <v>27</v>
      </c>
      <c r="B69">
        <v>679.4987016</v>
      </c>
      <c r="C69" s="4">
        <f>AVERAGE(B69:B70)</f>
        <v>656.12872130000005</v>
      </c>
      <c r="D69" s="5">
        <f>STDEV(B69:B70)/C69</f>
        <v>5.0371431732433844E-2</v>
      </c>
    </row>
    <row r="70" spans="1:4" x14ac:dyDescent="0.2">
      <c r="A70" t="s">
        <v>27</v>
      </c>
      <c r="B70">
        <v>632.75874099999999</v>
      </c>
      <c r="C70" s="4"/>
      <c r="D70" s="5"/>
    </row>
    <row r="71" spans="1:4" x14ac:dyDescent="0.2">
      <c r="A71" t="s">
        <v>5</v>
      </c>
      <c r="B71">
        <v>1483.8417509999999</v>
      </c>
      <c r="C71" s="9">
        <f>B71</f>
        <v>1483.8417509999999</v>
      </c>
    </row>
    <row r="72" spans="1:4" x14ac:dyDescent="0.2">
      <c r="A72" t="s">
        <v>15</v>
      </c>
      <c r="B72">
        <v>2100.5027920000002</v>
      </c>
      <c r="C72" s="9">
        <f>B72</f>
        <v>2100.5027920000002</v>
      </c>
    </row>
    <row r="73" spans="1:4" x14ac:dyDescent="0.2">
      <c r="A73" t="s">
        <v>12</v>
      </c>
      <c r="B73">
        <v>417.15609519999998</v>
      </c>
      <c r="C73" s="9">
        <f>B73</f>
        <v>417.15609519999998</v>
      </c>
    </row>
    <row r="74" spans="1:4" x14ac:dyDescent="0.2">
      <c r="A74" t="s">
        <v>28</v>
      </c>
      <c r="B74" t="s">
        <v>3</v>
      </c>
      <c r="C74" s="4">
        <f>B75</f>
        <v>43.371835230000002</v>
      </c>
    </row>
    <row r="75" spans="1:4" x14ac:dyDescent="0.2">
      <c r="A75" t="s">
        <v>28</v>
      </c>
      <c r="B75">
        <v>43.371835230000002</v>
      </c>
      <c r="C75" s="4"/>
    </row>
    <row r="77" spans="1:4" x14ac:dyDescent="0.2">
      <c r="A77" s="2" t="s">
        <v>54</v>
      </c>
      <c r="B77" s="2"/>
      <c r="C77" s="7">
        <f>COUNT(C1:C75)</f>
        <v>45</v>
      </c>
    </row>
    <row r="79" spans="1:4" x14ac:dyDescent="0.2">
      <c r="A79" s="1"/>
    </row>
    <row r="80" spans="1:4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7" spans="1:1" x14ac:dyDescent="0.2">
      <c r="A87" s="1"/>
    </row>
    <row r="90" spans="1:1" x14ac:dyDescent="0.2">
      <c r="A90" s="1"/>
    </row>
    <row r="91" spans="1:1" x14ac:dyDescent="0.2">
      <c r="A91" s="1"/>
    </row>
    <row r="97" spans="1:1" x14ac:dyDescent="0.2">
      <c r="A97" s="1"/>
    </row>
    <row r="98" spans="1:1" x14ac:dyDescent="0.2">
      <c r="A98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</sheetData>
  <mergeCells count="50">
    <mergeCell ref="C74:C75"/>
    <mergeCell ref="A77:B77"/>
    <mergeCell ref="C42:C43"/>
    <mergeCell ref="D67:D68"/>
    <mergeCell ref="D69:D70"/>
    <mergeCell ref="C60:C61"/>
    <mergeCell ref="D60:D61"/>
    <mergeCell ref="C65:C66"/>
    <mergeCell ref="D65:D66"/>
    <mergeCell ref="C67:C68"/>
    <mergeCell ref="C69:C70"/>
    <mergeCell ref="C48:C50"/>
    <mergeCell ref="D48:D50"/>
    <mergeCell ref="E48:E50"/>
    <mergeCell ref="C53:C54"/>
    <mergeCell ref="D53:D54"/>
    <mergeCell ref="C58:C59"/>
    <mergeCell ref="D58:D59"/>
    <mergeCell ref="C36:C37"/>
    <mergeCell ref="D36:D37"/>
    <mergeCell ref="C40:C41"/>
    <mergeCell ref="D40:D41"/>
    <mergeCell ref="D42:D43"/>
    <mergeCell ref="D44:D45"/>
    <mergeCell ref="C44:C45"/>
    <mergeCell ref="C26:C27"/>
    <mergeCell ref="D26:D27"/>
    <mergeCell ref="C30:C31"/>
    <mergeCell ref="D30:D31"/>
    <mergeCell ref="C34:C35"/>
    <mergeCell ref="D34:D35"/>
    <mergeCell ref="C18:C19"/>
    <mergeCell ref="D18:D19"/>
    <mergeCell ref="C21:C22"/>
    <mergeCell ref="D21:D22"/>
    <mergeCell ref="D24:D25"/>
    <mergeCell ref="C24:C25"/>
    <mergeCell ref="C10:C11"/>
    <mergeCell ref="D10:D11"/>
    <mergeCell ref="D12:D13"/>
    <mergeCell ref="C12:C13"/>
    <mergeCell ref="C14:C15"/>
    <mergeCell ref="D14:D15"/>
    <mergeCell ref="C2:C3"/>
    <mergeCell ref="D2:D3"/>
    <mergeCell ref="C4:C6"/>
    <mergeCell ref="D4:D6"/>
    <mergeCell ref="E4:E6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Langenfeld, Kathryn</dc:creator>
  <cp:lastModifiedBy>Langenfeld, Kathryn</cp:lastModifiedBy>
  <dcterms:created xsi:type="dcterms:W3CDTF">2022-08-01T21:49:40Z</dcterms:created>
  <dcterms:modified xsi:type="dcterms:W3CDTF">2022-08-01T21:49:52Z</dcterms:modified>
</cp:coreProperties>
</file>