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xr:revisionPtr revIDLastSave="0" documentId="8_{DE49B10B-0543-4832-B35D-71BD6818B409}" xr6:coauthVersionLast="47" xr6:coauthVersionMax="47" xr10:uidLastSave="{00000000-0000-0000-0000-000000000000}"/>
  <bookViews>
    <workbookView xWindow="-110" yWindow="-110" windowWidth="19420" windowHeight="11500" firstSheet="1" activeTab="1" xr2:uid="{A24F9CE2-9F72-43BD-A411-855A735F6B4C}"/>
  </bookViews>
  <sheets>
    <sheet name="Payment years" sheetId="1" r:id="rId1"/>
    <sheet name="Cash Flow " sheetId="3" r:id="rId2"/>
    <sheet name="Other scenarios " sheetId="6" r:id="rId3"/>
    <sheet name="Pie Chart " sheetId="5" r:id="rId4"/>
  </sheets>
  <definedNames>
    <definedName name="solver_adj" localSheetId="1" hidden="1">'Cash Flow '!$D$3:$D$19</definedName>
    <definedName name="solver_adj" localSheetId="2" hidden="1">'Other scenarios '!$D$3:$D$19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1" hidden="1">2</definedName>
    <definedName name="solver_eng" localSheetId="2" hidden="1">2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'Cash Flow '!$D$3:$D$19</definedName>
    <definedName name="solver_lhs1" localSheetId="2" hidden="1">'Other scenarios '!$D$3:$D$19</definedName>
    <definedName name="solver_lhs2" localSheetId="1" hidden="1">'Cash Flow '!$G$20:$O$20</definedName>
    <definedName name="solver_lhs2" localSheetId="2" hidden="1">'Other scenarios '!$G$20:$O$20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2</definedName>
    <definedName name="solver_num" localSheetId="2" hidden="1">2</definedName>
    <definedName name="solver_nwt" localSheetId="1" hidden="1">1</definedName>
    <definedName name="solver_nwt" localSheetId="2" hidden="1">1</definedName>
    <definedName name="solver_opt" localSheetId="1" hidden="1">'Cash Flow '!$D$20</definedName>
    <definedName name="solver_opt" localSheetId="2" hidden="1">'Other scenarios '!$D$20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1</definedName>
    <definedName name="solver_rel1" localSheetId="1" hidden="1">3</definedName>
    <definedName name="solver_rel1" localSheetId="2" hidden="1">3</definedName>
    <definedName name="solver_rel2" localSheetId="1" hidden="1">2</definedName>
    <definedName name="solver_rel2" localSheetId="2" hidden="1">2</definedName>
    <definedName name="solver_rhs1" localSheetId="1" hidden="1">0</definedName>
    <definedName name="solver_rhs1" localSheetId="2" hidden="1">0</definedName>
    <definedName name="solver_rhs2" localSheetId="1" hidden="1">'Cash Flow '!$G$21:$O$21</definedName>
    <definedName name="solver_rhs2" localSheetId="2" hidden="1">'Other scenarios '!$G$21:$O$21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1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2</definedName>
    <definedName name="solver_typ" localSheetId="2" hidden="1">2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6" l="1"/>
  <c r="D20" i="3"/>
  <c r="O19" i="6" a="1"/>
  <c r="O19" i="6" s="1"/>
  <c r="N19" i="6" a="1"/>
  <c r="N19" i="6" s="1"/>
  <c r="M19" i="6"/>
  <c r="M19" i="6" a="1"/>
  <c r="L19" i="6" a="1"/>
  <c r="L19" i="6" s="1"/>
  <c r="K19" i="6" a="1"/>
  <c r="K19" i="6" s="1"/>
  <c r="J19" i="6" a="1"/>
  <c r="J19" i="6" s="1"/>
  <c r="I19" i="6" a="1"/>
  <c r="I19" i="6" s="1"/>
  <c r="H19" i="6" a="1"/>
  <c r="H19" i="6" s="1"/>
  <c r="G19" i="6"/>
  <c r="G19" i="6" a="1"/>
  <c r="F19" i="6" a="1"/>
  <c r="F19" i="6" s="1"/>
  <c r="O18" i="6" a="1"/>
  <c r="O18" i="6" s="1"/>
  <c r="N18" i="6" a="1"/>
  <c r="N18" i="6" s="1"/>
  <c r="M18" i="6" a="1"/>
  <c r="M18" i="6" s="1"/>
  <c r="L18" i="6" a="1"/>
  <c r="L18" i="6" s="1"/>
  <c r="K18" i="6"/>
  <c r="K18" i="6" a="1"/>
  <c r="J18" i="6" a="1"/>
  <c r="J18" i="6" s="1"/>
  <c r="I18" i="6" a="1"/>
  <c r="I18" i="6" s="1"/>
  <c r="H18" i="6" a="1"/>
  <c r="H18" i="6" s="1"/>
  <c r="G18" i="6" a="1"/>
  <c r="G18" i="6" s="1"/>
  <c r="F18" i="6" a="1"/>
  <c r="F18" i="6" s="1"/>
  <c r="O17" i="6"/>
  <c r="O17" i="6" a="1"/>
  <c r="N17" i="6" a="1"/>
  <c r="N17" i="6" s="1"/>
  <c r="M17" i="6" a="1"/>
  <c r="M17" i="6" s="1"/>
  <c r="L17" i="6" a="1"/>
  <c r="L17" i="6" s="1"/>
  <c r="K17" i="6" a="1"/>
  <c r="K17" i="6" s="1"/>
  <c r="J17" i="6" a="1"/>
  <c r="J17" i="6" s="1"/>
  <c r="I17" i="6"/>
  <c r="I17" i="6" a="1"/>
  <c r="H17" i="6" a="1"/>
  <c r="H17" i="6" s="1"/>
  <c r="G17" i="6" a="1"/>
  <c r="G17" i="6" s="1"/>
  <c r="F17" i="6" a="1"/>
  <c r="F17" i="6" s="1"/>
  <c r="O16" i="6" a="1"/>
  <c r="O16" i="6" s="1"/>
  <c r="N16" i="6" a="1"/>
  <c r="N16" i="6" s="1"/>
  <c r="M16" i="6"/>
  <c r="M16" i="6" a="1"/>
  <c r="L16" i="6" a="1"/>
  <c r="L16" i="6" s="1"/>
  <c r="K16" i="6" a="1"/>
  <c r="K16" i="6" s="1"/>
  <c r="J16" i="6" a="1"/>
  <c r="J16" i="6" s="1"/>
  <c r="I16" i="6" a="1"/>
  <c r="I16" i="6" s="1"/>
  <c r="H16" i="6" a="1"/>
  <c r="H16" i="6" s="1"/>
  <c r="G16" i="6" a="1"/>
  <c r="G16" i="6" s="1"/>
  <c r="F16" i="6" a="1"/>
  <c r="F16" i="6" s="1"/>
  <c r="O15" i="6" a="1"/>
  <c r="O15" i="6" s="1"/>
  <c r="N15" i="6" a="1"/>
  <c r="N15" i="6" s="1"/>
  <c r="M15" i="6" a="1"/>
  <c r="M15" i="6" s="1"/>
  <c r="L15" i="6" a="1"/>
  <c r="L15" i="6" s="1"/>
  <c r="K15" i="6" a="1"/>
  <c r="K15" i="6" s="1"/>
  <c r="J15" i="6" a="1"/>
  <c r="J15" i="6" s="1"/>
  <c r="I15" i="6" a="1"/>
  <c r="I15" i="6" s="1"/>
  <c r="H15" i="6" a="1"/>
  <c r="H15" i="6" s="1"/>
  <c r="G15" i="6" a="1"/>
  <c r="G15" i="6" s="1"/>
  <c r="F15" i="6" a="1"/>
  <c r="F15" i="6" s="1"/>
  <c r="K14" i="6" a="1"/>
  <c r="K14" i="6" s="1"/>
  <c r="C14" i="6"/>
  <c r="J14" i="6" s="1" a="1"/>
  <c r="J14" i="6" s="1"/>
  <c r="K13" i="6" a="1"/>
  <c r="K13" i="6" s="1"/>
  <c r="J13" i="6" a="1"/>
  <c r="J13" i="6" s="1"/>
  <c r="C13" i="6"/>
  <c r="O13" i="6" s="1" a="1"/>
  <c r="O13" i="6" s="1"/>
  <c r="O12" i="6" a="1"/>
  <c r="O12" i="6" s="1"/>
  <c r="N12" i="6" a="1"/>
  <c r="N12" i="6" s="1"/>
  <c r="M12" i="6" a="1"/>
  <c r="M12" i="6" s="1"/>
  <c r="L12" i="6"/>
  <c r="L12" i="6" a="1"/>
  <c r="K12" i="6" a="1"/>
  <c r="K12" i="6" s="1"/>
  <c r="J12" i="6" a="1"/>
  <c r="J12" i="6" s="1"/>
  <c r="I12" i="6" a="1"/>
  <c r="I12" i="6" s="1"/>
  <c r="H12" i="6" a="1"/>
  <c r="H12" i="6" s="1"/>
  <c r="G12" i="6" a="1"/>
  <c r="G12" i="6" s="1"/>
  <c r="F12" i="6"/>
  <c r="F12" i="6" a="1"/>
  <c r="O11" i="6" a="1"/>
  <c r="O11" i="6" s="1"/>
  <c r="N11" i="6" a="1"/>
  <c r="N11" i="6" s="1"/>
  <c r="M11" i="6" a="1"/>
  <c r="M11" i="6" s="1"/>
  <c r="L11" i="6" a="1"/>
  <c r="L11" i="6" s="1"/>
  <c r="K11" i="6" a="1"/>
  <c r="K11" i="6" s="1"/>
  <c r="J11" i="6"/>
  <c r="J11" i="6" a="1"/>
  <c r="I11" i="6" a="1"/>
  <c r="I11" i="6" s="1"/>
  <c r="H11" i="6" a="1"/>
  <c r="H11" i="6" s="1"/>
  <c r="G11" i="6" a="1"/>
  <c r="G11" i="6" s="1"/>
  <c r="F11" i="6" a="1"/>
  <c r="F11" i="6" s="1"/>
  <c r="K10" i="6" a="1"/>
  <c r="K10" i="6" s="1"/>
  <c r="J10" i="6" a="1"/>
  <c r="J10" i="6" s="1"/>
  <c r="C10" i="6"/>
  <c r="O10" i="6" s="1" a="1"/>
  <c r="O10" i="6" s="1"/>
  <c r="O9" i="6" a="1"/>
  <c r="O9" i="6" s="1"/>
  <c r="K9" i="6" a="1"/>
  <c r="K9" i="6" s="1"/>
  <c r="J9" i="6" a="1"/>
  <c r="J9" i="6" s="1"/>
  <c r="I9" i="6" a="1"/>
  <c r="I9" i="6" s="1"/>
  <c r="C9" i="6"/>
  <c r="N9" i="6" s="1" a="1"/>
  <c r="N9" i="6" s="1"/>
  <c r="O8" i="6" a="1"/>
  <c r="O8" i="6" s="1"/>
  <c r="N8" i="6" a="1"/>
  <c r="N8" i="6" s="1"/>
  <c r="M8" i="6" a="1"/>
  <c r="M8" i="6" s="1"/>
  <c r="L8" i="6" a="1"/>
  <c r="L8" i="6" s="1"/>
  <c r="K8" i="6"/>
  <c r="K8" i="6" a="1"/>
  <c r="J8" i="6" a="1"/>
  <c r="J8" i="6" s="1"/>
  <c r="I8" i="6" a="1"/>
  <c r="I8" i="6" s="1"/>
  <c r="H8" i="6" a="1"/>
  <c r="H8" i="6" s="1"/>
  <c r="G8" i="6" a="1"/>
  <c r="G8" i="6" s="1"/>
  <c r="F8" i="6" a="1"/>
  <c r="F8" i="6" s="1"/>
  <c r="K7" i="6" a="1"/>
  <c r="K7" i="6" s="1"/>
  <c r="C7" i="6"/>
  <c r="J7" i="6" s="1" a="1"/>
  <c r="J7" i="6" s="1"/>
  <c r="O6" i="6"/>
  <c r="O6" i="6" a="1"/>
  <c r="N6" i="6"/>
  <c r="N6" i="6" a="1"/>
  <c r="M6" i="6" a="1"/>
  <c r="M6" i="6" s="1"/>
  <c r="L6" i="6" a="1"/>
  <c r="L6" i="6" s="1"/>
  <c r="K6" i="6" a="1"/>
  <c r="K6" i="6" s="1"/>
  <c r="J6" i="6" a="1"/>
  <c r="J6" i="6" s="1"/>
  <c r="I6" i="6"/>
  <c r="I6" i="6" a="1"/>
  <c r="H6" i="6"/>
  <c r="H6" i="6" a="1"/>
  <c r="G6" i="6" a="1"/>
  <c r="G6" i="6" s="1"/>
  <c r="F6" i="6" a="1"/>
  <c r="F6" i="6" s="1"/>
  <c r="O5" i="6" a="1"/>
  <c r="O5" i="6" s="1"/>
  <c r="N5" i="6" a="1"/>
  <c r="N5" i="6" s="1"/>
  <c r="M5" i="6"/>
  <c r="L5" i="6"/>
  <c r="L5" i="6" a="1"/>
  <c r="K5" i="6" a="1"/>
  <c r="K5" i="6" s="1"/>
  <c r="J5" i="6" a="1"/>
  <c r="J5" i="6" s="1"/>
  <c r="I5" i="6" a="1"/>
  <c r="I5" i="6" s="1"/>
  <c r="H5" i="6" a="1"/>
  <c r="H5" i="6" s="1"/>
  <c r="F5" i="6"/>
  <c r="F5" i="6" a="1"/>
  <c r="C5" i="6"/>
  <c r="M5" i="6" s="1" a="1"/>
  <c r="O4" i="6" a="1"/>
  <c r="O4" i="6" s="1"/>
  <c r="N4" i="6" a="1"/>
  <c r="N4" i="6" s="1"/>
  <c r="M4" i="6" a="1"/>
  <c r="M4" i="6" s="1"/>
  <c r="L4" i="6" a="1"/>
  <c r="L4" i="6" s="1"/>
  <c r="K4" i="6" a="1"/>
  <c r="K4" i="6" s="1"/>
  <c r="J4" i="6"/>
  <c r="J4" i="6" a="1"/>
  <c r="I4" i="6" a="1"/>
  <c r="I4" i="6" s="1"/>
  <c r="H4" i="6" a="1"/>
  <c r="H4" i="6" s="1"/>
  <c r="G4" i="6" a="1"/>
  <c r="G4" i="6" s="1"/>
  <c r="F4" i="6" a="1"/>
  <c r="F4" i="6" s="1"/>
  <c r="C4" i="6"/>
  <c r="O3" i="6"/>
  <c r="O3" i="6" a="1"/>
  <c r="N3" i="6" a="1"/>
  <c r="N3" i="6" s="1"/>
  <c r="M3" i="6" a="1"/>
  <c r="M3" i="6" s="1"/>
  <c r="L3" i="6" a="1"/>
  <c r="L3" i="6" s="1"/>
  <c r="K3" i="6" a="1"/>
  <c r="K3" i="6" s="1"/>
  <c r="J3" i="6"/>
  <c r="J20" i="6" s="1"/>
  <c r="J3" i="6" a="1"/>
  <c r="I3" i="6"/>
  <c r="I3" i="6" a="1"/>
  <c r="H3" i="6" a="1"/>
  <c r="H3" i="6" s="1"/>
  <c r="G3" i="6" a="1"/>
  <c r="G3" i="6" s="1"/>
  <c r="F3" i="6" a="1"/>
  <c r="F3" i="6" s="1"/>
  <c r="H20" i="3"/>
  <c r="I20" i="3"/>
  <c r="J20" i="3"/>
  <c r="K20" i="3"/>
  <c r="L20" i="3"/>
  <c r="M20" i="3"/>
  <c r="N20" i="3"/>
  <c r="O20" i="3"/>
  <c r="G20" i="3"/>
  <c r="F4" i="3" a="1"/>
  <c r="F4" i="3"/>
  <c r="G4" i="3" a="1"/>
  <c r="G4" i="3"/>
  <c r="H4" i="3" a="1"/>
  <c r="H4" i="3"/>
  <c r="I4" i="3" a="1"/>
  <c r="I4" i="3"/>
  <c r="J4" i="3" a="1"/>
  <c r="J4" i="3"/>
  <c r="K4" i="3" a="1"/>
  <c r="K4" i="3"/>
  <c r="L4" i="3" a="1"/>
  <c r="L4" i="3"/>
  <c r="M4" i="3" a="1"/>
  <c r="M4" i="3"/>
  <c r="N4" i="3" a="1"/>
  <c r="N4" i="3"/>
  <c r="O4" i="3" a="1"/>
  <c r="O4" i="3"/>
  <c r="F5" i="3" a="1"/>
  <c r="F5" i="3"/>
  <c r="G5" i="3" a="1"/>
  <c r="G5" i="3"/>
  <c r="H5" i="3" a="1"/>
  <c r="H5" i="3"/>
  <c r="I5" i="3" a="1"/>
  <c r="I5" i="3"/>
  <c r="J5" i="3" a="1"/>
  <c r="J5" i="3"/>
  <c r="K5" i="3" a="1"/>
  <c r="K5" i="3"/>
  <c r="L5" i="3" a="1"/>
  <c r="L5" i="3"/>
  <c r="M5" i="3" a="1"/>
  <c r="M5" i="3"/>
  <c r="N5" i="3" a="1"/>
  <c r="N5" i="3"/>
  <c r="O5" i="3" a="1"/>
  <c r="O5" i="3"/>
  <c r="F6" i="3" a="1"/>
  <c r="F6" i="3"/>
  <c r="G6" i="3" a="1"/>
  <c r="G6" i="3"/>
  <c r="H6" i="3" a="1"/>
  <c r="H6" i="3"/>
  <c r="I6" i="3" a="1"/>
  <c r="I6" i="3"/>
  <c r="J6" i="3" a="1"/>
  <c r="J6" i="3"/>
  <c r="K6" i="3" a="1"/>
  <c r="K6" i="3"/>
  <c r="L6" i="3" a="1"/>
  <c r="L6" i="3"/>
  <c r="M6" i="3" a="1"/>
  <c r="M6" i="3"/>
  <c r="N6" i="3" a="1"/>
  <c r="N6" i="3"/>
  <c r="O6" i="3" a="1"/>
  <c r="O6" i="3"/>
  <c r="F7" i="3" a="1"/>
  <c r="F7" i="3"/>
  <c r="G7" i="3" a="1"/>
  <c r="G7" i="3"/>
  <c r="H7" i="3" a="1"/>
  <c r="H7" i="3"/>
  <c r="I7" i="3" a="1"/>
  <c r="I7" i="3"/>
  <c r="J7" i="3" a="1"/>
  <c r="J7" i="3"/>
  <c r="K7" i="3" a="1"/>
  <c r="K7" i="3"/>
  <c r="L7" i="3" a="1"/>
  <c r="L7" i="3"/>
  <c r="M7" i="3" a="1"/>
  <c r="M7" i="3"/>
  <c r="N7" i="3" a="1"/>
  <c r="N7" i="3"/>
  <c r="O7" i="3" a="1"/>
  <c r="O7" i="3"/>
  <c r="F8" i="3" a="1"/>
  <c r="F8" i="3"/>
  <c r="G8" i="3" a="1"/>
  <c r="G8" i="3"/>
  <c r="H8" i="3" a="1"/>
  <c r="H8" i="3"/>
  <c r="I8" i="3" a="1"/>
  <c r="I8" i="3"/>
  <c r="J8" i="3" a="1"/>
  <c r="J8" i="3"/>
  <c r="K8" i="3" a="1"/>
  <c r="K8" i="3"/>
  <c r="L8" i="3" a="1"/>
  <c r="L8" i="3"/>
  <c r="M8" i="3" a="1"/>
  <c r="M8" i="3"/>
  <c r="N8" i="3" a="1"/>
  <c r="N8" i="3"/>
  <c r="O8" i="3" a="1"/>
  <c r="O8" i="3"/>
  <c r="F9" i="3" a="1"/>
  <c r="F9" i="3"/>
  <c r="G9" i="3" a="1"/>
  <c r="G9" i="3"/>
  <c r="H9" i="3" a="1"/>
  <c r="H9" i="3"/>
  <c r="I9" i="3" a="1"/>
  <c r="I9" i="3"/>
  <c r="J9" i="3" a="1"/>
  <c r="J9" i="3"/>
  <c r="K9" i="3" a="1"/>
  <c r="K9" i="3"/>
  <c r="L9" i="3" a="1"/>
  <c r="L9" i="3"/>
  <c r="M9" i="3" a="1"/>
  <c r="M9" i="3"/>
  <c r="N9" i="3" a="1"/>
  <c r="N9" i="3"/>
  <c r="O9" i="3" a="1"/>
  <c r="O9" i="3"/>
  <c r="F10" i="3" a="1"/>
  <c r="F10" i="3"/>
  <c r="G10" i="3" a="1"/>
  <c r="G10" i="3"/>
  <c r="H10" i="3" a="1"/>
  <c r="H10" i="3"/>
  <c r="I10" i="3" a="1"/>
  <c r="I10" i="3"/>
  <c r="J10" i="3" a="1"/>
  <c r="J10" i="3"/>
  <c r="K10" i="3" a="1"/>
  <c r="K10" i="3"/>
  <c r="L10" i="3" a="1"/>
  <c r="L10" i="3" s="1"/>
  <c r="M10" i="3" a="1"/>
  <c r="M10" i="3"/>
  <c r="N10" i="3" a="1"/>
  <c r="N10" i="3"/>
  <c r="O10" i="3" a="1"/>
  <c r="O10" i="3"/>
  <c r="F11" i="3" a="1"/>
  <c r="F11" i="3"/>
  <c r="G11" i="3" a="1"/>
  <c r="G11" i="3"/>
  <c r="H11" i="3" a="1"/>
  <c r="H11" i="3" s="1"/>
  <c r="I11" i="3" a="1"/>
  <c r="I11" i="3"/>
  <c r="J11" i="3" a="1"/>
  <c r="J11" i="3"/>
  <c r="K11" i="3" a="1"/>
  <c r="K11" i="3" s="1"/>
  <c r="L11" i="3" a="1"/>
  <c r="L11" i="3"/>
  <c r="M11" i="3" a="1"/>
  <c r="M11" i="3"/>
  <c r="N11" i="3" a="1"/>
  <c r="N11" i="3" s="1"/>
  <c r="O11" i="3" a="1"/>
  <c r="O11" i="3"/>
  <c r="F12" i="3" a="1"/>
  <c r="F12" i="3"/>
  <c r="G12" i="3" a="1"/>
  <c r="G12" i="3"/>
  <c r="H12" i="3" a="1"/>
  <c r="H12" i="3"/>
  <c r="I12" i="3" a="1"/>
  <c r="I12" i="3"/>
  <c r="J12" i="3" a="1"/>
  <c r="J12" i="3" s="1"/>
  <c r="K12" i="3" a="1"/>
  <c r="K12" i="3"/>
  <c r="L12" i="3" a="1"/>
  <c r="L12" i="3"/>
  <c r="M12" i="3" a="1"/>
  <c r="M12" i="3"/>
  <c r="N12" i="3" a="1"/>
  <c r="N12" i="3"/>
  <c r="O12" i="3" a="1"/>
  <c r="O12" i="3"/>
  <c r="F13" i="3" a="1"/>
  <c r="F13" i="3" s="1"/>
  <c r="G13" i="3" a="1"/>
  <c r="G13" i="3"/>
  <c r="H13" i="3" a="1"/>
  <c r="H13" i="3"/>
  <c r="I13" i="3" a="1"/>
  <c r="I13" i="3"/>
  <c r="J13" i="3" a="1"/>
  <c r="J13" i="3"/>
  <c r="K13" i="3" a="1"/>
  <c r="K13" i="3"/>
  <c r="L13" i="3" a="1"/>
  <c r="L13" i="3" s="1"/>
  <c r="M13" i="3" a="1"/>
  <c r="M13" i="3"/>
  <c r="N13" i="3" a="1"/>
  <c r="N13" i="3"/>
  <c r="O13" i="3" a="1"/>
  <c r="O13" i="3"/>
  <c r="F14" i="3" a="1"/>
  <c r="F14" i="3"/>
  <c r="G14" i="3" a="1"/>
  <c r="G14" i="3"/>
  <c r="H14" i="3" a="1"/>
  <c r="H14" i="3" s="1"/>
  <c r="I14" i="3" a="1"/>
  <c r="I14" i="3"/>
  <c r="J14" i="3" a="1"/>
  <c r="J14" i="3"/>
  <c r="K14" i="3" a="1"/>
  <c r="K14" i="3"/>
  <c r="L14" i="3" a="1"/>
  <c r="L14" i="3"/>
  <c r="M14" i="3" a="1"/>
  <c r="M14" i="3"/>
  <c r="N14" i="3" a="1"/>
  <c r="N14" i="3" s="1"/>
  <c r="O14" i="3" a="1"/>
  <c r="O14" i="3"/>
  <c r="F15" i="3" a="1"/>
  <c r="F15" i="3"/>
  <c r="G15" i="3" a="1"/>
  <c r="G15" i="3"/>
  <c r="H15" i="3" a="1"/>
  <c r="H15" i="3"/>
  <c r="I15" i="3" a="1"/>
  <c r="I15" i="3"/>
  <c r="J15" i="3" a="1"/>
  <c r="J15" i="3" s="1"/>
  <c r="K15" i="3" a="1"/>
  <c r="K15" i="3"/>
  <c r="L15" i="3" a="1"/>
  <c r="L15" i="3"/>
  <c r="M15" i="3" a="1"/>
  <c r="M15" i="3"/>
  <c r="N15" i="3" a="1"/>
  <c r="N15" i="3"/>
  <c r="O15" i="3" a="1"/>
  <c r="O15" i="3"/>
  <c r="F16" i="3" a="1"/>
  <c r="F16" i="3" s="1"/>
  <c r="G16" i="3" a="1"/>
  <c r="G16" i="3"/>
  <c r="H16" i="3" a="1"/>
  <c r="H16" i="3"/>
  <c r="I16" i="3" a="1"/>
  <c r="I16" i="3"/>
  <c r="J16" i="3" a="1"/>
  <c r="J16" i="3"/>
  <c r="K16" i="3" a="1"/>
  <c r="K16" i="3"/>
  <c r="L16" i="3" a="1"/>
  <c r="L16" i="3" s="1"/>
  <c r="M16" i="3" a="1"/>
  <c r="M16" i="3"/>
  <c r="N16" i="3" a="1"/>
  <c r="N16" i="3"/>
  <c r="O16" i="3" a="1"/>
  <c r="O16" i="3"/>
  <c r="F17" i="3" a="1"/>
  <c r="F17" i="3"/>
  <c r="G17" i="3" a="1"/>
  <c r="G17" i="3"/>
  <c r="H17" i="3" a="1"/>
  <c r="H17" i="3" s="1"/>
  <c r="I17" i="3" a="1"/>
  <c r="I17" i="3"/>
  <c r="J17" i="3" a="1"/>
  <c r="J17" i="3"/>
  <c r="K17" i="3" a="1"/>
  <c r="K17" i="3"/>
  <c r="L17" i="3" a="1"/>
  <c r="L17" i="3"/>
  <c r="M17" i="3" a="1"/>
  <c r="M17" i="3"/>
  <c r="N17" i="3" a="1"/>
  <c r="N17" i="3" s="1"/>
  <c r="O17" i="3" a="1"/>
  <c r="O17" i="3"/>
  <c r="F18" i="3" a="1"/>
  <c r="F18" i="3"/>
  <c r="G18" i="3" a="1"/>
  <c r="G18" i="3"/>
  <c r="H18" i="3" a="1"/>
  <c r="H18" i="3"/>
  <c r="I18" i="3" a="1"/>
  <c r="I18" i="3"/>
  <c r="J18" i="3" a="1"/>
  <c r="J18" i="3" s="1"/>
  <c r="K18" i="3" a="1"/>
  <c r="K18" i="3"/>
  <c r="L18" i="3" a="1"/>
  <c r="L18" i="3"/>
  <c r="M18" i="3" a="1"/>
  <c r="M18" i="3"/>
  <c r="N18" i="3" a="1"/>
  <c r="N18" i="3"/>
  <c r="O18" i="3" a="1"/>
  <c r="O18" i="3"/>
  <c r="F19" i="3" a="1"/>
  <c r="F19" i="3" s="1"/>
  <c r="G19" i="3" a="1"/>
  <c r="G19" i="3"/>
  <c r="H19" i="3" a="1"/>
  <c r="H19" i="3"/>
  <c r="I19" i="3" a="1"/>
  <c r="I19" i="3"/>
  <c r="J19" i="3" a="1"/>
  <c r="J19" i="3"/>
  <c r="K19" i="3" a="1"/>
  <c r="K19" i="3"/>
  <c r="L19" i="3" a="1"/>
  <c r="L19" i="3" s="1"/>
  <c r="M19" i="3" a="1"/>
  <c r="M19" i="3"/>
  <c r="N19" i="3" a="1"/>
  <c r="N19" i="3"/>
  <c r="O19" i="3" a="1"/>
  <c r="O19" i="3"/>
  <c r="G3" i="3" a="1"/>
  <c r="G3" i="3" s="1"/>
  <c r="H3" i="3" a="1"/>
  <c r="H3" i="3"/>
  <c r="I3" i="3" a="1"/>
  <c r="I3" i="3"/>
  <c r="J3" i="3" a="1"/>
  <c r="J3" i="3"/>
  <c r="K3" i="3" a="1"/>
  <c r="K3" i="3"/>
  <c r="L3" i="3" a="1"/>
  <c r="L3" i="3"/>
  <c r="M3" i="3" a="1"/>
  <c r="M3" i="3" s="1"/>
  <c r="N3" i="3" a="1"/>
  <c r="N3" i="3"/>
  <c r="O3" i="3" a="1"/>
  <c r="O3" i="3"/>
  <c r="F3" i="3" a="1"/>
  <c r="F3" i="3" s="1"/>
  <c r="C10" i="3"/>
  <c r="C14" i="3"/>
  <c r="C7" i="3"/>
  <c r="C5" i="3"/>
  <c r="C9" i="3"/>
  <c r="C13" i="3"/>
  <c r="C4" i="3"/>
  <c r="K20" i="6" l="1"/>
  <c r="L7" i="6" a="1"/>
  <c r="L7" i="6" s="1"/>
  <c r="L20" i="6" s="1"/>
  <c r="M14" i="6" a="1"/>
  <c r="M14" i="6" s="1"/>
  <c r="N7" i="6" a="1"/>
  <c r="N7" i="6" s="1"/>
  <c r="N20" i="6" s="1"/>
  <c r="N14" i="6" a="1"/>
  <c r="N14" i="6" s="1"/>
  <c r="F7" i="6" a="1"/>
  <c r="F7" i="6" s="1"/>
  <c r="L10" i="6" a="1"/>
  <c r="L10" i="6" s="1"/>
  <c r="H7" i="6" a="1"/>
  <c r="H7" i="6" s="1"/>
  <c r="M10" i="6" a="1"/>
  <c r="M10" i="6" s="1"/>
  <c r="H14" i="6" a="1"/>
  <c r="H14" i="6" s="1"/>
  <c r="F9" i="6" a="1"/>
  <c r="F9" i="6" s="1"/>
  <c r="L9" i="6" a="1"/>
  <c r="L9" i="6" s="1"/>
  <c r="G13" i="6" a="1"/>
  <c r="G13" i="6" s="1"/>
  <c r="M13" i="6" a="1"/>
  <c r="M13" i="6" s="1"/>
  <c r="I7" i="6" a="1"/>
  <c r="I7" i="6" s="1"/>
  <c r="I20" i="6" s="1"/>
  <c r="O7" i="6" a="1"/>
  <c r="O7" i="6" s="1"/>
  <c r="O20" i="6" s="1"/>
  <c r="H10" i="6" a="1"/>
  <c r="H10" i="6" s="1"/>
  <c r="H20" i="6" s="1"/>
  <c r="N10" i="6" a="1"/>
  <c r="N10" i="6" s="1"/>
  <c r="I14" i="6" a="1"/>
  <c r="I14" i="6" s="1"/>
  <c r="O14" i="6" a="1"/>
  <c r="O14" i="6" s="1"/>
  <c r="F10" i="6" a="1"/>
  <c r="F10" i="6" s="1"/>
  <c r="G9" i="6" a="1"/>
  <c r="G9" i="6" s="1"/>
  <c r="M9" i="6" a="1"/>
  <c r="M9" i="6" s="1"/>
  <c r="H13" i="6" a="1"/>
  <c r="H13" i="6" s="1"/>
  <c r="N13" i="6" a="1"/>
  <c r="N13" i="6" s="1"/>
  <c r="F14" i="6" a="1"/>
  <c r="F14" i="6" s="1"/>
  <c r="L14" i="6" a="1"/>
  <c r="L14" i="6" s="1"/>
  <c r="G7" i="6" a="1"/>
  <c r="G7" i="6" s="1"/>
  <c r="M7" i="6" a="1"/>
  <c r="M7" i="6" s="1"/>
  <c r="M20" i="6" s="1"/>
  <c r="G14" i="6" a="1"/>
  <c r="G14" i="6" s="1"/>
  <c r="F13" i="6" a="1"/>
  <c r="F13" i="6" s="1"/>
  <c r="L13" i="6" a="1"/>
  <c r="L13" i="6" s="1"/>
  <c r="G10" i="6" a="1"/>
  <c r="G10" i="6" s="1"/>
  <c r="I10" i="6" a="1"/>
  <c r="I10" i="6" s="1"/>
  <c r="G5" i="6" a="1"/>
  <c r="G5" i="6" s="1"/>
  <c r="G20" i="6" s="1"/>
  <c r="H9" i="6" a="1"/>
  <c r="H9" i="6" s="1"/>
  <c r="I13" i="6" a="1"/>
  <c r="I13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<sst xmlns="http://schemas.openxmlformats.org/spreadsheetml/2006/main" count="104" uniqueCount="32">
  <si>
    <t>final_payment_start_of_year</t>
  </si>
  <si>
    <t>first_payment_year</t>
  </si>
  <si>
    <t>second_payment_year</t>
  </si>
  <si>
    <t>investment_name</t>
  </si>
  <si>
    <t>investment_pct</t>
  </si>
  <si>
    <t>month_can_start_investing</t>
  </si>
  <si>
    <t>can_invest_every</t>
  </si>
  <si>
    <t>CandyCrest Holdings</t>
  </si>
  <si>
    <t>CottonCandy Capital</t>
  </si>
  <si>
    <t>Jellybean Junction Capital</t>
  </si>
  <si>
    <t>Nougat Nest Investments</t>
  </si>
  <si>
    <t>TaffyTrend Ventures</t>
  </si>
  <si>
    <t>Month of Cashflow</t>
  </si>
  <si>
    <t>Cash Flow Summary for Month</t>
  </si>
  <si>
    <t>Investment</t>
  </si>
  <si>
    <t>Inflow</t>
  </si>
  <si>
    <t>Outflow</t>
  </si>
  <si>
    <t>Amount</t>
  </si>
  <si>
    <t>Return</t>
  </si>
  <si>
    <t>A</t>
  </si>
  <si>
    <t>B</t>
  </si>
  <si>
    <t>C</t>
  </si>
  <si>
    <t>D</t>
  </si>
  <si>
    <t>Total Invested in Month 1 -&gt;</t>
  </si>
  <si>
    <t>Surplus Funds</t>
  </si>
  <si>
    <t>Req'd Payments</t>
  </si>
  <si>
    <t>A (CCH)</t>
  </si>
  <si>
    <t>B (CCC)</t>
  </si>
  <si>
    <t>C (JJC)</t>
  </si>
  <si>
    <t>D (NNI)</t>
  </si>
  <si>
    <t>E (TTV)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</si>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</sst>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&quot;$&quot;#,##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6" tint="-0.249977111117893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sz val="11"/>
      <color rgb="FFC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44" fontId="5" fillId="4" borderId="0" xfId="1" applyFont="1" applyFill="1"/>
    <xf numFmtId="165" fontId="2" fillId="0" borderId="0" xfId="1" applyNumberFormat="1" applyFont="1" applyAlignment="1">
      <alignment horizontal="center"/>
    </xf>
    <xf numFmtId="0" fontId="2" fillId="0" borderId="0" xfId="0" applyFont="1"/>
    <xf numFmtId="44" fontId="4" fillId="4" borderId="2" xfId="1" applyFont="1" applyFill="1" applyBorder="1"/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44" fontId="3" fillId="4" borderId="10" xfId="1" applyFont="1" applyFill="1" applyBorder="1"/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2" applyNumberFormat="1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0" fontId="0" fillId="0" borderId="1" xfId="2" applyNumberFormat="1" applyFont="1" applyBorder="1"/>
    <xf numFmtId="0" fontId="0" fillId="0" borderId="2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10" fontId="0" fillId="0" borderId="11" xfId="2" applyNumberFormat="1" applyFont="1" applyBorder="1"/>
    <xf numFmtId="10" fontId="0" fillId="0" borderId="14" xfId="2" applyNumberFormat="1" applyFont="1" applyBorder="1"/>
    <xf numFmtId="10" fontId="0" fillId="0" borderId="17" xfId="2" applyNumberFormat="1" applyFont="1" applyBorder="1"/>
    <xf numFmtId="10" fontId="0" fillId="0" borderId="21" xfId="2" applyNumberFormat="1" applyFont="1" applyBorder="1"/>
    <xf numFmtId="10" fontId="0" fillId="0" borderId="24" xfId="2" applyNumberFormat="1" applyFont="1" applyBorder="1"/>
    <xf numFmtId="10" fontId="0" fillId="0" borderId="26" xfId="2" applyNumberFormat="1" applyFont="1" applyBorder="1"/>
    <xf numFmtId="10" fontId="0" fillId="0" borderId="5" xfId="2" applyNumberFormat="1" applyFont="1" applyBorder="1"/>
    <xf numFmtId="10" fontId="0" fillId="0" borderId="0" xfId="2" applyNumberFormat="1" applyFont="1" applyBorder="1"/>
    <xf numFmtId="0" fontId="2" fillId="3" borderId="0" xfId="0" applyFont="1" applyFill="1" applyAlignment="1">
      <alignment horizontal="center"/>
    </xf>
    <xf numFmtId="6" fontId="0" fillId="0" borderId="0" xfId="0" applyNumberForma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'Cash Flow '!$B$1</c:f>
              <c:strCache>
                <c:ptCount val="1"/>
                <c:pt idx="0">
                  <c:v>Month of Cashflow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178-4E50-AE0D-543C29790AB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178-4E50-AE0D-543C29790AB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178-4E50-AE0D-543C29790AB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178-4E50-AE0D-543C29790AB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178-4E50-AE0D-543C29790AB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178-4E50-AE0D-543C29790AB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178-4E50-AE0D-543C29790AB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178-4E50-AE0D-543C29790AB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178-4E50-AE0D-543C29790AB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178-4E50-AE0D-543C29790AB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178-4E50-AE0D-543C29790AB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178-4E50-AE0D-543C29790AB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7178-4E50-AE0D-543C29790AB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7178-4E50-AE0D-543C29790AB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7178-4E50-AE0D-543C29790AB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7178-4E50-AE0D-543C29790ABC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7178-4E50-AE0D-543C29790ABC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7178-4E50-AE0D-543C29790ABC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7178-4E50-AE0D-543C29790ABC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7178-4E50-AE0D-543C29790ABC}"/>
              </c:ext>
            </c:extLst>
          </c:dPt>
          <c:cat>
            <c:strRef>
              <c:f>'Cash Flow '!$A$2:$A$21</c:f>
              <c:strCache>
                <c:ptCount val="19"/>
                <c:pt idx="0">
                  <c:v>Investment</c:v>
                </c:pt>
                <c:pt idx="1">
                  <c:v>A</c:v>
                </c:pt>
                <c:pt idx="2">
                  <c:v>B</c:v>
                </c:pt>
                <c:pt idx="3">
                  <c:v>E</c:v>
                </c:pt>
                <c:pt idx="4">
                  <c:v>A</c:v>
                </c:pt>
                <c:pt idx="5">
                  <c:v>C</c:v>
                </c:pt>
                <c:pt idx="6">
                  <c:v>A</c:v>
                </c:pt>
                <c:pt idx="7">
                  <c:v>B</c:v>
                </c:pt>
                <c:pt idx="8">
                  <c:v>D</c:v>
                </c:pt>
                <c:pt idx="9">
                  <c:v>A</c:v>
                </c:pt>
                <c:pt idx="10">
                  <c:v>A</c:v>
                </c:pt>
                <c:pt idx="11">
                  <c:v>B</c:v>
                </c:pt>
                <c:pt idx="12">
                  <c:v>C</c:v>
                </c:pt>
                <c:pt idx="13">
                  <c:v>A</c:v>
                </c:pt>
                <c:pt idx="14">
                  <c:v>A</c:v>
                </c:pt>
                <c:pt idx="15">
                  <c:v>B</c:v>
                </c:pt>
                <c:pt idx="16">
                  <c:v>A</c:v>
                </c:pt>
                <c:pt idx="17">
                  <c:v>A</c:v>
                </c:pt>
                <c:pt idx="18">
                  <c:v>Total Invested in Month 1 -&gt;</c:v>
                </c:pt>
              </c:strCache>
            </c:strRef>
          </c:cat>
          <c:val>
            <c:numRef>
              <c:f>'Cash Flow '!$B$2:$B$21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7178-4E50-AE0D-543C29790ABC}"/>
            </c:ext>
          </c:extLst>
        </c:ser>
        <c:ser>
          <c:idx val="1"/>
          <c:order val="1"/>
          <c:tx>
            <c:strRef>
              <c:f>'Cash Flow '!$C$1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7178-4E50-AE0D-543C29790AB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C-7178-4E50-AE0D-543C29790AB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E-7178-4E50-AE0D-543C29790AB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0-7178-4E50-AE0D-543C29790AB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2-7178-4E50-AE0D-543C29790AB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4-7178-4E50-AE0D-543C29790AB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6-7178-4E50-AE0D-543C29790AB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8-7178-4E50-AE0D-543C29790AB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A-7178-4E50-AE0D-543C29790AB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C-7178-4E50-AE0D-543C29790AB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E-7178-4E50-AE0D-543C29790AB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0-7178-4E50-AE0D-543C29790AB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2-7178-4E50-AE0D-543C29790AB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4-7178-4E50-AE0D-543C29790AB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6-7178-4E50-AE0D-543C29790AB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8-7178-4E50-AE0D-543C29790ABC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A-7178-4E50-AE0D-543C29790ABC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C-7178-4E50-AE0D-543C29790ABC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E-7178-4E50-AE0D-543C29790ABC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0-7178-4E50-AE0D-543C29790ABC}"/>
              </c:ext>
            </c:extLst>
          </c:dPt>
          <c:cat>
            <c:strRef>
              <c:f>'Cash Flow '!$A$2:$A$21</c:f>
              <c:strCache>
                <c:ptCount val="19"/>
                <c:pt idx="0">
                  <c:v>Investment</c:v>
                </c:pt>
                <c:pt idx="1">
                  <c:v>A</c:v>
                </c:pt>
                <c:pt idx="2">
                  <c:v>B</c:v>
                </c:pt>
                <c:pt idx="3">
                  <c:v>E</c:v>
                </c:pt>
                <c:pt idx="4">
                  <c:v>A</c:v>
                </c:pt>
                <c:pt idx="5">
                  <c:v>C</c:v>
                </c:pt>
                <c:pt idx="6">
                  <c:v>A</c:v>
                </c:pt>
                <c:pt idx="7">
                  <c:v>B</c:v>
                </c:pt>
                <c:pt idx="8">
                  <c:v>D</c:v>
                </c:pt>
                <c:pt idx="9">
                  <c:v>A</c:v>
                </c:pt>
                <c:pt idx="10">
                  <c:v>A</c:v>
                </c:pt>
                <c:pt idx="11">
                  <c:v>B</c:v>
                </c:pt>
                <c:pt idx="12">
                  <c:v>C</c:v>
                </c:pt>
                <c:pt idx="13">
                  <c:v>A</c:v>
                </c:pt>
                <c:pt idx="14">
                  <c:v>A</c:v>
                </c:pt>
                <c:pt idx="15">
                  <c:v>B</c:v>
                </c:pt>
                <c:pt idx="16">
                  <c:v>A</c:v>
                </c:pt>
                <c:pt idx="17">
                  <c:v>A</c:v>
                </c:pt>
                <c:pt idx="18">
                  <c:v>Total Invested in Month 1 -&gt;</c:v>
                </c:pt>
              </c:strCache>
            </c:strRef>
          </c:cat>
          <c:val>
            <c:numRef>
              <c:f>'Cash Flow '!$C$2:$C$21</c:f>
              <c:numCache>
                <c:formatCode>General</c:formatCode>
                <c:ptCount val="20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3</c:v>
                </c:pt>
                <c:pt idx="5">
                  <c:v>5</c:v>
                </c:pt>
                <c:pt idx="6">
                  <c:v>4</c:v>
                </c:pt>
                <c:pt idx="7">
                  <c:v>5</c:v>
                </c:pt>
                <c:pt idx="8">
                  <c:v>7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7178-4E50-AE0D-543C29790ABC}"/>
            </c:ext>
          </c:extLst>
        </c:ser>
        <c:ser>
          <c:idx val="2"/>
          <c:order val="2"/>
          <c:tx>
            <c:strRef>
              <c:f>'Cash Flow '!$D$1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7178-4E50-AE0D-543C29790AB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7178-4E50-AE0D-543C29790AB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7178-4E50-AE0D-543C29790AB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7178-4E50-AE0D-543C29790AB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7178-4E50-AE0D-543C29790AB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7178-4E50-AE0D-543C29790AB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7178-4E50-AE0D-543C29790AB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7178-4E50-AE0D-543C29790AB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7178-4E50-AE0D-543C29790AB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7178-4E50-AE0D-543C29790AB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7178-4E50-AE0D-543C29790AB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7178-4E50-AE0D-543C29790AB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7178-4E50-AE0D-543C29790AB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7178-4E50-AE0D-543C29790AB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7178-4E50-AE0D-543C29790AB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7178-4E50-AE0D-543C29790ABC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7178-4E50-AE0D-543C29790ABC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7178-4E50-AE0D-543C29790ABC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7178-4E50-AE0D-543C29790ABC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9-7178-4E50-AE0D-543C29790ABC}"/>
              </c:ext>
            </c:extLst>
          </c:dPt>
          <c:cat>
            <c:strRef>
              <c:f>'Cash Flow '!$A$2:$A$21</c:f>
              <c:strCache>
                <c:ptCount val="19"/>
                <c:pt idx="0">
                  <c:v>Investment</c:v>
                </c:pt>
                <c:pt idx="1">
                  <c:v>A</c:v>
                </c:pt>
                <c:pt idx="2">
                  <c:v>B</c:v>
                </c:pt>
                <c:pt idx="3">
                  <c:v>E</c:v>
                </c:pt>
                <c:pt idx="4">
                  <c:v>A</c:v>
                </c:pt>
                <c:pt idx="5">
                  <c:v>C</c:v>
                </c:pt>
                <c:pt idx="6">
                  <c:v>A</c:v>
                </c:pt>
                <c:pt idx="7">
                  <c:v>B</c:v>
                </c:pt>
                <c:pt idx="8">
                  <c:v>D</c:v>
                </c:pt>
                <c:pt idx="9">
                  <c:v>A</c:v>
                </c:pt>
                <c:pt idx="10">
                  <c:v>A</c:v>
                </c:pt>
                <c:pt idx="11">
                  <c:v>B</c:v>
                </c:pt>
                <c:pt idx="12">
                  <c:v>C</c:v>
                </c:pt>
                <c:pt idx="13">
                  <c:v>A</c:v>
                </c:pt>
                <c:pt idx="14">
                  <c:v>A</c:v>
                </c:pt>
                <c:pt idx="15">
                  <c:v>B</c:v>
                </c:pt>
                <c:pt idx="16">
                  <c:v>A</c:v>
                </c:pt>
                <c:pt idx="17">
                  <c:v>A</c:v>
                </c:pt>
                <c:pt idx="18">
                  <c:v>Total Invested in Month 1 -&gt;</c:v>
                </c:pt>
              </c:strCache>
            </c:strRef>
          </c:cat>
          <c:val>
            <c:numRef>
              <c:f>'Cash Flow '!$D$2:$D$21</c:f>
              <c:numCache>
                <c:formatCode>_("$"* #,##0.00_);_("$"* \(#,##0.00\);_("$"* "-"??_);_(@_)</c:formatCode>
                <c:ptCount val="20"/>
                <c:pt idx="0" formatCode="General">
                  <c:v>0</c:v>
                </c:pt>
                <c:pt idx="1">
                  <c:v>0</c:v>
                </c:pt>
                <c:pt idx="2">
                  <c:v>654.95615633574243</c:v>
                </c:pt>
                <c:pt idx="3">
                  <c:v>225.3267237494367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432.66080174874429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470.30229150088508</c:v>
                </c:pt>
                <c:pt idx="16">
                  <c:v>0</c:v>
                </c:pt>
                <c:pt idx="17">
                  <c:v>490.19607843137254</c:v>
                </c:pt>
                <c:pt idx="18">
                  <c:v>880.28288008517916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A-7178-4E50-AE0D-543C29790ABC}"/>
            </c:ext>
          </c:extLst>
        </c:ser>
        <c:ser>
          <c:idx val="3"/>
          <c:order val="3"/>
          <c:tx>
            <c:strRef>
              <c:f>'Cash Flow '!$E$1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C-7178-4E50-AE0D-543C29790AB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E-7178-4E50-AE0D-543C29790AB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0-7178-4E50-AE0D-543C29790AB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2-7178-4E50-AE0D-543C29790AB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4-7178-4E50-AE0D-543C29790AB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6-7178-4E50-AE0D-543C29790AB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8-7178-4E50-AE0D-543C29790AB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A-7178-4E50-AE0D-543C29790AB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C-7178-4E50-AE0D-543C29790AB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E-7178-4E50-AE0D-543C29790AB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0-7178-4E50-AE0D-543C29790AB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2-7178-4E50-AE0D-543C29790AB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4-7178-4E50-AE0D-543C29790AB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6-7178-4E50-AE0D-543C29790AB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8-7178-4E50-AE0D-543C29790AB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A-7178-4E50-AE0D-543C29790ABC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C-7178-4E50-AE0D-543C29790ABC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E-7178-4E50-AE0D-543C29790ABC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0-7178-4E50-AE0D-543C29790ABC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2-7178-4E50-AE0D-543C29790ABC}"/>
              </c:ext>
            </c:extLst>
          </c:dPt>
          <c:cat>
            <c:strRef>
              <c:f>'Cash Flow '!$A$2:$A$21</c:f>
              <c:strCache>
                <c:ptCount val="19"/>
                <c:pt idx="0">
                  <c:v>Investment</c:v>
                </c:pt>
                <c:pt idx="1">
                  <c:v>A</c:v>
                </c:pt>
                <c:pt idx="2">
                  <c:v>B</c:v>
                </c:pt>
                <c:pt idx="3">
                  <c:v>E</c:v>
                </c:pt>
                <c:pt idx="4">
                  <c:v>A</c:v>
                </c:pt>
                <c:pt idx="5">
                  <c:v>C</c:v>
                </c:pt>
                <c:pt idx="6">
                  <c:v>A</c:v>
                </c:pt>
                <c:pt idx="7">
                  <c:v>B</c:v>
                </c:pt>
                <c:pt idx="8">
                  <c:v>D</c:v>
                </c:pt>
                <c:pt idx="9">
                  <c:v>A</c:v>
                </c:pt>
                <c:pt idx="10">
                  <c:v>A</c:v>
                </c:pt>
                <c:pt idx="11">
                  <c:v>B</c:v>
                </c:pt>
                <c:pt idx="12">
                  <c:v>C</c:v>
                </c:pt>
                <c:pt idx="13">
                  <c:v>A</c:v>
                </c:pt>
                <c:pt idx="14">
                  <c:v>A</c:v>
                </c:pt>
                <c:pt idx="15">
                  <c:v>B</c:v>
                </c:pt>
                <c:pt idx="16">
                  <c:v>A</c:v>
                </c:pt>
                <c:pt idx="17">
                  <c:v>A</c:v>
                </c:pt>
                <c:pt idx="18">
                  <c:v>Total Invested in Month 1 -&gt;</c:v>
                </c:pt>
              </c:strCache>
            </c:strRef>
          </c:cat>
          <c:val>
            <c:numRef>
              <c:f>'Cash Flow '!$E$2:$E$21</c:f>
              <c:numCache>
                <c:formatCode>0.00%</c:formatCode>
                <c:ptCount val="20"/>
                <c:pt idx="0" formatCode="General">
                  <c:v>0</c:v>
                </c:pt>
                <c:pt idx="1">
                  <c:v>0.02</c:v>
                </c:pt>
                <c:pt idx="2">
                  <c:v>4.2299999999999997E-2</c:v>
                </c:pt>
                <c:pt idx="3">
                  <c:v>0.1095</c:v>
                </c:pt>
                <c:pt idx="4">
                  <c:v>0.02</c:v>
                </c:pt>
                <c:pt idx="5">
                  <c:v>6.4600000000000005E-2</c:v>
                </c:pt>
                <c:pt idx="6">
                  <c:v>0.02</c:v>
                </c:pt>
                <c:pt idx="7">
                  <c:v>4.2299999999999997E-2</c:v>
                </c:pt>
                <c:pt idx="8">
                  <c:v>8.6999999999999994E-2</c:v>
                </c:pt>
                <c:pt idx="9">
                  <c:v>0.02</c:v>
                </c:pt>
                <c:pt idx="10">
                  <c:v>0.02</c:v>
                </c:pt>
                <c:pt idx="11">
                  <c:v>4.2299999999999997E-2</c:v>
                </c:pt>
                <c:pt idx="12">
                  <c:v>6.4600000000000005E-2</c:v>
                </c:pt>
                <c:pt idx="13">
                  <c:v>0.02</c:v>
                </c:pt>
                <c:pt idx="14">
                  <c:v>0.02</c:v>
                </c:pt>
                <c:pt idx="15">
                  <c:v>4.2299999999999997E-2</c:v>
                </c:pt>
                <c:pt idx="16">
                  <c:v>0.02</c:v>
                </c:pt>
                <c:pt idx="17">
                  <c:v>0.02</c:v>
                </c:pt>
                <c:pt idx="18" formatCode="General">
                  <c:v>0</c:v>
                </c:pt>
                <c:pt idx="19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3-7178-4E50-AE0D-543C29790ABC}"/>
            </c:ext>
          </c:extLst>
        </c:ser>
        <c:ser>
          <c:idx val="4"/>
          <c:order val="4"/>
          <c:tx>
            <c:strRef>
              <c:f>'Cash Flow '!$F$1</c:f>
              <c:strCache>
                <c:ptCount val="1"/>
                <c:pt idx="0">
                  <c:v>Cash Flow Summary for Month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5-7178-4E50-AE0D-543C29790AB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7-7178-4E50-AE0D-543C29790AB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9-7178-4E50-AE0D-543C29790AB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B-7178-4E50-AE0D-543C29790AB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D-7178-4E50-AE0D-543C29790AB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F-7178-4E50-AE0D-543C29790AB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1-7178-4E50-AE0D-543C29790AB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3-7178-4E50-AE0D-543C29790AB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5-7178-4E50-AE0D-543C29790AB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7-7178-4E50-AE0D-543C29790AB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9-7178-4E50-AE0D-543C29790AB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B-7178-4E50-AE0D-543C29790AB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D-7178-4E50-AE0D-543C29790AB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F-7178-4E50-AE0D-543C29790AB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1-7178-4E50-AE0D-543C29790AB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3-7178-4E50-AE0D-543C29790ABC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5-7178-4E50-AE0D-543C29790ABC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7-7178-4E50-AE0D-543C29790ABC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9-7178-4E50-AE0D-543C29790ABC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B-7178-4E50-AE0D-543C29790ABC}"/>
              </c:ext>
            </c:extLst>
          </c:dPt>
          <c:cat>
            <c:strRef>
              <c:f>'Cash Flow '!$A$2:$A$21</c:f>
              <c:strCache>
                <c:ptCount val="19"/>
                <c:pt idx="0">
                  <c:v>Investment</c:v>
                </c:pt>
                <c:pt idx="1">
                  <c:v>A</c:v>
                </c:pt>
                <c:pt idx="2">
                  <c:v>B</c:v>
                </c:pt>
                <c:pt idx="3">
                  <c:v>E</c:v>
                </c:pt>
                <c:pt idx="4">
                  <c:v>A</c:v>
                </c:pt>
                <c:pt idx="5">
                  <c:v>C</c:v>
                </c:pt>
                <c:pt idx="6">
                  <c:v>A</c:v>
                </c:pt>
                <c:pt idx="7">
                  <c:v>B</c:v>
                </c:pt>
                <c:pt idx="8">
                  <c:v>D</c:v>
                </c:pt>
                <c:pt idx="9">
                  <c:v>A</c:v>
                </c:pt>
                <c:pt idx="10">
                  <c:v>A</c:v>
                </c:pt>
                <c:pt idx="11">
                  <c:v>B</c:v>
                </c:pt>
                <c:pt idx="12">
                  <c:v>C</c:v>
                </c:pt>
                <c:pt idx="13">
                  <c:v>A</c:v>
                </c:pt>
                <c:pt idx="14">
                  <c:v>A</c:v>
                </c:pt>
                <c:pt idx="15">
                  <c:v>B</c:v>
                </c:pt>
                <c:pt idx="16">
                  <c:v>A</c:v>
                </c:pt>
                <c:pt idx="17">
                  <c:v>A</c:v>
                </c:pt>
                <c:pt idx="18">
                  <c:v>Total Invested in Month 1 -&gt;</c:v>
                </c:pt>
              </c:strCache>
            </c:strRef>
          </c:cat>
          <c:val>
            <c:numRef>
              <c:f>'Cash Flow '!$F$2:$F$21</c:f>
              <c:numCache>
                <c:formatCode>General</c:formatCode>
                <c:ptCount val="20"/>
                <c:pt idx="0">
                  <c:v>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C-7178-4E50-AE0D-543C29790ABC}"/>
            </c:ext>
          </c:extLst>
        </c:ser>
        <c:ser>
          <c:idx val="5"/>
          <c:order val="5"/>
          <c:tx>
            <c:strRef>
              <c:f>'Cash Flow '!$G$1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E-7178-4E50-AE0D-543C29790AB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0-7178-4E50-AE0D-543C29790AB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2-7178-4E50-AE0D-543C29790AB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4-7178-4E50-AE0D-543C29790AB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6-7178-4E50-AE0D-543C29790AB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8-7178-4E50-AE0D-543C29790AB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A-7178-4E50-AE0D-543C29790AB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C-7178-4E50-AE0D-543C29790AB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E-7178-4E50-AE0D-543C29790AB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0-7178-4E50-AE0D-543C29790AB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2-7178-4E50-AE0D-543C29790AB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4-7178-4E50-AE0D-543C29790AB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6-7178-4E50-AE0D-543C29790AB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8-7178-4E50-AE0D-543C29790AB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A-7178-4E50-AE0D-543C29790AB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C-7178-4E50-AE0D-543C29790ABC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E-7178-4E50-AE0D-543C29790ABC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0-7178-4E50-AE0D-543C29790ABC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2-7178-4E50-AE0D-543C29790ABC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4-7178-4E50-AE0D-543C29790ABC}"/>
              </c:ext>
            </c:extLst>
          </c:dPt>
          <c:cat>
            <c:strRef>
              <c:f>'Cash Flow '!$A$2:$A$21</c:f>
              <c:strCache>
                <c:ptCount val="19"/>
                <c:pt idx="0">
                  <c:v>Investment</c:v>
                </c:pt>
                <c:pt idx="1">
                  <c:v>A</c:v>
                </c:pt>
                <c:pt idx="2">
                  <c:v>B</c:v>
                </c:pt>
                <c:pt idx="3">
                  <c:v>E</c:v>
                </c:pt>
                <c:pt idx="4">
                  <c:v>A</c:v>
                </c:pt>
                <c:pt idx="5">
                  <c:v>C</c:v>
                </c:pt>
                <c:pt idx="6">
                  <c:v>A</c:v>
                </c:pt>
                <c:pt idx="7">
                  <c:v>B</c:v>
                </c:pt>
                <c:pt idx="8">
                  <c:v>D</c:v>
                </c:pt>
                <c:pt idx="9">
                  <c:v>A</c:v>
                </c:pt>
                <c:pt idx="10">
                  <c:v>A</c:v>
                </c:pt>
                <c:pt idx="11">
                  <c:v>B</c:v>
                </c:pt>
                <c:pt idx="12">
                  <c:v>C</c:v>
                </c:pt>
                <c:pt idx="13">
                  <c:v>A</c:v>
                </c:pt>
                <c:pt idx="14">
                  <c:v>A</c:v>
                </c:pt>
                <c:pt idx="15">
                  <c:v>B</c:v>
                </c:pt>
                <c:pt idx="16">
                  <c:v>A</c:v>
                </c:pt>
                <c:pt idx="17">
                  <c:v>A</c:v>
                </c:pt>
                <c:pt idx="18">
                  <c:v>Total Invested in Month 1 -&gt;</c:v>
                </c:pt>
              </c:strCache>
            </c:strRef>
          </c:cat>
          <c:val>
            <c:numRef>
              <c:f>'Cash Flow '!$G$2:$G$21</c:f>
              <c:numCache>
                <c:formatCode>General</c:formatCode>
                <c:ptCount val="20"/>
                <c:pt idx="0">
                  <c:v>2</c:v>
                </c:pt>
                <c:pt idx="1">
                  <c:v>1.02</c:v>
                </c:pt>
                <c:pt idx="2">
                  <c:v>0</c:v>
                </c:pt>
                <c:pt idx="3">
                  <c:v>0</c:v>
                </c:pt>
                <c:pt idx="4">
                  <c:v>-1</c:v>
                </c:pt>
                <c:pt idx="5">
                  <c:v>-1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 formatCode="_(&quot;$&quot;* #,##0.00_);_(&quot;$&quot;* \(#,##0.00\);_(&quot;$&quot;* &quot;-&quot;??_);_(@_)">
                  <c:v>0</c:v>
                </c:pt>
                <c:pt idx="19" formatCode="&quot;$&quot;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5-7178-4E50-AE0D-543C29790ABC}"/>
            </c:ext>
          </c:extLst>
        </c:ser>
        <c:ser>
          <c:idx val="6"/>
          <c:order val="6"/>
          <c:tx>
            <c:strRef>
              <c:f>'Cash Flow '!$H$1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7-7178-4E50-AE0D-543C29790AB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9-7178-4E50-AE0D-543C29790AB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B-7178-4E50-AE0D-543C29790AB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D-7178-4E50-AE0D-543C29790AB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F-7178-4E50-AE0D-543C29790AB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1-7178-4E50-AE0D-543C29790AB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3-7178-4E50-AE0D-543C29790AB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5-7178-4E50-AE0D-543C29790AB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7-7178-4E50-AE0D-543C29790AB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9-7178-4E50-AE0D-543C29790AB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B-7178-4E50-AE0D-543C29790AB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D-7178-4E50-AE0D-543C29790AB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F-7178-4E50-AE0D-543C29790AB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1-7178-4E50-AE0D-543C29790AB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3-7178-4E50-AE0D-543C29790AB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5-7178-4E50-AE0D-543C29790ABC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7-7178-4E50-AE0D-543C29790ABC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9-7178-4E50-AE0D-543C29790ABC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B-7178-4E50-AE0D-543C29790ABC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D-7178-4E50-AE0D-543C29790ABC}"/>
              </c:ext>
            </c:extLst>
          </c:dPt>
          <c:cat>
            <c:strRef>
              <c:f>'Cash Flow '!$A$2:$A$21</c:f>
              <c:strCache>
                <c:ptCount val="19"/>
                <c:pt idx="0">
                  <c:v>Investment</c:v>
                </c:pt>
                <c:pt idx="1">
                  <c:v>A</c:v>
                </c:pt>
                <c:pt idx="2">
                  <c:v>B</c:v>
                </c:pt>
                <c:pt idx="3">
                  <c:v>E</c:v>
                </c:pt>
                <c:pt idx="4">
                  <c:v>A</c:v>
                </c:pt>
                <c:pt idx="5">
                  <c:v>C</c:v>
                </c:pt>
                <c:pt idx="6">
                  <c:v>A</c:v>
                </c:pt>
                <c:pt idx="7">
                  <c:v>B</c:v>
                </c:pt>
                <c:pt idx="8">
                  <c:v>D</c:v>
                </c:pt>
                <c:pt idx="9">
                  <c:v>A</c:v>
                </c:pt>
                <c:pt idx="10">
                  <c:v>A</c:v>
                </c:pt>
                <c:pt idx="11">
                  <c:v>B</c:v>
                </c:pt>
                <c:pt idx="12">
                  <c:v>C</c:v>
                </c:pt>
                <c:pt idx="13">
                  <c:v>A</c:v>
                </c:pt>
                <c:pt idx="14">
                  <c:v>A</c:v>
                </c:pt>
                <c:pt idx="15">
                  <c:v>B</c:v>
                </c:pt>
                <c:pt idx="16">
                  <c:v>A</c:v>
                </c:pt>
                <c:pt idx="17">
                  <c:v>A</c:v>
                </c:pt>
                <c:pt idx="18">
                  <c:v>Total Invested in Month 1 -&gt;</c:v>
                </c:pt>
              </c:strCache>
            </c:strRef>
          </c:cat>
          <c:val>
            <c:numRef>
              <c:f>'Cash Flow '!$H$2:$H$21</c:f>
              <c:numCache>
                <c:formatCode>General</c:formatCode>
                <c:ptCount val="20"/>
                <c:pt idx="0">
                  <c:v>3</c:v>
                </c:pt>
                <c:pt idx="1">
                  <c:v>0</c:v>
                </c:pt>
                <c:pt idx="2">
                  <c:v>1.0423</c:v>
                </c:pt>
                <c:pt idx="3">
                  <c:v>0</c:v>
                </c:pt>
                <c:pt idx="4">
                  <c:v>1.02</c:v>
                </c:pt>
                <c:pt idx="5">
                  <c:v>0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 formatCode="_(&quot;$&quot;* #,##0.00_);_(&quot;$&quot;* \(#,##0.00\);_(&quot;$&quot;* &quot;-&quot;??_);_(@_)">
                  <c:v>250.00000000000006</c:v>
                </c:pt>
                <c:pt idx="19" formatCode="&quot;$&quot;#,##0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1E-7178-4E50-AE0D-543C29790ABC}"/>
            </c:ext>
          </c:extLst>
        </c:ser>
        <c:ser>
          <c:idx val="7"/>
          <c:order val="7"/>
          <c:tx>
            <c:strRef>
              <c:f>'Cash Flow '!$I$1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0-7178-4E50-AE0D-543C29790AB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2-7178-4E50-AE0D-543C29790AB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4-7178-4E50-AE0D-543C29790AB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6-7178-4E50-AE0D-543C29790AB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8-7178-4E50-AE0D-543C29790AB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A-7178-4E50-AE0D-543C29790AB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C-7178-4E50-AE0D-543C29790AB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E-7178-4E50-AE0D-543C29790AB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0-7178-4E50-AE0D-543C29790AB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2-7178-4E50-AE0D-543C29790AB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4-7178-4E50-AE0D-543C29790AB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6-7178-4E50-AE0D-543C29790AB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8-7178-4E50-AE0D-543C29790AB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A-7178-4E50-AE0D-543C29790AB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C-7178-4E50-AE0D-543C29790AB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E-7178-4E50-AE0D-543C29790ABC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0-7178-4E50-AE0D-543C29790ABC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2-7178-4E50-AE0D-543C29790ABC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4-7178-4E50-AE0D-543C29790ABC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6-7178-4E50-AE0D-543C29790ABC}"/>
              </c:ext>
            </c:extLst>
          </c:dPt>
          <c:cat>
            <c:strRef>
              <c:f>'Cash Flow '!$A$2:$A$21</c:f>
              <c:strCache>
                <c:ptCount val="19"/>
                <c:pt idx="0">
                  <c:v>Investment</c:v>
                </c:pt>
                <c:pt idx="1">
                  <c:v>A</c:v>
                </c:pt>
                <c:pt idx="2">
                  <c:v>B</c:v>
                </c:pt>
                <c:pt idx="3">
                  <c:v>E</c:v>
                </c:pt>
                <c:pt idx="4">
                  <c:v>A</c:v>
                </c:pt>
                <c:pt idx="5">
                  <c:v>C</c:v>
                </c:pt>
                <c:pt idx="6">
                  <c:v>A</c:v>
                </c:pt>
                <c:pt idx="7">
                  <c:v>B</c:v>
                </c:pt>
                <c:pt idx="8">
                  <c:v>D</c:v>
                </c:pt>
                <c:pt idx="9">
                  <c:v>A</c:v>
                </c:pt>
                <c:pt idx="10">
                  <c:v>A</c:v>
                </c:pt>
                <c:pt idx="11">
                  <c:v>B</c:v>
                </c:pt>
                <c:pt idx="12">
                  <c:v>C</c:v>
                </c:pt>
                <c:pt idx="13">
                  <c:v>A</c:v>
                </c:pt>
                <c:pt idx="14">
                  <c:v>A</c:v>
                </c:pt>
                <c:pt idx="15">
                  <c:v>B</c:v>
                </c:pt>
                <c:pt idx="16">
                  <c:v>A</c:v>
                </c:pt>
                <c:pt idx="17">
                  <c:v>A</c:v>
                </c:pt>
                <c:pt idx="18">
                  <c:v>Total Invested in Month 1 -&gt;</c:v>
                </c:pt>
              </c:strCache>
            </c:strRef>
          </c:cat>
          <c:val>
            <c:numRef>
              <c:f>'Cash Flow '!$I$2:$I$21</c:f>
              <c:numCache>
                <c:formatCode>General</c:formatCode>
                <c:ptCount val="20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1.02</c:v>
                </c:pt>
                <c:pt idx="7">
                  <c:v>0</c:v>
                </c:pt>
                <c:pt idx="8">
                  <c:v>0</c:v>
                </c:pt>
                <c:pt idx="9">
                  <c:v>-1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 formatCode="_(&quot;$&quot;* #,##0.00_);_(&quot;$&quot;* \(#,##0.00\);_(&quot;$&quot;* &quot;-&quot;??_);_(@_)">
                  <c:v>0</c:v>
                </c:pt>
                <c:pt idx="19" formatCode="&quot;$&quot;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47-7178-4E50-AE0D-543C29790ABC}"/>
            </c:ext>
          </c:extLst>
        </c:ser>
        <c:ser>
          <c:idx val="8"/>
          <c:order val="8"/>
          <c:tx>
            <c:strRef>
              <c:f>'Cash Flow '!$J$1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9-7178-4E50-AE0D-543C29790AB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B-7178-4E50-AE0D-543C29790AB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D-7178-4E50-AE0D-543C29790AB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F-7178-4E50-AE0D-543C29790AB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1-7178-4E50-AE0D-543C29790AB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3-7178-4E50-AE0D-543C29790AB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5-7178-4E50-AE0D-543C29790AB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7-7178-4E50-AE0D-543C29790AB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9-7178-4E50-AE0D-543C29790AB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B-7178-4E50-AE0D-543C29790AB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D-7178-4E50-AE0D-543C29790AB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F-7178-4E50-AE0D-543C29790AB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1-7178-4E50-AE0D-543C29790AB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3-7178-4E50-AE0D-543C29790AB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5-7178-4E50-AE0D-543C29790AB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7-7178-4E50-AE0D-543C29790ABC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9-7178-4E50-AE0D-543C29790ABC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B-7178-4E50-AE0D-543C29790ABC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D-7178-4E50-AE0D-543C29790ABC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F-7178-4E50-AE0D-543C29790ABC}"/>
              </c:ext>
            </c:extLst>
          </c:dPt>
          <c:cat>
            <c:strRef>
              <c:f>'Cash Flow '!$A$2:$A$21</c:f>
              <c:strCache>
                <c:ptCount val="19"/>
                <c:pt idx="0">
                  <c:v>Investment</c:v>
                </c:pt>
                <c:pt idx="1">
                  <c:v>A</c:v>
                </c:pt>
                <c:pt idx="2">
                  <c:v>B</c:v>
                </c:pt>
                <c:pt idx="3">
                  <c:v>E</c:v>
                </c:pt>
                <c:pt idx="4">
                  <c:v>A</c:v>
                </c:pt>
                <c:pt idx="5">
                  <c:v>C</c:v>
                </c:pt>
                <c:pt idx="6">
                  <c:v>A</c:v>
                </c:pt>
                <c:pt idx="7">
                  <c:v>B</c:v>
                </c:pt>
                <c:pt idx="8">
                  <c:v>D</c:v>
                </c:pt>
                <c:pt idx="9">
                  <c:v>A</c:v>
                </c:pt>
                <c:pt idx="10">
                  <c:v>A</c:v>
                </c:pt>
                <c:pt idx="11">
                  <c:v>B</c:v>
                </c:pt>
                <c:pt idx="12">
                  <c:v>C</c:v>
                </c:pt>
                <c:pt idx="13">
                  <c:v>A</c:v>
                </c:pt>
                <c:pt idx="14">
                  <c:v>A</c:v>
                </c:pt>
                <c:pt idx="15">
                  <c:v>B</c:v>
                </c:pt>
                <c:pt idx="16">
                  <c:v>A</c:v>
                </c:pt>
                <c:pt idx="17">
                  <c:v>A</c:v>
                </c:pt>
                <c:pt idx="18">
                  <c:v>Total Invested in Month 1 -&gt;</c:v>
                </c:pt>
              </c:strCache>
            </c:strRef>
          </c:cat>
          <c:val>
            <c:numRef>
              <c:f>'Cash Flow '!$J$2:$J$21</c:f>
              <c:numCache>
                <c:formatCode>General</c:formatCode>
                <c:ptCount val="20"/>
                <c:pt idx="0">
                  <c:v>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1.0646</c:v>
                </c:pt>
                <c:pt idx="6">
                  <c:v>0</c:v>
                </c:pt>
                <c:pt idx="7">
                  <c:v>1.0423</c:v>
                </c:pt>
                <c:pt idx="8">
                  <c:v>0</c:v>
                </c:pt>
                <c:pt idx="9">
                  <c:v>1.02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 formatCode="_(&quot;$&quot;* #,##0.00_);_(&quot;$&quot;* \(#,##0.00\);_(&quot;$&quot;* &quot;-&quot;??_);_(@_)">
                  <c:v>0</c:v>
                </c:pt>
                <c:pt idx="19" formatCode="&quot;$&quot;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70-7178-4E50-AE0D-543C29790ABC}"/>
            </c:ext>
          </c:extLst>
        </c:ser>
        <c:ser>
          <c:idx val="9"/>
          <c:order val="9"/>
          <c:tx>
            <c:strRef>
              <c:f>'Cash Flow '!$K$1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2-7178-4E50-AE0D-543C29790AB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4-7178-4E50-AE0D-543C29790AB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6-7178-4E50-AE0D-543C29790AB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8-7178-4E50-AE0D-543C29790AB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A-7178-4E50-AE0D-543C29790AB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C-7178-4E50-AE0D-543C29790AB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E-7178-4E50-AE0D-543C29790AB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0-7178-4E50-AE0D-543C29790AB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2-7178-4E50-AE0D-543C29790AB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4-7178-4E50-AE0D-543C29790AB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6-7178-4E50-AE0D-543C29790AB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8-7178-4E50-AE0D-543C29790AB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A-7178-4E50-AE0D-543C29790AB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C-7178-4E50-AE0D-543C29790AB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E-7178-4E50-AE0D-543C29790AB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0-7178-4E50-AE0D-543C29790ABC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2-7178-4E50-AE0D-543C29790ABC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4-7178-4E50-AE0D-543C29790ABC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6-7178-4E50-AE0D-543C29790ABC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8-7178-4E50-AE0D-543C29790ABC}"/>
              </c:ext>
            </c:extLst>
          </c:dPt>
          <c:cat>
            <c:strRef>
              <c:f>'Cash Flow '!$A$2:$A$21</c:f>
              <c:strCache>
                <c:ptCount val="19"/>
                <c:pt idx="0">
                  <c:v>Investment</c:v>
                </c:pt>
                <c:pt idx="1">
                  <c:v>A</c:v>
                </c:pt>
                <c:pt idx="2">
                  <c:v>B</c:v>
                </c:pt>
                <c:pt idx="3">
                  <c:v>E</c:v>
                </c:pt>
                <c:pt idx="4">
                  <c:v>A</c:v>
                </c:pt>
                <c:pt idx="5">
                  <c:v>C</c:v>
                </c:pt>
                <c:pt idx="6">
                  <c:v>A</c:v>
                </c:pt>
                <c:pt idx="7">
                  <c:v>B</c:v>
                </c:pt>
                <c:pt idx="8">
                  <c:v>D</c:v>
                </c:pt>
                <c:pt idx="9">
                  <c:v>A</c:v>
                </c:pt>
                <c:pt idx="10">
                  <c:v>A</c:v>
                </c:pt>
                <c:pt idx="11">
                  <c:v>B</c:v>
                </c:pt>
                <c:pt idx="12">
                  <c:v>C</c:v>
                </c:pt>
                <c:pt idx="13">
                  <c:v>A</c:v>
                </c:pt>
                <c:pt idx="14">
                  <c:v>A</c:v>
                </c:pt>
                <c:pt idx="15">
                  <c:v>B</c:v>
                </c:pt>
                <c:pt idx="16">
                  <c:v>A</c:v>
                </c:pt>
                <c:pt idx="17">
                  <c:v>A</c:v>
                </c:pt>
                <c:pt idx="18">
                  <c:v>Total Invested in Month 1 -&gt;</c:v>
                </c:pt>
              </c:strCache>
            </c:strRef>
          </c:cat>
          <c:val>
            <c:numRef>
              <c:f>'Cash Flow '!$K$2:$K$21</c:f>
              <c:numCache>
                <c:formatCode>General</c:formatCode>
                <c:ptCount val="20"/>
                <c:pt idx="0">
                  <c:v>6</c:v>
                </c:pt>
                <c:pt idx="1">
                  <c:v>0</c:v>
                </c:pt>
                <c:pt idx="2">
                  <c:v>0</c:v>
                </c:pt>
                <c:pt idx="3">
                  <c:v>1.1094999999999999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1.02</c:v>
                </c:pt>
                <c:pt idx="11">
                  <c:v>0</c:v>
                </c:pt>
                <c:pt idx="12">
                  <c:v>0</c:v>
                </c:pt>
                <c:pt idx="13">
                  <c:v>-1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 formatCode="_(&quot;$&quot;* #,##0.00_);_(&quot;$&quot;* \(#,##0.00\);_(&quot;$&quot;* &quot;-&quot;??_);_(@_)">
                  <c:v>250</c:v>
                </c:pt>
                <c:pt idx="19" formatCode="&quot;$&quot;#,##0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99-7178-4E50-AE0D-543C29790ABC}"/>
            </c:ext>
          </c:extLst>
        </c:ser>
        <c:ser>
          <c:idx val="10"/>
          <c:order val="10"/>
          <c:tx>
            <c:strRef>
              <c:f>'Cash Flow '!$L$1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B-7178-4E50-AE0D-543C29790AB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D-7178-4E50-AE0D-543C29790AB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F-7178-4E50-AE0D-543C29790AB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1-7178-4E50-AE0D-543C29790AB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3-7178-4E50-AE0D-543C29790AB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5-7178-4E50-AE0D-543C29790AB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7-7178-4E50-AE0D-543C29790AB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9-7178-4E50-AE0D-543C29790AB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B-7178-4E50-AE0D-543C29790AB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D-7178-4E50-AE0D-543C29790AB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F-7178-4E50-AE0D-543C29790AB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1-7178-4E50-AE0D-543C29790AB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3-7178-4E50-AE0D-543C29790AB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5-7178-4E50-AE0D-543C29790AB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7-7178-4E50-AE0D-543C29790AB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9-7178-4E50-AE0D-543C29790ABC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B-7178-4E50-AE0D-543C29790ABC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D-7178-4E50-AE0D-543C29790ABC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F-7178-4E50-AE0D-543C29790ABC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1-7178-4E50-AE0D-543C29790ABC}"/>
              </c:ext>
            </c:extLst>
          </c:dPt>
          <c:cat>
            <c:strRef>
              <c:f>'Cash Flow '!$A$2:$A$21</c:f>
              <c:strCache>
                <c:ptCount val="19"/>
                <c:pt idx="0">
                  <c:v>Investment</c:v>
                </c:pt>
                <c:pt idx="1">
                  <c:v>A</c:v>
                </c:pt>
                <c:pt idx="2">
                  <c:v>B</c:v>
                </c:pt>
                <c:pt idx="3">
                  <c:v>E</c:v>
                </c:pt>
                <c:pt idx="4">
                  <c:v>A</c:v>
                </c:pt>
                <c:pt idx="5">
                  <c:v>C</c:v>
                </c:pt>
                <c:pt idx="6">
                  <c:v>A</c:v>
                </c:pt>
                <c:pt idx="7">
                  <c:v>B</c:v>
                </c:pt>
                <c:pt idx="8">
                  <c:v>D</c:v>
                </c:pt>
                <c:pt idx="9">
                  <c:v>A</c:v>
                </c:pt>
                <c:pt idx="10">
                  <c:v>A</c:v>
                </c:pt>
                <c:pt idx="11">
                  <c:v>B</c:v>
                </c:pt>
                <c:pt idx="12">
                  <c:v>C</c:v>
                </c:pt>
                <c:pt idx="13">
                  <c:v>A</c:v>
                </c:pt>
                <c:pt idx="14">
                  <c:v>A</c:v>
                </c:pt>
                <c:pt idx="15">
                  <c:v>B</c:v>
                </c:pt>
                <c:pt idx="16">
                  <c:v>A</c:v>
                </c:pt>
                <c:pt idx="17">
                  <c:v>A</c:v>
                </c:pt>
                <c:pt idx="18">
                  <c:v>Total Invested in Month 1 -&gt;</c:v>
                </c:pt>
              </c:strCache>
            </c:strRef>
          </c:cat>
          <c:val>
            <c:numRef>
              <c:f>'Cash Flow '!$L$2:$L$21</c:f>
              <c:numCache>
                <c:formatCode>General</c:formatCode>
                <c:ptCount val="20"/>
                <c:pt idx="0">
                  <c:v>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1.087</c:v>
                </c:pt>
                <c:pt idx="9">
                  <c:v>0</c:v>
                </c:pt>
                <c:pt idx="10">
                  <c:v>0</c:v>
                </c:pt>
                <c:pt idx="11">
                  <c:v>1.0423</c:v>
                </c:pt>
                <c:pt idx="12">
                  <c:v>0</c:v>
                </c:pt>
                <c:pt idx="13">
                  <c:v>1.02</c:v>
                </c:pt>
                <c:pt idx="14">
                  <c:v>-1</c:v>
                </c:pt>
                <c:pt idx="15">
                  <c:v>-1</c:v>
                </c:pt>
                <c:pt idx="16">
                  <c:v>0</c:v>
                </c:pt>
                <c:pt idx="17">
                  <c:v>0</c:v>
                </c:pt>
                <c:pt idx="18" formatCode="_(&quot;$&quot;* #,##0.00_);_(&quot;$&quot;* \(#,##0.00\);_(&quot;$&quot;* &quot;-&quot;??_);_(@_)">
                  <c:v>-5.6843418860808015E-14</c:v>
                </c:pt>
                <c:pt idx="19" formatCode="&quot;$&quot;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C2-7178-4E50-AE0D-543C29790ABC}"/>
            </c:ext>
          </c:extLst>
        </c:ser>
        <c:ser>
          <c:idx val="11"/>
          <c:order val="11"/>
          <c:tx>
            <c:strRef>
              <c:f>'Cash Flow '!$M$1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4-7178-4E50-AE0D-543C29790AB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6-7178-4E50-AE0D-543C29790AB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8-7178-4E50-AE0D-543C29790AB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A-7178-4E50-AE0D-543C29790AB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C-7178-4E50-AE0D-543C29790AB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E-7178-4E50-AE0D-543C29790AB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0-7178-4E50-AE0D-543C29790AB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2-7178-4E50-AE0D-543C29790AB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4-7178-4E50-AE0D-543C29790AB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6-7178-4E50-AE0D-543C29790AB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8-7178-4E50-AE0D-543C29790AB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A-7178-4E50-AE0D-543C29790AB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C-7178-4E50-AE0D-543C29790AB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E-7178-4E50-AE0D-543C29790AB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0-7178-4E50-AE0D-543C29790AB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2-7178-4E50-AE0D-543C29790ABC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4-7178-4E50-AE0D-543C29790ABC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6-7178-4E50-AE0D-543C29790ABC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8-7178-4E50-AE0D-543C29790ABC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A-7178-4E50-AE0D-543C29790ABC}"/>
              </c:ext>
            </c:extLst>
          </c:dPt>
          <c:cat>
            <c:strRef>
              <c:f>'Cash Flow '!$A$2:$A$21</c:f>
              <c:strCache>
                <c:ptCount val="19"/>
                <c:pt idx="0">
                  <c:v>Investment</c:v>
                </c:pt>
                <c:pt idx="1">
                  <c:v>A</c:v>
                </c:pt>
                <c:pt idx="2">
                  <c:v>B</c:v>
                </c:pt>
                <c:pt idx="3">
                  <c:v>E</c:v>
                </c:pt>
                <c:pt idx="4">
                  <c:v>A</c:v>
                </c:pt>
                <c:pt idx="5">
                  <c:v>C</c:v>
                </c:pt>
                <c:pt idx="6">
                  <c:v>A</c:v>
                </c:pt>
                <c:pt idx="7">
                  <c:v>B</c:v>
                </c:pt>
                <c:pt idx="8">
                  <c:v>D</c:v>
                </c:pt>
                <c:pt idx="9">
                  <c:v>A</c:v>
                </c:pt>
                <c:pt idx="10">
                  <c:v>A</c:v>
                </c:pt>
                <c:pt idx="11">
                  <c:v>B</c:v>
                </c:pt>
                <c:pt idx="12">
                  <c:v>C</c:v>
                </c:pt>
                <c:pt idx="13">
                  <c:v>A</c:v>
                </c:pt>
                <c:pt idx="14">
                  <c:v>A</c:v>
                </c:pt>
                <c:pt idx="15">
                  <c:v>B</c:v>
                </c:pt>
                <c:pt idx="16">
                  <c:v>A</c:v>
                </c:pt>
                <c:pt idx="17">
                  <c:v>A</c:v>
                </c:pt>
                <c:pt idx="18">
                  <c:v>Total Invested in Month 1 -&gt;</c:v>
                </c:pt>
              </c:strCache>
            </c:strRef>
          </c:cat>
          <c:val>
            <c:numRef>
              <c:f>'Cash Flow '!$M$2:$M$21</c:f>
              <c:numCache>
                <c:formatCode>General</c:formatCode>
                <c:ptCount val="20"/>
                <c:pt idx="0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1.0646</c:v>
                </c:pt>
                <c:pt idx="13">
                  <c:v>0</c:v>
                </c:pt>
                <c:pt idx="14">
                  <c:v>1.02</c:v>
                </c:pt>
                <c:pt idx="15">
                  <c:v>0</c:v>
                </c:pt>
                <c:pt idx="16">
                  <c:v>-1</c:v>
                </c:pt>
                <c:pt idx="17">
                  <c:v>0</c:v>
                </c:pt>
                <c:pt idx="18" formatCode="_(&quot;$&quot;* #,##0.00_);_(&quot;$&quot;* \(#,##0.00\);_(&quot;$&quot;* &quot;-&quot;??_);_(@_)">
                  <c:v>0</c:v>
                </c:pt>
                <c:pt idx="19" formatCode="&quot;$&quot;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EB-7178-4E50-AE0D-543C29790ABC}"/>
            </c:ext>
          </c:extLst>
        </c:ser>
        <c:ser>
          <c:idx val="12"/>
          <c:order val="12"/>
          <c:tx>
            <c:strRef>
              <c:f>'Cash Flow '!$N$1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D-7178-4E50-AE0D-543C29790AB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F-7178-4E50-AE0D-543C29790AB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1-7178-4E50-AE0D-543C29790AB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3-7178-4E50-AE0D-543C29790AB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5-7178-4E50-AE0D-543C29790AB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7-7178-4E50-AE0D-543C29790AB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9-7178-4E50-AE0D-543C29790AB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B-7178-4E50-AE0D-543C29790AB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D-7178-4E50-AE0D-543C29790AB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F-7178-4E50-AE0D-543C29790AB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1-7178-4E50-AE0D-543C29790AB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3-7178-4E50-AE0D-543C29790AB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5-7178-4E50-AE0D-543C29790AB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7-7178-4E50-AE0D-543C29790AB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9-7178-4E50-AE0D-543C29790AB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B-7178-4E50-AE0D-543C29790ABC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D-7178-4E50-AE0D-543C29790ABC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F-7178-4E50-AE0D-543C29790ABC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1-7178-4E50-AE0D-543C29790ABC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3-7178-4E50-AE0D-543C29790ABC}"/>
              </c:ext>
            </c:extLst>
          </c:dPt>
          <c:cat>
            <c:strRef>
              <c:f>'Cash Flow '!$A$2:$A$21</c:f>
              <c:strCache>
                <c:ptCount val="19"/>
                <c:pt idx="0">
                  <c:v>Investment</c:v>
                </c:pt>
                <c:pt idx="1">
                  <c:v>A</c:v>
                </c:pt>
                <c:pt idx="2">
                  <c:v>B</c:v>
                </c:pt>
                <c:pt idx="3">
                  <c:v>E</c:v>
                </c:pt>
                <c:pt idx="4">
                  <c:v>A</c:v>
                </c:pt>
                <c:pt idx="5">
                  <c:v>C</c:v>
                </c:pt>
                <c:pt idx="6">
                  <c:v>A</c:v>
                </c:pt>
                <c:pt idx="7">
                  <c:v>B</c:v>
                </c:pt>
                <c:pt idx="8">
                  <c:v>D</c:v>
                </c:pt>
                <c:pt idx="9">
                  <c:v>A</c:v>
                </c:pt>
                <c:pt idx="10">
                  <c:v>A</c:v>
                </c:pt>
                <c:pt idx="11">
                  <c:v>B</c:v>
                </c:pt>
                <c:pt idx="12">
                  <c:v>C</c:v>
                </c:pt>
                <c:pt idx="13">
                  <c:v>A</c:v>
                </c:pt>
                <c:pt idx="14">
                  <c:v>A</c:v>
                </c:pt>
                <c:pt idx="15">
                  <c:v>B</c:v>
                </c:pt>
                <c:pt idx="16">
                  <c:v>A</c:v>
                </c:pt>
                <c:pt idx="17">
                  <c:v>A</c:v>
                </c:pt>
                <c:pt idx="18">
                  <c:v>Total Invested in Month 1 -&gt;</c:v>
                </c:pt>
              </c:strCache>
            </c:strRef>
          </c:cat>
          <c:val>
            <c:numRef>
              <c:f>'Cash Flow '!$N$2:$N$21</c:f>
              <c:numCache>
                <c:formatCode>General</c:formatCode>
                <c:ptCount val="20"/>
                <c:pt idx="0">
                  <c:v>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1.0423</c:v>
                </c:pt>
                <c:pt idx="16">
                  <c:v>1.02</c:v>
                </c:pt>
                <c:pt idx="17">
                  <c:v>-1</c:v>
                </c:pt>
                <c:pt idx="18" formatCode="_(&quot;$&quot;* #,##0.00_);_(&quot;$&quot;* \(#,##0.00\);_(&quot;$&quot;* &quot;-&quot;??_);_(@_)">
                  <c:v>0</c:v>
                </c:pt>
                <c:pt idx="19" formatCode="&quot;$&quot;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214-7178-4E50-AE0D-543C29790ABC}"/>
            </c:ext>
          </c:extLst>
        </c:ser>
        <c:ser>
          <c:idx val="13"/>
          <c:order val="13"/>
          <c:tx>
            <c:strRef>
              <c:f>'Cash Flow '!$O$1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6-7178-4E50-AE0D-543C29790AB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8-7178-4E50-AE0D-543C29790AB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A-7178-4E50-AE0D-543C29790AB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C-7178-4E50-AE0D-543C29790AB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E-7178-4E50-AE0D-543C29790AB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0-7178-4E50-AE0D-543C29790AB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2-7178-4E50-AE0D-543C29790AB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4-7178-4E50-AE0D-543C29790AB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6-7178-4E50-AE0D-543C29790AB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8-7178-4E50-AE0D-543C29790AB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A-7178-4E50-AE0D-543C29790AB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C-7178-4E50-AE0D-543C29790AB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E-7178-4E50-AE0D-543C29790AB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0-7178-4E50-AE0D-543C29790AB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2-7178-4E50-AE0D-543C29790AB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4-7178-4E50-AE0D-543C29790ABC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6-7178-4E50-AE0D-543C29790ABC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8-7178-4E50-AE0D-543C29790ABC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A-7178-4E50-AE0D-543C29790ABC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C-7178-4E50-AE0D-543C29790ABC}"/>
              </c:ext>
            </c:extLst>
          </c:dPt>
          <c:cat>
            <c:strRef>
              <c:f>'Cash Flow '!$A$2:$A$21</c:f>
              <c:strCache>
                <c:ptCount val="19"/>
                <c:pt idx="0">
                  <c:v>Investment</c:v>
                </c:pt>
                <c:pt idx="1">
                  <c:v>A</c:v>
                </c:pt>
                <c:pt idx="2">
                  <c:v>B</c:v>
                </c:pt>
                <c:pt idx="3">
                  <c:v>E</c:v>
                </c:pt>
                <c:pt idx="4">
                  <c:v>A</c:v>
                </c:pt>
                <c:pt idx="5">
                  <c:v>C</c:v>
                </c:pt>
                <c:pt idx="6">
                  <c:v>A</c:v>
                </c:pt>
                <c:pt idx="7">
                  <c:v>B</c:v>
                </c:pt>
                <c:pt idx="8">
                  <c:v>D</c:v>
                </c:pt>
                <c:pt idx="9">
                  <c:v>A</c:v>
                </c:pt>
                <c:pt idx="10">
                  <c:v>A</c:v>
                </c:pt>
                <c:pt idx="11">
                  <c:v>B</c:v>
                </c:pt>
                <c:pt idx="12">
                  <c:v>C</c:v>
                </c:pt>
                <c:pt idx="13">
                  <c:v>A</c:v>
                </c:pt>
                <c:pt idx="14">
                  <c:v>A</c:v>
                </c:pt>
                <c:pt idx="15">
                  <c:v>B</c:v>
                </c:pt>
                <c:pt idx="16">
                  <c:v>A</c:v>
                </c:pt>
                <c:pt idx="17">
                  <c:v>A</c:v>
                </c:pt>
                <c:pt idx="18">
                  <c:v>Total Invested in Month 1 -&gt;</c:v>
                </c:pt>
              </c:strCache>
            </c:strRef>
          </c:cat>
          <c:val>
            <c:numRef>
              <c:f>'Cash Flow '!$O$2:$O$21</c:f>
              <c:numCache>
                <c:formatCode>General</c:formatCode>
                <c:ptCount val="20"/>
                <c:pt idx="0">
                  <c:v>10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1.02</c:v>
                </c:pt>
                <c:pt idx="18" formatCode="_(&quot;$&quot;* #,##0.00_);_(&quot;$&quot;* \(#,##0.00\);_(&quot;$&quot;* &quot;-&quot;??_);_(@_)">
                  <c:v>500</c:v>
                </c:pt>
                <c:pt idx="19" formatCode="&quot;$&quot;#,##0_);[Red]\(&quot;$&quot;#,##0\)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23D-7178-4E50-AE0D-543C29790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279400</xdr:colOff>
      <xdr:row>1</xdr:row>
      <xdr:rowOff>44450</xdr:rowOff>
    </xdr:from>
    <xdr:to>
      <xdr:col>7</xdr:col>
      <xdr:colOff>584200</xdr:colOff>
      <xdr:row>16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940CBE-FAF9-484E-86C5-695374D39B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0D813-B4BE-4B21-8620-CC583CA74736}">
  <dimension ref="A1:D10"/>
  <sheetViews>
    <sheetView workbookViewId="0">
      <selection activeCell="C19" sqref="C19"/>
    </sheetView>
  </sheetViews>
  <sheetFormatPr defaultRowHeight="14.5" x14ac:dyDescent="0.35"/>
  <cols>
    <col min="1" max="1" width="24.54296875" bestFit="1" customWidth="1"/>
    <col min="2" max="2" width="16.81640625" bestFit="1" customWidth="1"/>
    <col min="3" max="3" width="23.54296875" bestFit="1" customWidth="1"/>
    <col min="4" max="4" width="15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</row>
    <row r="2" spans="1:4" x14ac:dyDescent="0.35">
      <c r="A2" s="2">
        <v>10</v>
      </c>
      <c r="B2" s="2">
        <v>3</v>
      </c>
      <c r="C2" s="2">
        <v>6</v>
      </c>
    </row>
    <row r="3" spans="1:4" x14ac:dyDescent="0.35">
      <c r="A3" s="2">
        <v>500</v>
      </c>
      <c r="B3" s="2">
        <v>250</v>
      </c>
      <c r="C3" s="2">
        <v>250</v>
      </c>
    </row>
    <row r="5" spans="1:4" x14ac:dyDescent="0.35">
      <c r="A5" s="1" t="s">
        <v>3</v>
      </c>
      <c r="B5" s="1" t="s">
        <v>4</v>
      </c>
      <c r="C5" s="1" t="s">
        <v>5</v>
      </c>
      <c r="D5" s="1" t="s">
        <v>6</v>
      </c>
    </row>
    <row r="6" spans="1:4" x14ac:dyDescent="0.35">
      <c r="A6" s="2" t="s">
        <v>7</v>
      </c>
      <c r="B6" s="2">
        <v>0.02</v>
      </c>
      <c r="C6" s="2">
        <v>1</v>
      </c>
      <c r="D6" s="2">
        <v>1</v>
      </c>
    </row>
    <row r="7" spans="1:4" x14ac:dyDescent="0.35">
      <c r="A7" s="2" t="s">
        <v>8</v>
      </c>
      <c r="B7" s="2">
        <v>4.2299999999999997E-2</v>
      </c>
      <c r="C7" s="2">
        <v>1</v>
      </c>
      <c r="D7" s="2">
        <v>2</v>
      </c>
    </row>
    <row r="8" spans="1:4" x14ac:dyDescent="0.35">
      <c r="A8" s="2" t="s">
        <v>9</v>
      </c>
      <c r="B8" s="2">
        <v>6.4600000000000005E-2</v>
      </c>
      <c r="C8" s="2">
        <v>2</v>
      </c>
      <c r="D8" s="2">
        <v>3</v>
      </c>
    </row>
    <row r="9" spans="1:4" x14ac:dyDescent="0.35">
      <c r="A9" s="2" t="s">
        <v>10</v>
      </c>
      <c r="B9" s="2">
        <v>8.6999999999999994E-2</v>
      </c>
      <c r="C9" s="2">
        <v>3</v>
      </c>
      <c r="D9" s="2">
        <v>4</v>
      </c>
    </row>
    <row r="10" spans="1:4" x14ac:dyDescent="0.35">
      <c r="A10" s="2" t="s">
        <v>11</v>
      </c>
      <c r="B10" s="2">
        <v>0.1095</v>
      </c>
      <c r="C10" s="2">
        <v>1</v>
      </c>
      <c r="D10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B931-CDA8-40B3-8145-435B5BEFB5D0}">
  <dimension ref="A1:T22"/>
  <sheetViews>
    <sheetView tabSelected="1" topLeftCell="B1" zoomScale="86" zoomScaleNormal="86" workbookViewId="0">
      <selection activeCell="J28" sqref="J28"/>
    </sheetView>
  </sheetViews>
  <sheetFormatPr defaultRowHeight="14.5" x14ac:dyDescent="0.35"/>
  <cols>
    <col min="1" max="1" width="10.26953125" bestFit="1" customWidth="1"/>
    <col min="4" max="4" width="9.08984375" bestFit="1" customWidth="1"/>
    <col min="16" max="16" width="24.54296875" bestFit="1" customWidth="1"/>
    <col min="17" max="17" width="21.7265625" bestFit="1" customWidth="1"/>
    <col min="18" max="18" width="23.54296875" bestFit="1" customWidth="1"/>
    <col min="19" max="19" width="15.1796875" bestFit="1" customWidth="1"/>
    <col min="21" max="21" width="21.7265625" bestFit="1" customWidth="1"/>
  </cols>
  <sheetData>
    <row r="1" spans="1:20" ht="15" thickBot="1" x14ac:dyDescent="0.4">
      <c r="B1" s="43" t="s">
        <v>12</v>
      </c>
      <c r="C1" s="43"/>
      <c r="D1" s="5"/>
      <c r="E1" s="5"/>
      <c r="F1" s="43" t="s">
        <v>13</v>
      </c>
      <c r="G1" s="43"/>
      <c r="H1" s="43"/>
      <c r="I1" s="43"/>
      <c r="J1" s="43"/>
      <c r="K1" s="43"/>
      <c r="L1" s="43"/>
    </row>
    <row r="2" spans="1:20" ht="15" thickBot="1" x14ac:dyDescent="0.4">
      <c r="A2" s="12" t="s">
        <v>14</v>
      </c>
      <c r="B2" s="13" t="s">
        <v>15</v>
      </c>
      <c r="C2" s="13" t="s">
        <v>16</v>
      </c>
      <c r="D2" s="13" t="s">
        <v>17</v>
      </c>
      <c r="E2" s="19" t="s">
        <v>18</v>
      </c>
      <c r="F2" s="14">
        <v>1</v>
      </c>
      <c r="G2" s="14">
        <v>2</v>
      </c>
      <c r="H2" s="14">
        <v>3</v>
      </c>
      <c r="I2" s="14">
        <v>4</v>
      </c>
      <c r="J2" s="14">
        <v>5</v>
      </c>
      <c r="K2" s="14">
        <v>6</v>
      </c>
      <c r="L2" s="15">
        <v>7</v>
      </c>
      <c r="M2" s="40">
        <v>8</v>
      </c>
      <c r="N2" s="40">
        <v>9</v>
      </c>
      <c r="O2" s="40">
        <v>10</v>
      </c>
      <c r="Q2" s="1" t="s">
        <v>3</v>
      </c>
      <c r="R2" s="1" t="s">
        <v>4</v>
      </c>
    </row>
    <row r="3" spans="1:20" ht="15" thickBot="1" x14ac:dyDescent="0.4">
      <c r="A3" s="27" t="s">
        <v>19</v>
      </c>
      <c r="B3" s="8">
        <v>1</v>
      </c>
      <c r="C3" s="8">
        <v>2</v>
      </c>
      <c r="D3" s="9">
        <v>0</v>
      </c>
      <c r="E3" s="32">
        <v>0.02</v>
      </c>
      <c r="F3" s="16" cm="1">
        <f t="array" ref="F3">_xlfn.IFS($B3=F$2,-1,$C3=F$2,1+$E3,AND($B3&lt;F$2,$C3&gt;F$2),"&lt;---&gt;",TRUE,"")</f>
        <v>-1</v>
      </c>
      <c r="G3" s="16" cm="1">
        <f t="array" ref="G3">_xlfn.IFS($B3=G$2,-1,$C3=G$2,1+$E3,AND($B3&lt;G$2,$C3&gt;G$2),"&lt;---&gt;",TRUE,"")</f>
        <v>1.02</v>
      </c>
      <c r="H3" s="16" t="str" cm="1">
        <f t="array" ref="H3">_xlfn.IFS($B3=H$2,-1,$C3=H$2,1+$E3,AND($B3&lt;H$2,$C3&gt;H$2),"&lt;---&gt;",TRUE,"")</f>
        <v/>
      </c>
      <c r="I3" s="16" t="str" cm="1">
        <f t="array" ref="I3">_xlfn.IFS($B3=I$2,-1,$C3=I$2,1+$E3,AND($B3&lt;I$2,$C3&gt;I$2),"&lt;---&gt;",TRUE,"")</f>
        <v/>
      </c>
      <c r="J3" s="16" t="str" cm="1">
        <f t="array" ref="J3">_xlfn.IFS($B3=J$2,-1,$C3=J$2,1+$E3,AND($B3&lt;J$2,$C3&gt;J$2),"&lt;---&gt;",TRUE,"")</f>
        <v/>
      </c>
      <c r="K3" s="16" t="str" cm="1">
        <f t="array" ref="K3">_xlfn.IFS($B3=K$2,-1,$C3=K$2,1+$E3,AND($B3&lt;K$2,$C3&gt;K$2),"&lt;---&gt;",TRUE,"")</f>
        <v/>
      </c>
      <c r="L3" s="16" t="str" cm="1">
        <f t="array" ref="L3">_xlfn.IFS($B3=L$2,-1,$C3=L$2,1+$E3,AND($B3&lt;L$2,$C3&gt;L$2),"&lt;---&gt;",TRUE,"")</f>
        <v/>
      </c>
      <c r="M3" s="16" t="str" cm="1">
        <f t="array" ref="M3">_xlfn.IFS($B3=M$2,-1,$C3=M$2,1+$E3,AND($B3&lt;M$2,$C3&gt;M$2),"&lt;---&gt;",TRUE,"")</f>
        <v/>
      </c>
      <c r="N3" s="16" t="str" cm="1">
        <f t="array" ref="N3">_xlfn.IFS($B3=N$2,-1,$C3=N$2,1+$E3,AND($B3&lt;N$2,$C3&gt;N$2),"&lt;---&gt;",TRUE,"")</f>
        <v/>
      </c>
      <c r="O3" s="16" t="str" cm="1">
        <f t="array" ref="O3">_xlfn.IFS($B3=O$2,-1,$C3=O$2,1+$E3,AND($B3&lt;O$2,$C3&gt;O$2),"&lt;---&gt;",TRUE,"")</f>
        <v/>
      </c>
      <c r="Q3" s="2" t="s">
        <v>26</v>
      </c>
      <c r="R3" s="24">
        <v>0.02</v>
      </c>
      <c r="S3" s="23"/>
      <c r="T3" s="22"/>
    </row>
    <row r="4" spans="1:20" ht="15" thickBot="1" x14ac:dyDescent="0.4">
      <c r="A4" s="28" t="s">
        <v>20</v>
      </c>
      <c r="B4" s="10">
        <v>1</v>
      </c>
      <c r="C4" s="10">
        <f>B4+2</f>
        <v>3</v>
      </c>
      <c r="D4" s="9">
        <v>654.95615633574243</v>
      </c>
      <c r="E4" s="33">
        <v>4.2299999999999997E-2</v>
      </c>
      <c r="F4" s="16" cm="1">
        <f t="array" ref="F4">_xlfn.IFS($B4=F$2,-1,$C4=F$2,1+$E4,AND($B4&lt;F$2,$C4&gt;F$2),"&lt;---&gt;",TRUE,"")</f>
        <v>-1</v>
      </c>
      <c r="G4" s="16" t="str" cm="1">
        <f t="array" ref="G4">_xlfn.IFS($B4=G$2,-1,$C4=G$2,1+$E4,AND($B4&lt;G$2,$C4&gt;G$2),"&lt;---&gt;",TRUE,"")</f>
        <v>&lt;---&gt;</v>
      </c>
      <c r="H4" s="16" cm="1">
        <f t="array" ref="H4">_xlfn.IFS($B4=H$2,-1,$C4=H$2,1+$E4,AND($B4&lt;H$2,$C4&gt;H$2),"&lt;---&gt;",TRUE,"")</f>
        <v>1.0423</v>
      </c>
      <c r="I4" s="16" t="str" cm="1">
        <f t="array" ref="I4">_xlfn.IFS($B4=I$2,-1,$C4=I$2,1+$E4,AND($B4&lt;I$2,$C4&gt;I$2),"&lt;---&gt;",TRUE,"")</f>
        <v/>
      </c>
      <c r="J4" s="16" t="str" cm="1">
        <f t="array" ref="J4">_xlfn.IFS($B4=J$2,-1,$C4=J$2,1+$E4,AND($B4&lt;J$2,$C4&gt;J$2),"&lt;---&gt;",TRUE,"")</f>
        <v/>
      </c>
      <c r="K4" s="16" t="str" cm="1">
        <f t="array" ref="K4">_xlfn.IFS($B4=K$2,-1,$C4=K$2,1+$E4,AND($B4&lt;K$2,$C4&gt;K$2),"&lt;---&gt;",TRUE,"")</f>
        <v/>
      </c>
      <c r="L4" s="16" t="str" cm="1">
        <f t="array" ref="L4">_xlfn.IFS($B4=L$2,-1,$C4=L$2,1+$E4,AND($B4&lt;L$2,$C4&gt;L$2),"&lt;---&gt;",TRUE,"")</f>
        <v/>
      </c>
      <c r="M4" s="16" t="str" cm="1">
        <f t="array" ref="M4">_xlfn.IFS($B4=M$2,-1,$C4=M$2,1+$E4,AND($B4&lt;M$2,$C4&gt;M$2),"&lt;---&gt;",TRUE,"")</f>
        <v/>
      </c>
      <c r="N4" s="16" t="str" cm="1">
        <f t="array" ref="N4">_xlfn.IFS($B4=N$2,-1,$C4=N$2,1+$E4,AND($B4&lt;N$2,$C4&gt;N$2),"&lt;---&gt;",TRUE,"")</f>
        <v/>
      </c>
      <c r="O4" s="16" t="str" cm="1">
        <f t="array" ref="O4">_xlfn.IFS($B4=O$2,-1,$C4=O$2,1+$E4,AND($B4&lt;O$2,$C4&gt;O$2),"&lt;---&gt;",TRUE,"")</f>
        <v/>
      </c>
      <c r="Q4" s="2" t="s">
        <v>27</v>
      </c>
      <c r="R4" s="24">
        <v>4.2299999999999997E-2</v>
      </c>
      <c r="S4" s="23"/>
      <c r="T4" s="22"/>
    </row>
    <row r="5" spans="1:20" ht="15" thickBot="1" x14ac:dyDescent="0.4">
      <c r="A5" s="28" t="s">
        <v>31</v>
      </c>
      <c r="B5" s="10">
        <v>1</v>
      </c>
      <c r="C5" s="10">
        <f>B5+5</f>
        <v>6</v>
      </c>
      <c r="D5" s="9">
        <v>225.3267237494367</v>
      </c>
      <c r="E5" s="33">
        <v>0.1095</v>
      </c>
      <c r="F5" s="16" cm="1">
        <f t="array" ref="F5">_xlfn.IFS($B5=F$2,-1,$C5=F$2,1+$E5,AND($B5&lt;F$2,$C5&gt;F$2),"&lt;---&gt;",TRUE,"")</f>
        <v>-1</v>
      </c>
      <c r="G5" s="16" t="str" cm="1">
        <f t="array" ref="G5">_xlfn.IFS($B5=G$2,-1,$C5=G$2,1+$E5,AND($B5&lt;G$2,$C5&gt;G$2),"&lt;---&gt;",TRUE,"")</f>
        <v>&lt;---&gt;</v>
      </c>
      <c r="H5" s="16" t="str" cm="1">
        <f t="array" ref="H5">_xlfn.IFS($B5=H$2,-1,$C5=H$2,1+$E5,AND($B5&lt;H$2,$C5&gt;H$2),"&lt;---&gt;",TRUE,"")</f>
        <v>&lt;---&gt;</v>
      </c>
      <c r="I5" s="16" t="str" cm="1">
        <f t="array" ref="I5">_xlfn.IFS($B5=I$2,-1,$C5=I$2,1+$E5,AND($B5&lt;I$2,$C5&gt;I$2),"&lt;---&gt;",TRUE,"")</f>
        <v>&lt;---&gt;</v>
      </c>
      <c r="J5" s="16" t="str" cm="1">
        <f t="array" ref="J5">_xlfn.IFS($B5=J$2,-1,$C5=J$2,1+$E5,AND($B5&lt;J$2,$C5&gt;J$2),"&lt;---&gt;",TRUE,"")</f>
        <v>&lt;---&gt;</v>
      </c>
      <c r="K5" s="16" cm="1">
        <f t="array" ref="K5">_xlfn.IFS($B5=K$2,-1,$C5=K$2,1+$E5,AND($B5&lt;K$2,$C5&gt;K$2),"&lt;---&gt;",TRUE,"")</f>
        <v>1.1094999999999999</v>
      </c>
      <c r="L5" s="16" t="str" cm="1">
        <f t="array" ref="L5">_xlfn.IFS($B5=L$2,-1,$C5=L$2,1+$E5,AND($B5&lt;L$2,$C5&gt;L$2),"&lt;---&gt;",TRUE,"")</f>
        <v/>
      </c>
      <c r="M5" s="16" t="str" cm="1">
        <f t="array" ref="M5">_xlfn.IFS($B5=M$2,-1,$C5=M$2,1+$E5,AND($B5&lt;M$2,$C5&gt;M$2),"&lt;---&gt;",TRUE,"")</f>
        <v/>
      </c>
      <c r="N5" s="16" t="str" cm="1">
        <f t="array" ref="N5">_xlfn.IFS($B5=N$2,-1,$C5=N$2,1+$E5,AND($B5&lt;N$2,$C5&gt;N$2),"&lt;---&gt;",TRUE,"")</f>
        <v/>
      </c>
      <c r="O5" s="16" t="str" cm="1">
        <f t="array" ref="O5">_xlfn.IFS($B5=O$2,-1,$C5=O$2,1+$E5,AND($B5&lt;O$2,$C5&gt;O$2),"&lt;---&gt;",TRUE,"")</f>
        <v/>
      </c>
      <c r="Q5" s="2" t="s">
        <v>28</v>
      </c>
      <c r="R5" s="24">
        <v>6.4600000000000005E-2</v>
      </c>
      <c r="S5" s="23"/>
      <c r="T5" s="22"/>
    </row>
    <row r="6" spans="1:20" ht="15" thickBot="1" x14ac:dyDescent="0.4">
      <c r="A6" s="29" t="s">
        <v>19</v>
      </c>
      <c r="B6" s="11">
        <v>2</v>
      </c>
      <c r="C6" s="11">
        <v>3</v>
      </c>
      <c r="D6" s="9">
        <v>0</v>
      </c>
      <c r="E6" s="34">
        <v>0.02</v>
      </c>
      <c r="F6" s="16" t="str" cm="1">
        <f t="array" ref="F6">_xlfn.IFS($B6=F$2,-1,$C6=F$2,1+$E6,AND($B6&lt;F$2,$C6&gt;F$2),"&lt;---&gt;",TRUE,"")</f>
        <v/>
      </c>
      <c r="G6" s="16" cm="1">
        <f t="array" ref="G6">_xlfn.IFS($B6=G$2,-1,$C6=G$2,1+$E6,AND($B6&lt;G$2,$C6&gt;G$2),"&lt;---&gt;",TRUE,"")</f>
        <v>-1</v>
      </c>
      <c r="H6" s="16" cm="1">
        <f t="array" ref="H6">_xlfn.IFS($B6=H$2,-1,$C6=H$2,1+$E6,AND($B6&lt;H$2,$C6&gt;H$2),"&lt;---&gt;",TRUE,"")</f>
        <v>1.02</v>
      </c>
      <c r="I6" s="16" t="str" cm="1">
        <f t="array" ref="I6">_xlfn.IFS($B6=I$2,-1,$C6=I$2,1+$E6,AND($B6&lt;I$2,$C6&gt;I$2),"&lt;---&gt;",TRUE,"")</f>
        <v/>
      </c>
      <c r="J6" s="16" t="str" cm="1">
        <f t="array" ref="J6">_xlfn.IFS($B6=J$2,-1,$C6=J$2,1+$E6,AND($B6&lt;J$2,$C6&gt;J$2),"&lt;---&gt;",TRUE,"")</f>
        <v/>
      </c>
      <c r="K6" s="16" t="str" cm="1">
        <f t="array" ref="K6">_xlfn.IFS($B6=K$2,-1,$C6=K$2,1+$E6,AND($B6&lt;K$2,$C6&gt;K$2),"&lt;---&gt;",TRUE,"")</f>
        <v/>
      </c>
      <c r="L6" s="16" t="str" cm="1">
        <f t="array" ref="L6">_xlfn.IFS($B6=L$2,-1,$C6=L$2,1+$E6,AND($B6&lt;L$2,$C6&gt;L$2),"&lt;---&gt;",TRUE,"")</f>
        <v/>
      </c>
      <c r="M6" s="16" t="str" cm="1">
        <f t="array" ref="M6">_xlfn.IFS($B6=M$2,-1,$C6=M$2,1+$E6,AND($B6&lt;M$2,$C6&gt;M$2),"&lt;---&gt;",TRUE,"")</f>
        <v/>
      </c>
      <c r="N6" s="16" t="str" cm="1">
        <f t="array" ref="N6">_xlfn.IFS($B6=N$2,-1,$C6=N$2,1+$E6,AND($B6&lt;N$2,$C6&gt;N$2),"&lt;---&gt;",TRUE,"")</f>
        <v/>
      </c>
      <c r="O6" s="16" t="str" cm="1">
        <f t="array" ref="O6">_xlfn.IFS($B6=O$2,-1,$C6=O$2,1+$E6,AND($B6&lt;O$2,$C6&gt;O$2),"&lt;---&gt;",TRUE,"")</f>
        <v/>
      </c>
      <c r="Q6" s="2" t="s">
        <v>29</v>
      </c>
      <c r="R6" s="24">
        <v>8.6999999999999994E-2</v>
      </c>
      <c r="S6" s="20"/>
      <c r="T6" s="21"/>
    </row>
    <row r="7" spans="1:20" ht="15" thickBot="1" x14ac:dyDescent="0.4">
      <c r="A7" s="30" t="s">
        <v>21</v>
      </c>
      <c r="B7" s="17">
        <v>2</v>
      </c>
      <c r="C7" s="17">
        <f>B7+3</f>
        <v>5</v>
      </c>
      <c r="D7" s="9">
        <v>0</v>
      </c>
      <c r="E7" s="35">
        <v>6.4600000000000005E-2</v>
      </c>
      <c r="F7" s="16" t="str" cm="1">
        <f t="array" ref="F7">_xlfn.IFS($B7=F$2,-1,$C7=F$2,1+$E7,AND($B7&lt;F$2,$C7&gt;F$2),"&lt;---&gt;",TRUE,"")</f>
        <v/>
      </c>
      <c r="G7" s="16" cm="1">
        <f t="array" ref="G7">_xlfn.IFS($B7=G$2,-1,$C7=G$2,1+$E7,AND($B7&lt;G$2,$C7&gt;G$2),"&lt;---&gt;",TRUE,"")</f>
        <v>-1</v>
      </c>
      <c r="H7" s="16" t="str" cm="1">
        <f t="array" ref="H7">_xlfn.IFS($B7=H$2,-1,$C7=H$2,1+$E7,AND($B7&lt;H$2,$C7&gt;H$2),"&lt;---&gt;",TRUE,"")</f>
        <v>&lt;---&gt;</v>
      </c>
      <c r="I7" s="16" t="str" cm="1">
        <f t="array" ref="I7">_xlfn.IFS($B7=I$2,-1,$C7=I$2,1+$E7,AND($B7&lt;I$2,$C7&gt;I$2),"&lt;---&gt;",TRUE,"")</f>
        <v>&lt;---&gt;</v>
      </c>
      <c r="J7" s="16" cm="1">
        <f t="array" ref="J7">_xlfn.IFS($B7=J$2,-1,$C7=J$2,1+$E7,AND($B7&lt;J$2,$C7&gt;J$2),"&lt;---&gt;",TRUE,"")</f>
        <v>1.0646</v>
      </c>
      <c r="K7" s="16" t="str" cm="1">
        <f t="array" ref="K7">_xlfn.IFS($B7=K$2,-1,$C7=K$2,1+$E7,AND($B7&lt;K$2,$C7&gt;K$2),"&lt;---&gt;",TRUE,"")</f>
        <v/>
      </c>
      <c r="L7" s="16" t="str" cm="1">
        <f t="array" ref="L7">_xlfn.IFS($B7=L$2,-1,$C7=L$2,1+$E7,AND($B7&lt;L$2,$C7&gt;L$2),"&lt;---&gt;",TRUE,"")</f>
        <v/>
      </c>
      <c r="M7" s="16" t="str" cm="1">
        <f t="array" ref="M7">_xlfn.IFS($B7=M$2,-1,$C7=M$2,1+$E7,AND($B7&lt;M$2,$C7&gt;M$2),"&lt;---&gt;",TRUE,"")</f>
        <v/>
      </c>
      <c r="N7" s="16" t="str" cm="1">
        <f t="array" ref="N7">_xlfn.IFS($B7=N$2,-1,$C7=N$2,1+$E7,AND($B7&lt;N$2,$C7&gt;N$2),"&lt;---&gt;",TRUE,"")</f>
        <v/>
      </c>
      <c r="O7" s="16" t="str" cm="1">
        <f t="array" ref="O7">_xlfn.IFS($B7=O$2,-1,$C7=O$2,1+$E7,AND($B7&lt;O$2,$C7&gt;O$2),"&lt;---&gt;",TRUE,"")</f>
        <v/>
      </c>
      <c r="Q7" s="2" t="s">
        <v>30</v>
      </c>
      <c r="R7" s="24">
        <v>0.1095</v>
      </c>
      <c r="S7" s="20"/>
      <c r="T7" s="21"/>
    </row>
    <row r="8" spans="1:20" ht="15" thickBot="1" x14ac:dyDescent="0.4">
      <c r="A8" s="31" t="s">
        <v>19</v>
      </c>
      <c r="B8" s="18">
        <v>3</v>
      </c>
      <c r="C8" s="18">
        <v>4</v>
      </c>
      <c r="D8" s="9">
        <v>0</v>
      </c>
      <c r="E8" s="36">
        <v>0.02</v>
      </c>
      <c r="F8" s="16" t="str" cm="1">
        <f t="array" ref="F8">_xlfn.IFS($B8=F$2,-1,$C8=F$2,1+$E8,AND($B8&lt;F$2,$C8&gt;F$2),"&lt;---&gt;",TRUE,"")</f>
        <v/>
      </c>
      <c r="G8" s="16" t="str" cm="1">
        <f t="array" ref="G8">_xlfn.IFS($B8=G$2,-1,$C8=G$2,1+$E8,AND($B8&lt;G$2,$C8&gt;G$2),"&lt;---&gt;",TRUE,"")</f>
        <v/>
      </c>
      <c r="H8" s="16" cm="1">
        <f t="array" ref="H8">_xlfn.IFS($B8=H$2,-1,$C8=H$2,1+$E8,AND($B8&lt;H$2,$C8&gt;H$2),"&lt;---&gt;",TRUE,"")</f>
        <v>-1</v>
      </c>
      <c r="I8" s="16" cm="1">
        <f t="array" ref="I8">_xlfn.IFS($B8=I$2,-1,$C8=I$2,1+$E8,AND($B8&lt;I$2,$C8&gt;I$2),"&lt;---&gt;",TRUE,"")</f>
        <v>1.02</v>
      </c>
      <c r="J8" s="16" t="str" cm="1">
        <f t="array" ref="J8">_xlfn.IFS($B8=J$2,-1,$C8=J$2,1+$E8,AND($B8&lt;J$2,$C8&gt;J$2),"&lt;---&gt;",TRUE,"")</f>
        <v/>
      </c>
      <c r="K8" s="16" t="str" cm="1">
        <f t="array" ref="K8">_xlfn.IFS($B8=K$2,-1,$C8=K$2,1+$E8,AND($B8&lt;K$2,$C8&gt;K$2),"&lt;---&gt;",TRUE,"")</f>
        <v/>
      </c>
      <c r="L8" s="16" t="str" cm="1">
        <f t="array" ref="L8">_xlfn.IFS($B8=L$2,-1,$C8=L$2,1+$E8,AND($B8&lt;L$2,$C8&gt;L$2),"&lt;---&gt;",TRUE,"")</f>
        <v/>
      </c>
      <c r="M8" s="16" t="str" cm="1">
        <f t="array" ref="M8">_xlfn.IFS($B8=M$2,-1,$C8=M$2,1+$E8,AND($B8&lt;M$2,$C8&gt;M$2),"&lt;---&gt;",TRUE,"")</f>
        <v/>
      </c>
      <c r="N8" s="16" t="str" cm="1">
        <f t="array" ref="N8">_xlfn.IFS($B8=N$2,-1,$C8=N$2,1+$E8,AND($B8&lt;N$2,$C8&gt;N$2),"&lt;---&gt;",TRUE,"")</f>
        <v/>
      </c>
      <c r="O8" s="16" t="str" cm="1">
        <f t="array" ref="O8">_xlfn.IFS($B8=O$2,-1,$C8=O$2,1+$E8,AND($B8&lt;O$2,$C8&gt;O$2),"&lt;---&gt;",TRUE,"")</f>
        <v/>
      </c>
      <c r="R8" s="20"/>
      <c r="S8" s="20"/>
      <c r="T8" s="21"/>
    </row>
    <row r="9" spans="1:20" ht="15" thickBot="1" x14ac:dyDescent="0.4">
      <c r="A9" s="25" t="s">
        <v>20</v>
      </c>
      <c r="B9" s="20">
        <v>3</v>
      </c>
      <c r="C9" s="20">
        <f>B9+2</f>
        <v>5</v>
      </c>
      <c r="D9" s="9">
        <v>0</v>
      </c>
      <c r="E9" s="37">
        <v>4.2299999999999997E-2</v>
      </c>
      <c r="F9" s="16" t="str" cm="1">
        <f t="array" ref="F9">_xlfn.IFS($B9=F$2,-1,$C9=F$2,1+$E9,AND($B9&lt;F$2,$C9&gt;F$2),"&lt;---&gt;",TRUE,"")</f>
        <v/>
      </c>
      <c r="G9" s="16" t="str" cm="1">
        <f t="array" ref="G9">_xlfn.IFS($B9=G$2,-1,$C9=G$2,1+$E9,AND($B9&lt;G$2,$C9&gt;G$2),"&lt;---&gt;",TRUE,"")</f>
        <v/>
      </c>
      <c r="H9" s="16" cm="1">
        <f t="array" ref="H9">_xlfn.IFS($B9=H$2,-1,$C9=H$2,1+$E9,AND($B9&lt;H$2,$C9&gt;H$2),"&lt;---&gt;",TRUE,"")</f>
        <v>-1</v>
      </c>
      <c r="I9" s="16" t="str" cm="1">
        <f t="array" ref="I9">_xlfn.IFS($B9=I$2,-1,$C9=I$2,1+$E9,AND($B9&lt;I$2,$C9&gt;I$2),"&lt;---&gt;",TRUE,"")</f>
        <v>&lt;---&gt;</v>
      </c>
      <c r="J9" s="16" cm="1">
        <f t="array" ref="J9">_xlfn.IFS($B9=J$2,-1,$C9=J$2,1+$E9,AND($B9&lt;J$2,$C9&gt;J$2),"&lt;---&gt;",TRUE,"")</f>
        <v>1.0423</v>
      </c>
      <c r="K9" s="16" t="str" cm="1">
        <f t="array" ref="K9">_xlfn.IFS($B9=K$2,-1,$C9=K$2,1+$E9,AND($B9&lt;K$2,$C9&gt;K$2),"&lt;---&gt;",TRUE,"")</f>
        <v/>
      </c>
      <c r="L9" s="16" t="str" cm="1">
        <f t="array" ref="L9">_xlfn.IFS($B9=L$2,-1,$C9=L$2,1+$E9,AND($B9&lt;L$2,$C9&gt;L$2),"&lt;---&gt;",TRUE,"")</f>
        <v/>
      </c>
      <c r="M9" s="16" t="str" cm="1">
        <f t="array" ref="M9">_xlfn.IFS($B9=M$2,-1,$C9=M$2,1+$E9,AND($B9&lt;M$2,$C9&gt;M$2),"&lt;---&gt;",TRUE,"")</f>
        <v/>
      </c>
      <c r="N9" s="16" t="str" cm="1">
        <f t="array" ref="N9">_xlfn.IFS($B9=N$2,-1,$C9=N$2,1+$E9,AND($B9&lt;N$2,$C9&gt;N$2),"&lt;---&gt;",TRUE,"")</f>
        <v/>
      </c>
      <c r="O9" s="16" t="str" cm="1">
        <f t="array" ref="O9">_xlfn.IFS($B9=O$2,-1,$C9=O$2,1+$E9,AND($B9&lt;O$2,$C9&gt;O$2),"&lt;---&gt;",TRUE,"")</f>
        <v/>
      </c>
      <c r="R9" s="20"/>
      <c r="S9" s="20"/>
      <c r="T9" s="21"/>
    </row>
    <row r="10" spans="1:20" ht="15" thickBot="1" x14ac:dyDescent="0.4">
      <c r="A10" s="29" t="s">
        <v>22</v>
      </c>
      <c r="B10" s="11">
        <v>3</v>
      </c>
      <c r="C10" s="11">
        <f>B10+4</f>
        <v>7</v>
      </c>
      <c r="D10" s="9">
        <v>432.66080174874429</v>
      </c>
      <c r="E10" s="34">
        <v>8.6999999999999994E-2</v>
      </c>
      <c r="F10" s="16" t="str" cm="1">
        <f t="array" ref="F10">_xlfn.IFS($B10=F$2,-1,$C10=F$2,1+$E10,AND($B10&lt;F$2,$C10&gt;F$2),"&lt;---&gt;",TRUE,"")</f>
        <v/>
      </c>
      <c r="G10" s="16" t="str" cm="1">
        <f t="array" ref="G10">_xlfn.IFS($B10=G$2,-1,$C10=G$2,1+$E10,AND($B10&lt;G$2,$C10&gt;G$2),"&lt;---&gt;",TRUE,"")</f>
        <v/>
      </c>
      <c r="H10" s="16" cm="1">
        <f t="array" ref="H10">_xlfn.IFS($B10=H$2,-1,$C10=H$2,1+$E10,AND($B10&lt;H$2,$C10&gt;H$2),"&lt;---&gt;",TRUE,"")</f>
        <v>-1</v>
      </c>
      <c r="I10" s="16" t="str" cm="1">
        <f t="array" ref="I10">_xlfn.IFS($B10=I$2,-1,$C10=I$2,1+$E10,AND($B10&lt;I$2,$C10&gt;I$2),"&lt;---&gt;",TRUE,"")</f>
        <v>&lt;---&gt;</v>
      </c>
      <c r="J10" s="16" t="str" cm="1">
        <f t="array" ref="J10">_xlfn.IFS($B10=J$2,-1,$C10=J$2,1+$E10,AND($B10&lt;J$2,$C10&gt;J$2),"&lt;---&gt;",TRUE,"")</f>
        <v>&lt;---&gt;</v>
      </c>
      <c r="K10" s="16" t="str" cm="1">
        <f t="array" ref="K10">_xlfn.IFS($B10=K$2,-1,$C10=K$2,1+$E10,AND($B10&lt;K$2,$C10&gt;K$2),"&lt;---&gt;",TRUE,"")</f>
        <v>&lt;---&gt;</v>
      </c>
      <c r="L10" s="16" cm="1">
        <f t="array" ref="L10">_xlfn.IFS($B10=L$2,-1,$C10=L$2,1+$E10,AND($B10&lt;L$2,$C10&gt;L$2),"&lt;---&gt;",TRUE,"")</f>
        <v>1.087</v>
      </c>
      <c r="M10" s="16" t="str" cm="1">
        <f t="array" ref="M10">_xlfn.IFS($B10=M$2,-1,$C10=M$2,1+$E10,AND($B10&lt;M$2,$C10&gt;M$2),"&lt;---&gt;",TRUE,"")</f>
        <v/>
      </c>
      <c r="N10" s="16" t="str" cm="1">
        <f t="array" ref="N10">_xlfn.IFS($B10=N$2,-1,$C10=N$2,1+$E10,AND($B10&lt;N$2,$C10&gt;N$2),"&lt;---&gt;",TRUE,"")</f>
        <v/>
      </c>
      <c r="O10" s="16" t="str" cm="1">
        <f t="array" ref="O10">_xlfn.IFS($B10=O$2,-1,$C10=O$2,1+$E10,AND($B10&lt;O$2,$C10&gt;O$2),"&lt;---&gt;",TRUE,"")</f>
        <v/>
      </c>
      <c r="P10" s="1" t="s">
        <v>0</v>
      </c>
      <c r="Q10" s="1" t="s">
        <v>1</v>
      </c>
      <c r="R10" s="1" t="s">
        <v>2</v>
      </c>
      <c r="T10" s="21"/>
    </row>
    <row r="11" spans="1:20" ht="15" thickBot="1" x14ac:dyDescent="0.4">
      <c r="A11" s="31" t="s">
        <v>19</v>
      </c>
      <c r="B11" s="18">
        <v>4</v>
      </c>
      <c r="C11" s="18">
        <v>5</v>
      </c>
      <c r="D11" s="9">
        <v>0</v>
      </c>
      <c r="E11" s="36">
        <v>0.02</v>
      </c>
      <c r="F11" s="16" t="str" cm="1">
        <f t="array" ref="F11">_xlfn.IFS($B11=F$2,-1,$C11=F$2,1+$E11,AND($B11&lt;F$2,$C11&gt;F$2),"&lt;---&gt;",TRUE,"")</f>
        <v/>
      </c>
      <c r="G11" s="16" t="str" cm="1">
        <f t="array" ref="G11">_xlfn.IFS($B11=G$2,-1,$C11=G$2,1+$E11,AND($B11&lt;G$2,$C11&gt;G$2),"&lt;---&gt;",TRUE,"")</f>
        <v/>
      </c>
      <c r="H11" s="16" t="str" cm="1">
        <f t="array" ref="H11">_xlfn.IFS($B11=H$2,-1,$C11=H$2,1+$E11,AND($B11&lt;H$2,$C11&gt;H$2),"&lt;---&gt;",TRUE,"")</f>
        <v/>
      </c>
      <c r="I11" s="16" cm="1">
        <f t="array" ref="I11">_xlfn.IFS($B11=I$2,-1,$C11=I$2,1+$E11,AND($B11&lt;I$2,$C11&gt;I$2),"&lt;---&gt;",TRUE,"")</f>
        <v>-1</v>
      </c>
      <c r="J11" s="16" cm="1">
        <f t="array" ref="J11">_xlfn.IFS($B11=J$2,-1,$C11=J$2,1+$E11,AND($B11&lt;J$2,$C11&gt;J$2),"&lt;---&gt;",TRUE,"")</f>
        <v>1.02</v>
      </c>
      <c r="K11" s="16" t="str" cm="1">
        <f t="array" ref="K11">_xlfn.IFS($B11=K$2,-1,$C11=K$2,1+$E11,AND($B11&lt;K$2,$C11&gt;K$2),"&lt;---&gt;",TRUE,"")</f>
        <v/>
      </c>
      <c r="L11" s="16" t="str" cm="1">
        <f t="array" ref="L11">_xlfn.IFS($B11=L$2,-1,$C11=L$2,1+$E11,AND($B11&lt;L$2,$C11&gt;L$2),"&lt;---&gt;",TRUE,"")</f>
        <v/>
      </c>
      <c r="M11" s="16" t="str" cm="1">
        <f t="array" ref="M11">_xlfn.IFS($B11=M$2,-1,$C11=M$2,1+$E11,AND($B11&lt;M$2,$C11&gt;M$2),"&lt;---&gt;",TRUE,"")</f>
        <v/>
      </c>
      <c r="N11" s="16" t="str" cm="1">
        <f t="array" ref="N11">_xlfn.IFS($B11=N$2,-1,$C11=N$2,1+$E11,AND($B11&lt;N$2,$C11&gt;N$2),"&lt;---&gt;",TRUE,"")</f>
        <v/>
      </c>
      <c r="O11" s="16" t="str" cm="1">
        <f t="array" ref="O11">_xlfn.IFS($B11=O$2,-1,$C11=O$2,1+$E11,AND($B11&lt;O$2,$C11&gt;O$2),"&lt;---&gt;",TRUE,"")</f>
        <v/>
      </c>
      <c r="P11" s="2">
        <v>10</v>
      </c>
      <c r="Q11" s="2">
        <v>3</v>
      </c>
      <c r="R11" s="2">
        <v>6</v>
      </c>
    </row>
    <row r="12" spans="1:20" ht="15" thickBot="1" x14ac:dyDescent="0.4">
      <c r="A12" s="29" t="s">
        <v>19</v>
      </c>
      <c r="B12" s="11">
        <v>5</v>
      </c>
      <c r="C12" s="11">
        <v>6</v>
      </c>
      <c r="D12" s="9">
        <v>0</v>
      </c>
      <c r="E12" s="34">
        <v>0.02</v>
      </c>
      <c r="F12" s="16" t="str" cm="1">
        <f t="array" ref="F12">_xlfn.IFS($B12=F$2,-1,$C12=F$2,1+$E12,AND($B12&lt;F$2,$C12&gt;F$2),"&lt;---&gt;",TRUE,"")</f>
        <v/>
      </c>
      <c r="G12" s="16" t="str" cm="1">
        <f t="array" ref="G12">_xlfn.IFS($B12=G$2,-1,$C12=G$2,1+$E12,AND($B12&lt;G$2,$C12&gt;G$2),"&lt;---&gt;",TRUE,"")</f>
        <v/>
      </c>
      <c r="H12" s="16" t="str" cm="1">
        <f t="array" ref="H12">_xlfn.IFS($B12=H$2,-1,$C12=H$2,1+$E12,AND($B12&lt;H$2,$C12&gt;H$2),"&lt;---&gt;",TRUE,"")</f>
        <v/>
      </c>
      <c r="I12" s="16" t="str" cm="1">
        <f t="array" ref="I12">_xlfn.IFS($B12=I$2,-1,$C12=I$2,1+$E12,AND($B12&lt;I$2,$C12&gt;I$2),"&lt;---&gt;",TRUE,"")</f>
        <v/>
      </c>
      <c r="J12" s="16" cm="1">
        <f t="array" ref="J12">_xlfn.IFS($B12=J$2,-1,$C12=J$2,1+$E12,AND($B12&lt;J$2,$C12&gt;J$2),"&lt;---&gt;",TRUE,"")</f>
        <v>-1</v>
      </c>
      <c r="K12" s="16" cm="1">
        <f t="array" ref="K12">_xlfn.IFS($B12=K$2,-1,$C12=K$2,1+$E12,AND($B12&lt;K$2,$C12&gt;K$2),"&lt;---&gt;",TRUE,"")</f>
        <v>1.02</v>
      </c>
      <c r="L12" s="16" t="str" cm="1">
        <f t="array" ref="L12">_xlfn.IFS($B12=L$2,-1,$C12=L$2,1+$E12,AND($B12&lt;L$2,$C12&gt;L$2),"&lt;---&gt;",TRUE,"")</f>
        <v/>
      </c>
      <c r="M12" s="16" t="str" cm="1">
        <f t="array" ref="M12">_xlfn.IFS($B12=M$2,-1,$C12=M$2,1+$E12,AND($B12&lt;M$2,$C12&gt;M$2),"&lt;---&gt;",TRUE,"")</f>
        <v/>
      </c>
      <c r="N12" s="16" t="str" cm="1">
        <f t="array" ref="N12">_xlfn.IFS($B12=N$2,-1,$C12=N$2,1+$E12,AND($B12&lt;N$2,$C12&gt;N$2),"&lt;---&gt;",TRUE,"")</f>
        <v/>
      </c>
      <c r="O12" s="16" t="str" cm="1">
        <f t="array" ref="O12">_xlfn.IFS($B12=O$2,-1,$C12=O$2,1+$E12,AND($B12&lt;O$2,$C12&gt;O$2),"&lt;---&gt;",TRUE,"")</f>
        <v/>
      </c>
      <c r="P12" s="2">
        <v>500</v>
      </c>
      <c r="Q12" s="2">
        <v>250</v>
      </c>
      <c r="R12" s="2">
        <v>250</v>
      </c>
    </row>
    <row r="13" spans="1:20" ht="15" thickBot="1" x14ac:dyDescent="0.4">
      <c r="A13" s="31" t="s">
        <v>20</v>
      </c>
      <c r="B13" s="18">
        <v>5</v>
      </c>
      <c r="C13" s="18">
        <f>B13+2</f>
        <v>7</v>
      </c>
      <c r="D13" s="9">
        <v>0</v>
      </c>
      <c r="E13" s="36">
        <v>4.2299999999999997E-2</v>
      </c>
      <c r="F13" s="16" t="str" cm="1">
        <f t="array" ref="F13">_xlfn.IFS($B13=F$2,-1,$C13=F$2,1+$E13,AND($B13&lt;F$2,$C13&gt;F$2),"&lt;---&gt;",TRUE,"")</f>
        <v/>
      </c>
      <c r="G13" s="16" t="str" cm="1">
        <f t="array" ref="G13">_xlfn.IFS($B13=G$2,-1,$C13=G$2,1+$E13,AND($B13&lt;G$2,$C13&gt;G$2),"&lt;---&gt;",TRUE,"")</f>
        <v/>
      </c>
      <c r="H13" s="16" t="str" cm="1">
        <f t="array" ref="H13">_xlfn.IFS($B13=H$2,-1,$C13=H$2,1+$E13,AND($B13&lt;H$2,$C13&gt;H$2),"&lt;---&gt;",TRUE,"")</f>
        <v/>
      </c>
      <c r="I13" s="16" t="str" cm="1">
        <f t="array" ref="I13">_xlfn.IFS($B13=I$2,-1,$C13=I$2,1+$E13,AND($B13&lt;I$2,$C13&gt;I$2),"&lt;---&gt;",TRUE,"")</f>
        <v/>
      </c>
      <c r="J13" s="16" cm="1">
        <f t="array" ref="J13">_xlfn.IFS($B13=J$2,-1,$C13=J$2,1+$E13,AND($B13&lt;J$2,$C13&gt;J$2),"&lt;---&gt;",TRUE,"")</f>
        <v>-1</v>
      </c>
      <c r="K13" s="16" t="str" cm="1">
        <f t="array" ref="K13">_xlfn.IFS($B13=K$2,-1,$C13=K$2,1+$E13,AND($B13&lt;K$2,$C13&gt;K$2),"&lt;---&gt;",TRUE,"")</f>
        <v>&lt;---&gt;</v>
      </c>
      <c r="L13" s="16" cm="1">
        <f t="array" ref="L13">_xlfn.IFS($B13=L$2,-1,$C13=L$2,1+$E13,AND($B13&lt;L$2,$C13&gt;L$2),"&lt;---&gt;",TRUE,"")</f>
        <v>1.0423</v>
      </c>
      <c r="M13" s="16" t="str" cm="1">
        <f t="array" ref="M13">_xlfn.IFS($B13=M$2,-1,$C13=M$2,1+$E13,AND($B13&lt;M$2,$C13&gt;M$2),"&lt;---&gt;",TRUE,"")</f>
        <v/>
      </c>
      <c r="N13" s="16" t="str" cm="1">
        <f t="array" ref="N13">_xlfn.IFS($B13=N$2,-1,$C13=N$2,1+$E13,AND($B13&lt;N$2,$C13&gt;N$2),"&lt;---&gt;",TRUE,"")</f>
        <v/>
      </c>
      <c r="O13" s="16" t="str" cm="1">
        <f t="array" ref="O13">_xlfn.IFS($B13=O$2,-1,$C13=O$2,1+$E13,AND($B13&lt;O$2,$C13&gt;O$2),"&lt;---&gt;",TRUE,"")</f>
        <v/>
      </c>
    </row>
    <row r="14" spans="1:20" ht="15" thickBot="1" x14ac:dyDescent="0.4">
      <c r="A14" s="25" t="s">
        <v>21</v>
      </c>
      <c r="B14" s="20">
        <v>5</v>
      </c>
      <c r="C14" s="20">
        <f>B14+3</f>
        <v>8</v>
      </c>
      <c r="D14" s="9">
        <v>0</v>
      </c>
      <c r="E14" s="37">
        <v>6.4600000000000005E-2</v>
      </c>
      <c r="F14" s="16" t="str" cm="1">
        <f t="array" ref="F14">_xlfn.IFS($B14=F$2,-1,$C14=F$2,1+$E14,AND($B14&lt;F$2,$C14&gt;F$2),"&lt;---&gt;",TRUE,"")</f>
        <v/>
      </c>
      <c r="G14" s="16" t="str" cm="1">
        <f t="array" ref="G14">_xlfn.IFS($B14=G$2,-1,$C14=G$2,1+$E14,AND($B14&lt;G$2,$C14&gt;G$2),"&lt;---&gt;",TRUE,"")</f>
        <v/>
      </c>
      <c r="H14" s="16" t="str" cm="1">
        <f t="array" ref="H14">_xlfn.IFS($B14=H$2,-1,$C14=H$2,1+$E14,AND($B14&lt;H$2,$C14&gt;H$2),"&lt;---&gt;",TRUE,"")</f>
        <v/>
      </c>
      <c r="I14" s="16" t="str" cm="1">
        <f t="array" ref="I14">_xlfn.IFS($B14=I$2,-1,$C14=I$2,1+$E14,AND($B14&lt;I$2,$C14&gt;I$2),"&lt;---&gt;",TRUE,"")</f>
        <v/>
      </c>
      <c r="J14" s="16" cm="1">
        <f t="array" ref="J14">_xlfn.IFS($B14=J$2,-1,$C14=J$2,1+$E14,AND($B14&lt;J$2,$C14&gt;J$2),"&lt;---&gt;",TRUE,"")</f>
        <v>-1</v>
      </c>
      <c r="K14" s="16" t="str" cm="1">
        <f t="array" ref="K14">_xlfn.IFS($B14=K$2,-1,$C14=K$2,1+$E14,AND($B14&lt;K$2,$C14&gt;K$2),"&lt;---&gt;",TRUE,"")</f>
        <v>&lt;---&gt;</v>
      </c>
      <c r="L14" s="16" t="str" cm="1">
        <f t="array" ref="L14">_xlfn.IFS($B14=L$2,-1,$C14=L$2,1+$E14,AND($B14&lt;L$2,$C14&gt;L$2),"&lt;---&gt;",TRUE,"")</f>
        <v>&lt;---&gt;</v>
      </c>
      <c r="M14" s="16" cm="1">
        <f t="array" ref="M14">_xlfn.IFS($B14=M$2,-1,$C14=M$2,1+$E14,AND($B14&lt;M$2,$C14&gt;M$2),"&lt;---&gt;",TRUE,"")</f>
        <v>1.0646</v>
      </c>
      <c r="N14" s="16" t="str" cm="1">
        <f t="array" ref="N14">_xlfn.IFS($B14=N$2,-1,$C14=N$2,1+$E14,AND($B14&lt;N$2,$C14&gt;N$2),"&lt;---&gt;",TRUE,"")</f>
        <v/>
      </c>
      <c r="O14" s="16" t="str" cm="1">
        <f t="array" ref="O14">_xlfn.IFS($B14=O$2,-1,$C14=O$2,1+$E14,AND($B14&lt;O$2,$C14&gt;O$2),"&lt;---&gt;",TRUE,"")</f>
        <v/>
      </c>
    </row>
    <row r="15" spans="1:20" ht="15" thickBot="1" x14ac:dyDescent="0.4">
      <c r="A15" s="29" t="s">
        <v>19</v>
      </c>
      <c r="B15" s="11">
        <v>6</v>
      </c>
      <c r="C15" s="11">
        <v>7</v>
      </c>
      <c r="D15" s="9">
        <v>0</v>
      </c>
      <c r="E15" s="34">
        <v>0.02</v>
      </c>
      <c r="F15" s="16" t="str" cm="1">
        <f t="array" ref="F15">_xlfn.IFS($B15=F$2,-1,$C15=F$2,1+$E15,AND($B15&lt;F$2,$C15&gt;F$2),"&lt;---&gt;",TRUE,"")</f>
        <v/>
      </c>
      <c r="G15" s="16" t="str" cm="1">
        <f t="array" ref="G15">_xlfn.IFS($B15=G$2,-1,$C15=G$2,1+$E15,AND($B15&lt;G$2,$C15&gt;G$2),"&lt;---&gt;",TRUE,"")</f>
        <v/>
      </c>
      <c r="H15" s="16" t="str" cm="1">
        <f t="array" ref="H15">_xlfn.IFS($B15=H$2,-1,$C15=H$2,1+$E15,AND($B15&lt;H$2,$C15&gt;H$2),"&lt;---&gt;",TRUE,"")</f>
        <v/>
      </c>
      <c r="I15" s="16" t="str" cm="1">
        <f t="array" ref="I15">_xlfn.IFS($B15=I$2,-1,$C15=I$2,1+$E15,AND($B15&lt;I$2,$C15&gt;I$2),"&lt;---&gt;",TRUE,"")</f>
        <v/>
      </c>
      <c r="J15" s="16" t="str" cm="1">
        <f t="array" ref="J15">_xlfn.IFS($B15=J$2,-1,$C15=J$2,1+$E15,AND($B15&lt;J$2,$C15&gt;J$2),"&lt;---&gt;",TRUE,"")</f>
        <v/>
      </c>
      <c r="K15" s="16" cm="1">
        <f t="array" ref="K15">_xlfn.IFS($B15=K$2,-1,$C15=K$2,1+$E15,AND($B15&lt;K$2,$C15&gt;K$2),"&lt;---&gt;",TRUE,"")</f>
        <v>-1</v>
      </c>
      <c r="L15" s="16" cm="1">
        <f t="array" ref="L15">_xlfn.IFS($B15=L$2,-1,$C15=L$2,1+$E15,AND($B15&lt;L$2,$C15&gt;L$2),"&lt;---&gt;",TRUE,"")</f>
        <v>1.02</v>
      </c>
      <c r="M15" s="16" t="str" cm="1">
        <f t="array" ref="M15">_xlfn.IFS($B15=M$2,-1,$C15=M$2,1+$E15,AND($B15&lt;M$2,$C15&gt;M$2),"&lt;---&gt;",TRUE,"")</f>
        <v/>
      </c>
      <c r="N15" s="16" t="str" cm="1">
        <f t="array" ref="N15">_xlfn.IFS($B15=N$2,-1,$C15=N$2,1+$E15,AND($B15&lt;N$2,$C15&gt;N$2),"&lt;---&gt;",TRUE,"")</f>
        <v/>
      </c>
      <c r="O15" s="16" t="str" cm="1">
        <f t="array" ref="O15">_xlfn.IFS($B15=O$2,-1,$C15=O$2,1+$E15,AND($B15&lt;O$2,$C15&gt;O$2),"&lt;---&gt;",TRUE,"")</f>
        <v/>
      </c>
      <c r="P15" s="1" t="s">
        <v>3</v>
      </c>
      <c r="Q15" s="1" t="s">
        <v>4</v>
      </c>
      <c r="R15" s="1" t="s">
        <v>5</v>
      </c>
      <c r="S15" s="1" t="s">
        <v>6</v>
      </c>
    </row>
    <row r="16" spans="1:20" ht="15" thickBot="1" x14ac:dyDescent="0.4">
      <c r="A16" s="25" t="s">
        <v>19</v>
      </c>
      <c r="B16" s="20">
        <v>7</v>
      </c>
      <c r="C16" s="20">
        <v>8</v>
      </c>
      <c r="D16" s="9">
        <v>0</v>
      </c>
      <c r="E16" s="37">
        <v>0.02</v>
      </c>
      <c r="F16" s="16" t="str" cm="1">
        <f t="array" ref="F16">_xlfn.IFS($B16=F$2,-1,$C16=F$2,1+$E16,AND($B16&lt;F$2,$C16&gt;F$2),"&lt;---&gt;",TRUE,"")</f>
        <v/>
      </c>
      <c r="G16" s="16" t="str" cm="1">
        <f t="array" ref="G16">_xlfn.IFS($B16=G$2,-1,$C16=G$2,1+$E16,AND($B16&lt;G$2,$C16&gt;G$2),"&lt;---&gt;",TRUE,"")</f>
        <v/>
      </c>
      <c r="H16" s="16" t="str" cm="1">
        <f t="array" ref="H16">_xlfn.IFS($B16=H$2,-1,$C16=H$2,1+$E16,AND($B16&lt;H$2,$C16&gt;H$2),"&lt;---&gt;",TRUE,"")</f>
        <v/>
      </c>
      <c r="I16" s="16" t="str" cm="1">
        <f t="array" ref="I16">_xlfn.IFS($B16=I$2,-1,$C16=I$2,1+$E16,AND($B16&lt;I$2,$C16&gt;I$2),"&lt;---&gt;",TRUE,"")</f>
        <v/>
      </c>
      <c r="J16" s="16" t="str" cm="1">
        <f t="array" ref="J16">_xlfn.IFS($B16=J$2,-1,$C16=J$2,1+$E16,AND($B16&lt;J$2,$C16&gt;J$2),"&lt;---&gt;",TRUE,"")</f>
        <v/>
      </c>
      <c r="K16" s="16" t="str" cm="1">
        <f t="array" ref="K16">_xlfn.IFS($B16=K$2,-1,$C16=K$2,1+$E16,AND($B16&lt;K$2,$C16&gt;K$2),"&lt;---&gt;",TRUE,"")</f>
        <v/>
      </c>
      <c r="L16" s="16" cm="1">
        <f t="array" ref="L16">_xlfn.IFS($B16=L$2,-1,$C16=L$2,1+$E16,AND($B16&lt;L$2,$C16&gt;L$2),"&lt;---&gt;",TRUE,"")</f>
        <v>-1</v>
      </c>
      <c r="M16" s="16" cm="1">
        <f t="array" ref="M16">_xlfn.IFS($B16=M$2,-1,$C16=M$2,1+$E16,AND($B16&lt;M$2,$C16&gt;M$2),"&lt;---&gt;",TRUE,"")</f>
        <v>1.02</v>
      </c>
      <c r="N16" s="16" t="str" cm="1">
        <f t="array" ref="N16">_xlfn.IFS($B16=N$2,-1,$C16=N$2,1+$E16,AND($B16&lt;N$2,$C16&gt;N$2),"&lt;---&gt;",TRUE,"")</f>
        <v/>
      </c>
      <c r="O16" s="16" t="str" cm="1">
        <f t="array" ref="O16">_xlfn.IFS($B16=O$2,-1,$C16=O$2,1+$E16,AND($B16&lt;O$2,$C16&gt;O$2),"&lt;---&gt;",TRUE,"")</f>
        <v/>
      </c>
      <c r="P16" s="2" t="s">
        <v>7</v>
      </c>
      <c r="Q16" s="2">
        <v>0.02</v>
      </c>
      <c r="R16" s="2">
        <v>1</v>
      </c>
      <c r="S16" s="2">
        <v>1</v>
      </c>
    </row>
    <row r="17" spans="1:19" ht="15" thickBot="1" x14ac:dyDescent="0.4">
      <c r="A17" s="26" t="s">
        <v>20</v>
      </c>
      <c r="B17" s="7">
        <v>7</v>
      </c>
      <c r="C17" s="7">
        <v>9</v>
      </c>
      <c r="D17" s="9">
        <v>470.30229150088508</v>
      </c>
      <c r="E17" s="38">
        <v>4.2299999999999997E-2</v>
      </c>
      <c r="F17" s="16" t="str" cm="1">
        <f t="array" ref="F17">_xlfn.IFS($B17=F$2,-1,$C17=F$2,1+$E17,AND($B17&lt;F$2,$C17&gt;F$2),"&lt;---&gt;",TRUE,"")</f>
        <v/>
      </c>
      <c r="G17" s="16" t="str" cm="1">
        <f t="array" ref="G17">_xlfn.IFS($B17=G$2,-1,$C17=G$2,1+$E17,AND($B17&lt;G$2,$C17&gt;G$2),"&lt;---&gt;",TRUE,"")</f>
        <v/>
      </c>
      <c r="H17" s="16" t="str" cm="1">
        <f t="array" ref="H17">_xlfn.IFS($B17=H$2,-1,$C17=H$2,1+$E17,AND($B17&lt;H$2,$C17&gt;H$2),"&lt;---&gt;",TRUE,"")</f>
        <v/>
      </c>
      <c r="I17" s="16" t="str" cm="1">
        <f t="array" ref="I17">_xlfn.IFS($B17=I$2,-1,$C17=I$2,1+$E17,AND($B17&lt;I$2,$C17&gt;I$2),"&lt;---&gt;",TRUE,"")</f>
        <v/>
      </c>
      <c r="J17" s="16" t="str" cm="1">
        <f t="array" ref="J17">_xlfn.IFS($B17=J$2,-1,$C17=J$2,1+$E17,AND($B17&lt;J$2,$C17&gt;J$2),"&lt;---&gt;",TRUE,"")</f>
        <v/>
      </c>
      <c r="K17" s="16" t="str" cm="1">
        <f t="array" ref="K17">_xlfn.IFS($B17=K$2,-1,$C17=K$2,1+$E17,AND($B17&lt;K$2,$C17&gt;K$2),"&lt;---&gt;",TRUE,"")</f>
        <v/>
      </c>
      <c r="L17" s="16" cm="1">
        <f t="array" ref="L17">_xlfn.IFS($B17=L$2,-1,$C17=L$2,1+$E17,AND($B17&lt;L$2,$C17&gt;L$2),"&lt;---&gt;",TRUE,"")</f>
        <v>-1</v>
      </c>
      <c r="M17" s="16" t="str" cm="1">
        <f t="array" ref="M17">_xlfn.IFS($B17=M$2,-1,$C17=M$2,1+$E17,AND($B17&lt;M$2,$C17&gt;M$2),"&lt;---&gt;",TRUE,"")</f>
        <v>&lt;---&gt;</v>
      </c>
      <c r="N17" s="16" cm="1">
        <f t="array" ref="N17">_xlfn.IFS($B17=N$2,-1,$C17=N$2,1+$E17,AND($B17&lt;N$2,$C17&gt;N$2),"&lt;---&gt;",TRUE,"")</f>
        <v>1.0423</v>
      </c>
      <c r="O17" s="16" t="str" cm="1">
        <f t="array" ref="O17">_xlfn.IFS($B17=O$2,-1,$C17=O$2,1+$E17,AND($B17&lt;O$2,$C17&gt;O$2),"&lt;---&gt;",TRUE,"")</f>
        <v/>
      </c>
      <c r="P17" s="2" t="s">
        <v>8</v>
      </c>
      <c r="Q17" s="2">
        <v>4.2299999999999997E-2</v>
      </c>
      <c r="R17" s="2">
        <v>1</v>
      </c>
      <c r="S17" s="2">
        <v>2</v>
      </c>
    </row>
    <row r="18" spans="1:19" ht="15" thickBot="1" x14ac:dyDescent="0.4">
      <c r="A18" s="20" t="s">
        <v>19</v>
      </c>
      <c r="B18" s="20">
        <v>8</v>
      </c>
      <c r="C18" s="20">
        <v>9</v>
      </c>
      <c r="D18" s="9">
        <v>0</v>
      </c>
      <c r="E18" s="39">
        <v>0.02</v>
      </c>
      <c r="F18" s="16" t="str" cm="1">
        <f t="array" ref="F18">_xlfn.IFS($B18=F$2,-1,$C18=F$2,1+$E18,AND($B18&lt;F$2,$C18&gt;F$2),"&lt;---&gt;",TRUE,"")</f>
        <v/>
      </c>
      <c r="G18" s="16" t="str" cm="1">
        <f t="array" ref="G18">_xlfn.IFS($B18=G$2,-1,$C18=G$2,1+$E18,AND($B18&lt;G$2,$C18&gt;G$2),"&lt;---&gt;",TRUE,"")</f>
        <v/>
      </c>
      <c r="H18" s="16" t="str" cm="1">
        <f t="array" ref="H18">_xlfn.IFS($B18=H$2,-1,$C18=H$2,1+$E18,AND($B18&lt;H$2,$C18&gt;H$2),"&lt;---&gt;",TRUE,"")</f>
        <v/>
      </c>
      <c r="I18" s="16" t="str" cm="1">
        <f t="array" ref="I18">_xlfn.IFS($B18=I$2,-1,$C18=I$2,1+$E18,AND($B18&lt;I$2,$C18&gt;I$2),"&lt;---&gt;",TRUE,"")</f>
        <v/>
      </c>
      <c r="J18" s="16" t="str" cm="1">
        <f t="array" ref="J18">_xlfn.IFS($B18=J$2,-1,$C18=J$2,1+$E18,AND($B18&lt;J$2,$C18&gt;J$2),"&lt;---&gt;",TRUE,"")</f>
        <v/>
      </c>
      <c r="K18" s="16" t="str" cm="1">
        <f t="array" ref="K18">_xlfn.IFS($B18=K$2,-1,$C18=K$2,1+$E18,AND($B18&lt;K$2,$C18&gt;K$2),"&lt;---&gt;",TRUE,"")</f>
        <v/>
      </c>
      <c r="L18" s="16" t="str" cm="1">
        <f t="array" ref="L18">_xlfn.IFS($B18=L$2,-1,$C18=L$2,1+$E18,AND($B18&lt;L$2,$C18&gt;L$2),"&lt;---&gt;",TRUE,"")</f>
        <v/>
      </c>
      <c r="M18" s="16" cm="1">
        <f t="array" ref="M18">_xlfn.IFS($B18=M$2,-1,$C18=M$2,1+$E18,AND($B18&lt;M$2,$C18&gt;M$2),"&lt;---&gt;",TRUE,"")</f>
        <v>-1</v>
      </c>
      <c r="N18" s="16" cm="1">
        <f t="array" ref="N18">_xlfn.IFS($B18=N$2,-1,$C18=N$2,1+$E18,AND($B18&lt;N$2,$C18&gt;N$2),"&lt;---&gt;",TRUE,"")</f>
        <v>1.02</v>
      </c>
      <c r="O18" s="16" t="str" cm="1">
        <f t="array" ref="O18">_xlfn.IFS($B18=O$2,-1,$C18=O$2,1+$E18,AND($B18&lt;O$2,$C18&gt;O$2),"&lt;---&gt;",TRUE,"")</f>
        <v/>
      </c>
      <c r="P18" s="2" t="s">
        <v>9</v>
      </c>
      <c r="Q18" s="2">
        <v>6.4600000000000005E-2</v>
      </c>
      <c r="R18" s="2">
        <v>2</v>
      </c>
      <c r="S18" s="2">
        <v>3</v>
      </c>
    </row>
    <row r="19" spans="1:19" x14ac:dyDescent="0.35">
      <c r="A19" s="20" t="s">
        <v>19</v>
      </c>
      <c r="B19" s="20">
        <v>9</v>
      </c>
      <c r="C19" s="20">
        <v>10</v>
      </c>
      <c r="D19" s="9">
        <v>490.19607843137254</v>
      </c>
      <c r="E19" s="39">
        <v>0.02</v>
      </c>
      <c r="F19" s="16" t="str" cm="1">
        <f t="array" ref="F19">_xlfn.IFS($B19=F$2,-1,$C19=F$2,1+$E19,AND($B19&lt;F$2,$C19&gt;F$2),"&lt;---&gt;",TRUE,"")</f>
        <v/>
      </c>
      <c r="G19" s="16" t="str" cm="1">
        <f t="array" ref="G19">_xlfn.IFS($B19=G$2,-1,$C19=G$2,1+$E19,AND($B19&lt;G$2,$C19&gt;G$2),"&lt;---&gt;",TRUE,"")</f>
        <v/>
      </c>
      <c r="H19" s="16" t="str" cm="1">
        <f t="array" ref="H19">_xlfn.IFS($B19=H$2,-1,$C19=H$2,1+$E19,AND($B19&lt;H$2,$C19&gt;H$2),"&lt;---&gt;",TRUE,"")</f>
        <v/>
      </c>
      <c r="I19" s="16" t="str" cm="1">
        <f t="array" ref="I19">_xlfn.IFS($B19=I$2,-1,$C19=I$2,1+$E19,AND($B19&lt;I$2,$C19&gt;I$2),"&lt;---&gt;",TRUE,"")</f>
        <v/>
      </c>
      <c r="J19" s="16" t="str" cm="1">
        <f t="array" ref="J19">_xlfn.IFS($B19=J$2,-1,$C19=J$2,1+$E19,AND($B19&lt;J$2,$C19&gt;J$2),"&lt;---&gt;",TRUE,"")</f>
        <v/>
      </c>
      <c r="K19" s="16" t="str" cm="1">
        <f t="array" ref="K19">_xlfn.IFS($B19=K$2,-1,$C19=K$2,1+$E19,AND($B19&lt;K$2,$C19&gt;K$2),"&lt;---&gt;",TRUE,"")</f>
        <v/>
      </c>
      <c r="L19" s="16" t="str" cm="1">
        <f t="array" ref="L19">_xlfn.IFS($B19=L$2,-1,$C19=L$2,1+$E19,AND($B19&lt;L$2,$C19&gt;L$2),"&lt;---&gt;",TRUE,"")</f>
        <v/>
      </c>
      <c r="M19" s="16" t="str" cm="1">
        <f t="array" ref="M19">_xlfn.IFS($B19=M$2,-1,$C19=M$2,1+$E19,AND($B19&lt;M$2,$C19&gt;M$2),"&lt;---&gt;",TRUE,"")</f>
        <v/>
      </c>
      <c r="N19" s="16" cm="1">
        <f t="array" ref="N19">_xlfn.IFS($B19=N$2,-1,$C19=N$2,1+$E19,AND($B19&lt;N$2,$C19&gt;N$2),"&lt;---&gt;",TRUE,"")</f>
        <v>-1</v>
      </c>
      <c r="O19" s="16" cm="1">
        <f t="array" ref="O19">_xlfn.IFS($B19=O$2,-1,$C19=O$2,1+$E19,AND($B19&lt;O$2,$C19&gt;O$2),"&lt;---&gt;",TRUE,"")</f>
        <v>1.02</v>
      </c>
      <c r="P19" s="2" t="s">
        <v>10</v>
      </c>
      <c r="Q19" s="2">
        <v>8.6999999999999994E-2</v>
      </c>
      <c r="R19" s="2">
        <v>3</v>
      </c>
      <c r="S19" s="2">
        <v>4</v>
      </c>
    </row>
    <row r="20" spans="1:19" ht="15" thickBot="1" x14ac:dyDescent="0.4">
      <c r="A20" s="42" t="s">
        <v>23</v>
      </c>
      <c r="B20" s="42"/>
      <c r="C20" s="42"/>
      <c r="D20" s="6">
        <f>SUMIF(B3:B19,1,D3:D19)</f>
        <v>880.28288008517916</v>
      </c>
      <c r="E20" s="43" t="s">
        <v>24</v>
      </c>
      <c r="F20" s="43"/>
      <c r="G20" s="3">
        <f>SUMPRODUCT(G3:G19,$D$3:$D$19)</f>
        <v>0</v>
      </c>
      <c r="H20" s="3">
        <f t="shared" ref="H20:O20" si="0">SUMPRODUCT(H3:H19,$D$3:$D$19)</f>
        <v>250.00000000000006</v>
      </c>
      <c r="I20" s="3">
        <f t="shared" si="0"/>
        <v>0</v>
      </c>
      <c r="J20" s="3">
        <f t="shared" si="0"/>
        <v>0</v>
      </c>
      <c r="K20" s="3">
        <f t="shared" si="0"/>
        <v>250</v>
      </c>
      <c r="L20" s="3">
        <f t="shared" si="0"/>
        <v>-5.6843418860808015E-14</v>
      </c>
      <c r="M20" s="3">
        <f t="shared" si="0"/>
        <v>0</v>
      </c>
      <c r="N20" s="3">
        <f t="shared" si="0"/>
        <v>0</v>
      </c>
      <c r="O20" s="3">
        <f t="shared" si="0"/>
        <v>500</v>
      </c>
      <c r="P20" s="2" t="s">
        <v>11</v>
      </c>
      <c r="Q20" s="2">
        <v>0.1095</v>
      </c>
      <c r="R20" s="2">
        <v>1</v>
      </c>
      <c r="S20" s="2">
        <v>5</v>
      </c>
    </row>
    <row r="21" spans="1:19" ht="15" thickBot="1" x14ac:dyDescent="0.4">
      <c r="A21" s="42"/>
      <c r="B21" s="42"/>
      <c r="C21" s="42"/>
      <c r="D21" s="6"/>
      <c r="E21" s="43" t="s">
        <v>25</v>
      </c>
      <c r="F21" s="43"/>
      <c r="G21" s="4">
        <v>0</v>
      </c>
      <c r="H21" s="4">
        <v>250</v>
      </c>
      <c r="I21" s="4">
        <v>0</v>
      </c>
      <c r="J21" s="4">
        <v>0</v>
      </c>
      <c r="K21" s="4">
        <v>250</v>
      </c>
      <c r="L21" s="4">
        <v>0</v>
      </c>
      <c r="M21" s="4">
        <v>0</v>
      </c>
      <c r="N21" s="4">
        <v>0</v>
      </c>
      <c r="O21" s="41">
        <v>500</v>
      </c>
    </row>
    <row r="22" spans="1:19" x14ac:dyDescent="0.35">
      <c r="E22" s="43"/>
      <c r="F22" s="43"/>
      <c r="G22" s="4"/>
      <c r="H22" s="4"/>
      <c r="I22" s="4"/>
      <c r="J22" s="4"/>
      <c r="K22" s="4"/>
      <c r="L22" s="4"/>
    </row>
  </sheetData>
  <mergeCells count="7">
    <mergeCell ref="A21:C21"/>
    <mergeCell ref="E21:F21"/>
    <mergeCell ref="E22:F22"/>
    <mergeCell ref="B1:C1"/>
    <mergeCell ref="F1:L1"/>
    <mergeCell ref="A20:C20"/>
    <mergeCell ref="E20:F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E1BD8-AF90-488B-A526-B44B59ADCC4C}">
  <dimension ref="A1:S21"/>
  <sheetViews>
    <sheetView zoomScale="75" zoomScaleNormal="75" workbookViewId="0">
      <selection activeCell="F25" sqref="F25"/>
    </sheetView>
  </sheetViews>
  <sheetFormatPr defaultRowHeight="14.5" x14ac:dyDescent="0.35"/>
  <cols>
    <col min="4" max="4" width="9.26953125" bestFit="1" customWidth="1"/>
    <col min="15" max="15" width="10.1796875" bestFit="1" customWidth="1"/>
    <col min="16" max="16" width="24.54296875" bestFit="1" customWidth="1"/>
    <col min="17" max="17" width="16.81640625" bestFit="1" customWidth="1"/>
    <col min="18" max="18" width="23.54296875" bestFit="1" customWidth="1"/>
    <col min="19" max="19" width="15.1796875" bestFit="1" customWidth="1"/>
  </cols>
  <sheetData>
    <row r="1" spans="1:19" ht="15" thickBot="1" x14ac:dyDescent="0.4">
      <c r="B1" s="43" t="s">
        <v>12</v>
      </c>
      <c r="C1" s="43"/>
      <c r="D1" s="5"/>
      <c r="E1" s="5"/>
      <c r="F1" s="43" t="s">
        <v>13</v>
      </c>
      <c r="G1" s="43"/>
      <c r="H1" s="43"/>
      <c r="I1" s="43"/>
      <c r="J1" s="43"/>
      <c r="K1" s="43"/>
      <c r="L1" s="43"/>
    </row>
    <row r="2" spans="1:19" ht="15" thickBot="1" x14ac:dyDescent="0.4">
      <c r="A2" s="12" t="s">
        <v>14</v>
      </c>
      <c r="B2" s="13" t="s">
        <v>15</v>
      </c>
      <c r="C2" s="13" t="s">
        <v>16</v>
      </c>
      <c r="D2" s="13" t="s">
        <v>17</v>
      </c>
      <c r="E2" s="19" t="s">
        <v>18</v>
      </c>
      <c r="F2" s="14">
        <v>1</v>
      </c>
      <c r="G2" s="14">
        <v>2</v>
      </c>
      <c r="H2" s="14">
        <v>3</v>
      </c>
      <c r="I2" s="14">
        <v>4</v>
      </c>
      <c r="J2" s="14">
        <v>5</v>
      </c>
      <c r="K2" s="14">
        <v>6</v>
      </c>
      <c r="L2" s="15">
        <v>7</v>
      </c>
      <c r="M2" s="40">
        <v>8</v>
      </c>
      <c r="N2" s="40">
        <v>9</v>
      </c>
      <c r="O2" s="40">
        <v>10</v>
      </c>
      <c r="Q2" s="1" t="s">
        <v>3</v>
      </c>
      <c r="R2" s="1" t="s">
        <v>4</v>
      </c>
    </row>
    <row r="3" spans="1:19" ht="15" thickBot="1" x14ac:dyDescent="0.4">
      <c r="A3" s="27" t="s">
        <v>19</v>
      </c>
      <c r="B3" s="8">
        <v>1</v>
      </c>
      <c r="C3" s="8">
        <v>2</v>
      </c>
      <c r="D3" s="9">
        <v>0</v>
      </c>
      <c r="E3" s="32">
        <v>0.02</v>
      </c>
      <c r="F3" s="16" cm="1">
        <f t="array" ref="F3">_xlfn.IFS($B3=F$2,-1,$C3=F$2,1+$E3,AND($B3&lt;F$2,$C3&gt;F$2),"&lt;---&gt;",TRUE,"")</f>
        <v>-1</v>
      </c>
      <c r="G3" s="16" cm="1">
        <f t="array" ref="G3">_xlfn.IFS($B3=G$2,-1,$C3=G$2,1+$E3,AND($B3&lt;G$2,$C3&gt;G$2),"&lt;---&gt;",TRUE,"")</f>
        <v>1.02</v>
      </c>
      <c r="H3" s="16" t="str" cm="1">
        <f t="array" ref="H3">_xlfn.IFS($B3=H$2,-1,$C3=H$2,1+$E3,AND($B3&lt;H$2,$C3&gt;H$2),"&lt;---&gt;",TRUE,"")</f>
        <v/>
      </c>
      <c r="I3" s="16" t="str" cm="1">
        <f t="array" ref="I3">_xlfn.IFS($B3=I$2,-1,$C3=I$2,1+$E3,AND($B3&lt;I$2,$C3&gt;I$2),"&lt;---&gt;",TRUE,"")</f>
        <v/>
      </c>
      <c r="J3" s="16" t="str" cm="1">
        <f t="array" ref="J3">_xlfn.IFS($B3=J$2,-1,$C3=J$2,1+$E3,AND($B3&lt;J$2,$C3&gt;J$2),"&lt;---&gt;",TRUE,"")</f>
        <v/>
      </c>
      <c r="K3" s="16" t="str" cm="1">
        <f t="array" ref="K3">_xlfn.IFS($B3=K$2,-1,$C3=K$2,1+$E3,AND($B3&lt;K$2,$C3&gt;K$2),"&lt;---&gt;",TRUE,"")</f>
        <v/>
      </c>
      <c r="L3" s="16" t="str" cm="1">
        <f t="array" ref="L3">_xlfn.IFS($B3=L$2,-1,$C3=L$2,1+$E3,AND($B3&lt;L$2,$C3&gt;L$2),"&lt;---&gt;",TRUE,"")</f>
        <v/>
      </c>
      <c r="M3" s="16" t="str" cm="1">
        <f t="array" ref="M3">_xlfn.IFS($B3=M$2,-1,$C3=M$2,1+$E3,AND($B3&lt;M$2,$C3&gt;M$2),"&lt;---&gt;",TRUE,"")</f>
        <v/>
      </c>
      <c r="N3" s="16" t="str" cm="1">
        <f t="array" ref="N3">_xlfn.IFS($B3=N$2,-1,$C3=N$2,1+$E3,AND($B3&lt;N$2,$C3&gt;N$2),"&lt;---&gt;",TRUE,"")</f>
        <v/>
      </c>
      <c r="O3" s="16" t="str" cm="1">
        <f t="array" ref="O3">_xlfn.IFS($B3=O$2,-1,$C3=O$2,1+$E3,AND($B3&lt;O$2,$C3&gt;O$2),"&lt;---&gt;",TRUE,"")</f>
        <v/>
      </c>
      <c r="Q3" s="2" t="s">
        <v>26</v>
      </c>
      <c r="R3" s="24">
        <v>0.02</v>
      </c>
      <c r="S3" s="23"/>
    </row>
    <row r="4" spans="1:19" ht="15" thickBot="1" x14ac:dyDescent="0.4">
      <c r="A4" s="28" t="s">
        <v>20</v>
      </c>
      <c r="B4" s="10">
        <v>1</v>
      </c>
      <c r="C4" s="10">
        <f>B4+2</f>
        <v>3</v>
      </c>
      <c r="D4" s="9">
        <v>830.20397534058202</v>
      </c>
      <c r="E4" s="33">
        <v>4.2299999999999997E-2</v>
      </c>
      <c r="F4" s="16" cm="1">
        <f t="array" ref="F4">_xlfn.IFS($B4=F$2,-1,$C4=F$2,1+$E4,AND($B4&lt;F$2,$C4&gt;F$2),"&lt;---&gt;",TRUE,"")</f>
        <v>-1</v>
      </c>
      <c r="G4" s="16" t="str" cm="1">
        <f t="array" ref="G4">_xlfn.IFS($B4=G$2,-1,$C4=G$2,1+$E4,AND($B4&lt;G$2,$C4&gt;G$2),"&lt;---&gt;",TRUE,"")</f>
        <v>&lt;---&gt;</v>
      </c>
      <c r="H4" s="16" cm="1">
        <f t="array" ref="H4">_xlfn.IFS($B4=H$2,-1,$C4=H$2,1+$E4,AND($B4&lt;H$2,$C4&gt;H$2),"&lt;---&gt;",TRUE,"")</f>
        <v>1.0423</v>
      </c>
      <c r="I4" s="16" t="str" cm="1">
        <f t="array" ref="I4">_xlfn.IFS($B4=I$2,-1,$C4=I$2,1+$E4,AND($B4&lt;I$2,$C4&gt;I$2),"&lt;---&gt;",TRUE,"")</f>
        <v/>
      </c>
      <c r="J4" s="16" t="str" cm="1">
        <f t="array" ref="J4">_xlfn.IFS($B4=J$2,-1,$C4=J$2,1+$E4,AND($B4&lt;J$2,$C4&gt;J$2),"&lt;---&gt;",TRUE,"")</f>
        <v/>
      </c>
      <c r="K4" s="16" t="str" cm="1">
        <f t="array" ref="K4">_xlfn.IFS($B4=K$2,-1,$C4=K$2,1+$E4,AND($B4&lt;K$2,$C4&gt;K$2),"&lt;---&gt;",TRUE,"")</f>
        <v/>
      </c>
      <c r="L4" s="16" t="str" cm="1">
        <f t="array" ref="L4">_xlfn.IFS($B4=L$2,-1,$C4=L$2,1+$E4,AND($B4&lt;L$2,$C4&gt;L$2),"&lt;---&gt;",TRUE,"")</f>
        <v/>
      </c>
      <c r="M4" s="16" t="str" cm="1">
        <f t="array" ref="M4">_xlfn.IFS($B4=M$2,-1,$C4=M$2,1+$E4,AND($B4&lt;M$2,$C4&gt;M$2),"&lt;---&gt;",TRUE,"")</f>
        <v/>
      </c>
      <c r="N4" s="16" t="str" cm="1">
        <f t="array" ref="N4">_xlfn.IFS($B4=N$2,-1,$C4=N$2,1+$E4,AND($B4&lt;N$2,$C4&gt;N$2),"&lt;---&gt;",TRUE,"")</f>
        <v/>
      </c>
      <c r="O4" s="16" t="str" cm="1">
        <f t="array" ref="O4">_xlfn.IFS($B4=O$2,-1,$C4=O$2,1+$E4,AND($B4&lt;O$2,$C4&gt;O$2),"&lt;---&gt;",TRUE,"")</f>
        <v/>
      </c>
      <c r="Q4" s="2" t="s">
        <v>27</v>
      </c>
      <c r="R4" s="24">
        <v>4.2299999999999997E-2</v>
      </c>
      <c r="S4" s="23"/>
    </row>
    <row r="5" spans="1:19" ht="15" thickBot="1" x14ac:dyDescent="0.4">
      <c r="A5" s="28" t="s">
        <v>31</v>
      </c>
      <c r="B5" s="10">
        <v>1</v>
      </c>
      <c r="C5" s="10">
        <f>B5+5</f>
        <v>6</v>
      </c>
      <c r="D5" s="9">
        <v>0</v>
      </c>
      <c r="E5" s="33">
        <v>0.1095</v>
      </c>
      <c r="F5" s="16" cm="1">
        <f t="array" ref="F5">_xlfn.IFS($B5=F$2,-1,$C5=F$2,1+$E5,AND($B5&lt;F$2,$C5&gt;F$2),"&lt;---&gt;",TRUE,"")</f>
        <v>-1</v>
      </c>
      <c r="G5" s="16" t="str" cm="1">
        <f t="array" ref="G5">_xlfn.IFS($B5=G$2,-1,$C5=G$2,1+$E5,AND($B5&lt;G$2,$C5&gt;G$2),"&lt;---&gt;",TRUE,"")</f>
        <v>&lt;---&gt;</v>
      </c>
      <c r="H5" s="16" t="str" cm="1">
        <f t="array" ref="H5">_xlfn.IFS($B5=H$2,-1,$C5=H$2,1+$E5,AND($B5&lt;H$2,$C5&gt;H$2),"&lt;---&gt;",TRUE,"")</f>
        <v>&lt;---&gt;</v>
      </c>
      <c r="I5" s="16" t="str" cm="1">
        <f t="array" ref="I5">_xlfn.IFS($B5=I$2,-1,$C5=I$2,1+$E5,AND($B5&lt;I$2,$C5&gt;I$2),"&lt;---&gt;",TRUE,"")</f>
        <v>&lt;---&gt;</v>
      </c>
      <c r="J5" s="16" t="str" cm="1">
        <f t="array" ref="J5">_xlfn.IFS($B5=J$2,-1,$C5=J$2,1+$E5,AND($B5&lt;J$2,$C5&gt;J$2),"&lt;---&gt;",TRUE,"")</f>
        <v>&lt;---&gt;</v>
      </c>
      <c r="K5" s="16" cm="1">
        <f t="array" ref="K5">_xlfn.IFS($B5=K$2,-1,$C5=K$2,1+$E5,AND($B5&lt;K$2,$C5&gt;K$2),"&lt;---&gt;",TRUE,"")</f>
        <v>1.1094999999999999</v>
      </c>
      <c r="L5" s="16" t="str" cm="1">
        <f t="array" ref="L5">_xlfn.IFS($B5=L$2,-1,$C5=L$2,1+$E5,AND($B5&lt;L$2,$C5&gt;L$2),"&lt;---&gt;",TRUE,"")</f>
        <v/>
      </c>
      <c r="M5" s="16" t="str" cm="1">
        <f t="array" ref="M5">_xlfn.IFS($B5=M$2,-1,$C5=M$2,1+$E5,AND($B5&lt;M$2,$C5&gt;M$2),"&lt;---&gt;",TRUE,"")</f>
        <v/>
      </c>
      <c r="N5" s="16" t="str" cm="1">
        <f t="array" ref="N5">_xlfn.IFS($B5=N$2,-1,$C5=N$2,1+$E5,AND($B5&lt;N$2,$C5&gt;N$2),"&lt;---&gt;",TRUE,"")</f>
        <v/>
      </c>
      <c r="O5" s="16" t="str" cm="1">
        <f t="array" ref="O5">_xlfn.IFS($B5=O$2,-1,$C5=O$2,1+$E5,AND($B5&lt;O$2,$C5&gt;O$2),"&lt;---&gt;",TRUE,"")</f>
        <v/>
      </c>
      <c r="Q5" s="2" t="s">
        <v>28</v>
      </c>
      <c r="R5" s="24">
        <v>6.4600000000000005E-2</v>
      </c>
      <c r="S5" s="23"/>
    </row>
    <row r="6" spans="1:19" ht="15" thickBot="1" x14ac:dyDescent="0.4">
      <c r="A6" s="29" t="s">
        <v>19</v>
      </c>
      <c r="B6" s="11">
        <v>2</v>
      </c>
      <c r="C6" s="11">
        <v>3</v>
      </c>
      <c r="D6" s="9">
        <v>0</v>
      </c>
      <c r="E6" s="34">
        <v>0.02</v>
      </c>
      <c r="F6" s="16" t="str" cm="1">
        <f t="array" ref="F6">_xlfn.IFS($B6=F$2,-1,$C6=F$2,1+$E6,AND($B6&lt;F$2,$C6&gt;F$2),"&lt;---&gt;",TRUE,"")</f>
        <v/>
      </c>
      <c r="G6" s="16" cm="1">
        <f t="array" ref="G6">_xlfn.IFS($B6=G$2,-1,$C6=G$2,1+$E6,AND($B6&lt;G$2,$C6&gt;G$2),"&lt;---&gt;",TRUE,"")</f>
        <v>-1</v>
      </c>
      <c r="H6" s="16" cm="1">
        <f t="array" ref="H6">_xlfn.IFS($B6=H$2,-1,$C6=H$2,1+$E6,AND($B6&lt;H$2,$C6&gt;H$2),"&lt;---&gt;",TRUE,"")</f>
        <v>1.02</v>
      </c>
      <c r="I6" s="16" t="str" cm="1">
        <f t="array" ref="I6">_xlfn.IFS($B6=I$2,-1,$C6=I$2,1+$E6,AND($B6&lt;I$2,$C6&gt;I$2),"&lt;---&gt;",TRUE,"")</f>
        <v/>
      </c>
      <c r="J6" s="16" t="str" cm="1">
        <f t="array" ref="J6">_xlfn.IFS($B6=J$2,-1,$C6=J$2,1+$E6,AND($B6&lt;J$2,$C6&gt;J$2),"&lt;---&gt;",TRUE,"")</f>
        <v/>
      </c>
      <c r="K6" s="16" t="str" cm="1">
        <f t="array" ref="K6">_xlfn.IFS($B6=K$2,-1,$C6=K$2,1+$E6,AND($B6&lt;K$2,$C6&gt;K$2),"&lt;---&gt;",TRUE,"")</f>
        <v/>
      </c>
      <c r="L6" s="16" t="str" cm="1">
        <f t="array" ref="L6">_xlfn.IFS($B6=L$2,-1,$C6=L$2,1+$E6,AND($B6&lt;L$2,$C6&gt;L$2),"&lt;---&gt;",TRUE,"")</f>
        <v/>
      </c>
      <c r="M6" s="16" t="str" cm="1">
        <f t="array" ref="M6">_xlfn.IFS($B6=M$2,-1,$C6=M$2,1+$E6,AND($B6&lt;M$2,$C6&gt;M$2),"&lt;---&gt;",TRUE,"")</f>
        <v/>
      </c>
      <c r="N6" s="16" t="str" cm="1">
        <f t="array" ref="N6">_xlfn.IFS($B6=N$2,-1,$C6=N$2,1+$E6,AND($B6&lt;N$2,$C6&gt;N$2),"&lt;---&gt;",TRUE,"")</f>
        <v/>
      </c>
      <c r="O6" s="16" t="str" cm="1">
        <f t="array" ref="O6">_xlfn.IFS($B6=O$2,-1,$C6=O$2,1+$E6,AND($B6&lt;O$2,$C6&gt;O$2),"&lt;---&gt;",TRUE,"")</f>
        <v/>
      </c>
      <c r="Q6" s="2" t="s">
        <v>29</v>
      </c>
      <c r="R6" s="24">
        <v>8.6999999999999994E-2</v>
      </c>
      <c r="S6" s="20"/>
    </row>
    <row r="7" spans="1:19" ht="15" thickBot="1" x14ac:dyDescent="0.4">
      <c r="A7" s="30" t="s">
        <v>21</v>
      </c>
      <c r="B7" s="17">
        <v>2</v>
      </c>
      <c r="C7" s="17">
        <f>B7+3</f>
        <v>5</v>
      </c>
      <c r="D7" s="9">
        <v>0</v>
      </c>
      <c r="E7" s="35">
        <v>6.4600000000000005E-2</v>
      </c>
      <c r="F7" s="16" t="str" cm="1">
        <f t="array" ref="F7">_xlfn.IFS($B7=F$2,-1,$C7=F$2,1+$E7,AND($B7&lt;F$2,$C7&gt;F$2),"&lt;---&gt;",TRUE,"")</f>
        <v/>
      </c>
      <c r="G7" s="16" cm="1">
        <f t="array" ref="G7">_xlfn.IFS($B7=G$2,-1,$C7=G$2,1+$E7,AND($B7&lt;G$2,$C7&gt;G$2),"&lt;---&gt;",TRUE,"")</f>
        <v>-1</v>
      </c>
      <c r="H7" s="16" t="str" cm="1">
        <f t="array" ref="H7">_xlfn.IFS($B7=H$2,-1,$C7=H$2,1+$E7,AND($B7&lt;H$2,$C7&gt;H$2),"&lt;---&gt;",TRUE,"")</f>
        <v>&lt;---&gt;</v>
      </c>
      <c r="I7" s="16" t="str" cm="1">
        <f t="array" ref="I7">_xlfn.IFS($B7=I$2,-1,$C7=I$2,1+$E7,AND($B7&lt;I$2,$C7&gt;I$2),"&lt;---&gt;",TRUE,"")</f>
        <v>&lt;---&gt;</v>
      </c>
      <c r="J7" s="16" cm="1">
        <f t="array" ref="J7">_xlfn.IFS($B7=J$2,-1,$C7=J$2,1+$E7,AND($B7&lt;J$2,$C7&gt;J$2),"&lt;---&gt;",TRUE,"")</f>
        <v>1.0646</v>
      </c>
      <c r="K7" s="16" t="str" cm="1">
        <f t="array" ref="K7">_xlfn.IFS($B7=K$2,-1,$C7=K$2,1+$E7,AND($B7&lt;K$2,$C7&gt;K$2),"&lt;---&gt;",TRUE,"")</f>
        <v/>
      </c>
      <c r="L7" s="16" t="str" cm="1">
        <f t="array" ref="L7">_xlfn.IFS($B7=L$2,-1,$C7=L$2,1+$E7,AND($B7&lt;L$2,$C7&gt;L$2),"&lt;---&gt;",TRUE,"")</f>
        <v/>
      </c>
      <c r="M7" s="16" t="str" cm="1">
        <f t="array" ref="M7">_xlfn.IFS($B7=M$2,-1,$C7=M$2,1+$E7,AND($B7&lt;M$2,$C7&gt;M$2),"&lt;---&gt;",TRUE,"")</f>
        <v/>
      </c>
      <c r="N7" s="16" t="str" cm="1">
        <f t="array" ref="N7">_xlfn.IFS($B7=N$2,-1,$C7=N$2,1+$E7,AND($B7&lt;N$2,$C7&gt;N$2),"&lt;---&gt;",TRUE,"")</f>
        <v/>
      </c>
      <c r="O7" s="16" t="str" cm="1">
        <f t="array" ref="O7">_xlfn.IFS($B7=O$2,-1,$C7=O$2,1+$E7,AND($B7&lt;O$2,$C7&gt;O$2),"&lt;---&gt;",TRUE,"")</f>
        <v/>
      </c>
      <c r="Q7" s="2" t="s">
        <v>30</v>
      </c>
      <c r="R7" s="24">
        <v>0.1095</v>
      </c>
      <c r="S7" s="20"/>
    </row>
    <row r="8" spans="1:19" ht="15" thickBot="1" x14ac:dyDescent="0.4">
      <c r="A8" s="31" t="s">
        <v>19</v>
      </c>
      <c r="B8" s="18">
        <v>3</v>
      </c>
      <c r="C8" s="18">
        <v>4</v>
      </c>
      <c r="D8" s="9">
        <v>0</v>
      </c>
      <c r="E8" s="36">
        <v>0.02</v>
      </c>
      <c r="F8" s="16" t="str" cm="1">
        <f t="array" ref="F8">_xlfn.IFS($B8=F$2,-1,$C8=F$2,1+$E8,AND($B8&lt;F$2,$C8&gt;F$2),"&lt;---&gt;",TRUE,"")</f>
        <v/>
      </c>
      <c r="G8" s="16" t="str" cm="1">
        <f t="array" ref="G8">_xlfn.IFS($B8=G$2,-1,$C8=G$2,1+$E8,AND($B8&lt;G$2,$C8&gt;G$2),"&lt;---&gt;",TRUE,"")</f>
        <v/>
      </c>
      <c r="H8" s="16" cm="1">
        <f t="array" ref="H8">_xlfn.IFS($B8=H$2,-1,$C8=H$2,1+$E8,AND($B8&lt;H$2,$C8&gt;H$2),"&lt;---&gt;",TRUE,"")</f>
        <v>-1</v>
      </c>
      <c r="I8" s="16" cm="1">
        <f t="array" ref="I8">_xlfn.IFS($B8=I$2,-1,$C8=I$2,1+$E8,AND($B8&lt;I$2,$C8&gt;I$2),"&lt;---&gt;",TRUE,"")</f>
        <v>1.02</v>
      </c>
      <c r="J8" s="16" t="str" cm="1">
        <f t="array" ref="J8">_xlfn.IFS($B8=J$2,-1,$C8=J$2,1+$E8,AND($B8&lt;J$2,$C8&gt;J$2),"&lt;---&gt;",TRUE,"")</f>
        <v/>
      </c>
      <c r="K8" s="16" t="str" cm="1">
        <f t="array" ref="K8">_xlfn.IFS($B8=K$2,-1,$C8=K$2,1+$E8,AND($B8&lt;K$2,$C8&gt;K$2),"&lt;---&gt;",TRUE,"")</f>
        <v/>
      </c>
      <c r="L8" s="16" t="str" cm="1">
        <f t="array" ref="L8">_xlfn.IFS($B8=L$2,-1,$C8=L$2,1+$E8,AND($B8&lt;L$2,$C8&gt;L$2),"&lt;---&gt;",TRUE,"")</f>
        <v/>
      </c>
      <c r="M8" s="16" t="str" cm="1">
        <f t="array" ref="M8">_xlfn.IFS($B8=M$2,-1,$C8=M$2,1+$E8,AND($B8&lt;M$2,$C8&gt;M$2),"&lt;---&gt;",TRUE,"")</f>
        <v/>
      </c>
      <c r="N8" s="16" t="str" cm="1">
        <f t="array" ref="N8">_xlfn.IFS($B8=N$2,-1,$C8=N$2,1+$E8,AND($B8&lt;N$2,$C8&gt;N$2),"&lt;---&gt;",TRUE,"")</f>
        <v/>
      </c>
      <c r="O8" s="16" t="str" cm="1">
        <f t="array" ref="O8">_xlfn.IFS($B8=O$2,-1,$C8=O$2,1+$E8,AND($B8&lt;O$2,$C8&gt;O$2),"&lt;---&gt;",TRUE,"")</f>
        <v/>
      </c>
      <c r="R8" s="20"/>
      <c r="S8" s="20"/>
    </row>
    <row r="9" spans="1:19" ht="15" thickBot="1" x14ac:dyDescent="0.4">
      <c r="A9" s="25" t="s">
        <v>20</v>
      </c>
      <c r="B9" s="20">
        <v>3</v>
      </c>
      <c r="C9" s="20">
        <f>B9+2</f>
        <v>5</v>
      </c>
      <c r="D9" s="9">
        <v>0</v>
      </c>
      <c r="E9" s="37">
        <v>4.2299999999999997E-2</v>
      </c>
      <c r="F9" s="16" t="str" cm="1">
        <f t="array" ref="F9">_xlfn.IFS($B9=F$2,-1,$C9=F$2,1+$E9,AND($B9&lt;F$2,$C9&gt;F$2),"&lt;---&gt;",TRUE,"")</f>
        <v/>
      </c>
      <c r="G9" s="16" t="str" cm="1">
        <f t="array" ref="G9">_xlfn.IFS($B9=G$2,-1,$C9=G$2,1+$E9,AND($B9&lt;G$2,$C9&gt;G$2),"&lt;---&gt;",TRUE,"")</f>
        <v/>
      </c>
      <c r="H9" s="16" cm="1">
        <f t="array" ref="H9">_xlfn.IFS($B9=H$2,-1,$C9=H$2,1+$E9,AND($B9&lt;H$2,$C9&gt;H$2),"&lt;---&gt;",TRUE,"")</f>
        <v>-1</v>
      </c>
      <c r="I9" s="16" t="str" cm="1">
        <f t="array" ref="I9">_xlfn.IFS($B9=I$2,-1,$C9=I$2,1+$E9,AND($B9&lt;I$2,$C9&gt;I$2),"&lt;---&gt;",TRUE,"")</f>
        <v>&lt;---&gt;</v>
      </c>
      <c r="J9" s="16" cm="1">
        <f t="array" ref="J9">_xlfn.IFS($B9=J$2,-1,$C9=J$2,1+$E9,AND($B9&lt;J$2,$C9&gt;J$2),"&lt;---&gt;",TRUE,"")</f>
        <v>1.0423</v>
      </c>
      <c r="K9" s="16" t="str" cm="1">
        <f t="array" ref="K9">_xlfn.IFS($B9=K$2,-1,$C9=K$2,1+$E9,AND($B9&lt;K$2,$C9&gt;K$2),"&lt;---&gt;",TRUE,"")</f>
        <v/>
      </c>
      <c r="L9" s="16" t="str" cm="1">
        <f t="array" ref="L9">_xlfn.IFS($B9=L$2,-1,$C9=L$2,1+$E9,AND($B9&lt;L$2,$C9&gt;L$2),"&lt;---&gt;",TRUE,"")</f>
        <v/>
      </c>
      <c r="M9" s="16" t="str" cm="1">
        <f t="array" ref="M9">_xlfn.IFS($B9=M$2,-1,$C9=M$2,1+$E9,AND($B9&lt;M$2,$C9&gt;M$2),"&lt;---&gt;",TRUE,"")</f>
        <v/>
      </c>
      <c r="N9" s="16" t="str" cm="1">
        <f t="array" ref="N9">_xlfn.IFS($B9=N$2,-1,$C9=N$2,1+$E9,AND($B9&lt;N$2,$C9&gt;N$2),"&lt;---&gt;",TRUE,"")</f>
        <v/>
      </c>
      <c r="O9" s="16" t="str" cm="1">
        <f t="array" ref="O9">_xlfn.IFS($B9=O$2,-1,$C9=O$2,1+$E9,AND($B9&lt;O$2,$C9&gt;O$2),"&lt;---&gt;",TRUE,"")</f>
        <v/>
      </c>
      <c r="R9" s="20"/>
      <c r="S9" s="20"/>
    </row>
    <row r="10" spans="1:19" ht="15" thickBot="1" x14ac:dyDescent="0.4">
      <c r="A10" s="29" t="s">
        <v>22</v>
      </c>
      <c r="B10" s="11">
        <v>3</v>
      </c>
      <c r="C10" s="11">
        <f>B10+4</f>
        <v>7</v>
      </c>
      <c r="D10" s="9">
        <v>865.32160349748858</v>
      </c>
      <c r="E10" s="34">
        <v>8.6999999999999994E-2</v>
      </c>
      <c r="F10" s="16" t="str" cm="1">
        <f t="array" ref="F10">_xlfn.IFS($B10=F$2,-1,$C10=F$2,1+$E10,AND($B10&lt;F$2,$C10&gt;F$2),"&lt;---&gt;",TRUE,"")</f>
        <v/>
      </c>
      <c r="G10" s="16" t="str" cm="1">
        <f t="array" ref="G10">_xlfn.IFS($B10=G$2,-1,$C10=G$2,1+$E10,AND($B10&lt;G$2,$C10&gt;G$2),"&lt;---&gt;",TRUE,"")</f>
        <v/>
      </c>
      <c r="H10" s="16" cm="1">
        <f t="array" ref="H10">_xlfn.IFS($B10=H$2,-1,$C10=H$2,1+$E10,AND($B10&lt;H$2,$C10&gt;H$2),"&lt;---&gt;",TRUE,"")</f>
        <v>-1</v>
      </c>
      <c r="I10" s="16" t="str" cm="1">
        <f t="array" ref="I10">_xlfn.IFS($B10=I$2,-1,$C10=I$2,1+$E10,AND($B10&lt;I$2,$C10&gt;I$2),"&lt;---&gt;",TRUE,"")</f>
        <v>&lt;---&gt;</v>
      </c>
      <c r="J10" s="16" t="str" cm="1">
        <f t="array" ref="J10">_xlfn.IFS($B10=J$2,-1,$C10=J$2,1+$E10,AND($B10&lt;J$2,$C10&gt;J$2),"&lt;---&gt;",TRUE,"")</f>
        <v>&lt;---&gt;</v>
      </c>
      <c r="K10" s="16" t="str" cm="1">
        <f t="array" ref="K10">_xlfn.IFS($B10=K$2,-1,$C10=K$2,1+$E10,AND($B10&lt;K$2,$C10&gt;K$2),"&lt;---&gt;",TRUE,"")</f>
        <v>&lt;---&gt;</v>
      </c>
      <c r="L10" s="16" cm="1">
        <f t="array" ref="L10">_xlfn.IFS($B10=L$2,-1,$C10=L$2,1+$E10,AND($B10&lt;L$2,$C10&gt;L$2),"&lt;---&gt;",TRUE,"")</f>
        <v>1.087</v>
      </c>
      <c r="M10" s="16" t="str" cm="1">
        <f t="array" ref="M10">_xlfn.IFS($B10=M$2,-1,$C10=M$2,1+$E10,AND($B10&lt;M$2,$C10&gt;M$2),"&lt;---&gt;",TRUE,"")</f>
        <v/>
      </c>
      <c r="N10" s="16" t="str" cm="1">
        <f t="array" ref="N10">_xlfn.IFS($B10=N$2,-1,$C10=N$2,1+$E10,AND($B10&lt;N$2,$C10&gt;N$2),"&lt;---&gt;",TRUE,"")</f>
        <v/>
      </c>
      <c r="O10" s="16" t="str" cm="1">
        <f t="array" ref="O10">_xlfn.IFS($B10=O$2,-1,$C10=O$2,1+$E10,AND($B10&lt;O$2,$C10&gt;O$2),"&lt;---&gt;",TRUE,"")</f>
        <v/>
      </c>
      <c r="P10" s="1" t="s">
        <v>0</v>
      </c>
      <c r="Q10" s="1" t="s">
        <v>1</v>
      </c>
      <c r="R10" s="1" t="s">
        <v>2</v>
      </c>
    </row>
    <row r="11" spans="1:19" ht="15" thickBot="1" x14ac:dyDescent="0.4">
      <c r="A11" s="31" t="s">
        <v>19</v>
      </c>
      <c r="B11" s="18">
        <v>4</v>
      </c>
      <c r="C11" s="18">
        <v>5</v>
      </c>
      <c r="D11" s="9">
        <v>0</v>
      </c>
      <c r="E11" s="36">
        <v>0.02</v>
      </c>
      <c r="F11" s="16" t="str" cm="1">
        <f t="array" ref="F11">_xlfn.IFS($B11=F$2,-1,$C11=F$2,1+$E11,AND($B11&lt;F$2,$C11&gt;F$2),"&lt;---&gt;",TRUE,"")</f>
        <v/>
      </c>
      <c r="G11" s="16" t="str" cm="1">
        <f t="array" ref="G11">_xlfn.IFS($B11=G$2,-1,$C11=G$2,1+$E11,AND($B11&lt;G$2,$C11&gt;G$2),"&lt;---&gt;",TRUE,"")</f>
        <v/>
      </c>
      <c r="H11" s="16" t="str" cm="1">
        <f t="array" ref="H11">_xlfn.IFS($B11=H$2,-1,$C11=H$2,1+$E11,AND($B11&lt;H$2,$C11&gt;H$2),"&lt;---&gt;",TRUE,"")</f>
        <v/>
      </c>
      <c r="I11" s="16" cm="1">
        <f t="array" ref="I11">_xlfn.IFS($B11=I$2,-1,$C11=I$2,1+$E11,AND($B11&lt;I$2,$C11&gt;I$2),"&lt;---&gt;",TRUE,"")</f>
        <v>-1</v>
      </c>
      <c r="J11" s="16" cm="1">
        <f t="array" ref="J11">_xlfn.IFS($B11=J$2,-1,$C11=J$2,1+$E11,AND($B11&lt;J$2,$C11&gt;J$2),"&lt;---&gt;",TRUE,"")</f>
        <v>1.02</v>
      </c>
      <c r="K11" s="16" t="str" cm="1">
        <f t="array" ref="K11">_xlfn.IFS($B11=K$2,-1,$C11=K$2,1+$E11,AND($B11&lt;K$2,$C11&gt;K$2),"&lt;---&gt;",TRUE,"")</f>
        <v/>
      </c>
      <c r="L11" s="16" t="str" cm="1">
        <f t="array" ref="L11">_xlfn.IFS($B11=L$2,-1,$C11=L$2,1+$E11,AND($B11&lt;L$2,$C11&gt;L$2),"&lt;---&gt;",TRUE,"")</f>
        <v/>
      </c>
      <c r="M11" s="16" t="str" cm="1">
        <f t="array" ref="M11">_xlfn.IFS($B11=M$2,-1,$C11=M$2,1+$E11,AND($B11&lt;M$2,$C11&gt;M$2),"&lt;---&gt;",TRUE,"")</f>
        <v/>
      </c>
      <c r="N11" s="16" t="str" cm="1">
        <f t="array" ref="N11">_xlfn.IFS($B11=N$2,-1,$C11=N$2,1+$E11,AND($B11&lt;N$2,$C11&gt;N$2),"&lt;---&gt;",TRUE,"")</f>
        <v/>
      </c>
      <c r="O11" s="16" t="str" cm="1">
        <f t="array" ref="O11">_xlfn.IFS($B11=O$2,-1,$C11=O$2,1+$E11,AND($B11&lt;O$2,$C11&gt;O$2),"&lt;---&gt;",TRUE,"")</f>
        <v/>
      </c>
      <c r="P11" s="2">
        <v>10</v>
      </c>
      <c r="Q11" s="2">
        <v>3</v>
      </c>
      <c r="R11" s="2">
        <v>6</v>
      </c>
    </row>
    <row r="12" spans="1:19" ht="15" thickBot="1" x14ac:dyDescent="0.4">
      <c r="A12" s="29" t="s">
        <v>19</v>
      </c>
      <c r="B12" s="11">
        <v>5</v>
      </c>
      <c r="C12" s="11">
        <v>6</v>
      </c>
      <c r="D12" s="9">
        <v>0</v>
      </c>
      <c r="E12" s="34">
        <v>0.02</v>
      </c>
      <c r="F12" s="16" t="str" cm="1">
        <f t="array" ref="F12">_xlfn.IFS($B12=F$2,-1,$C12=F$2,1+$E12,AND($B12&lt;F$2,$C12&gt;F$2),"&lt;---&gt;",TRUE,"")</f>
        <v/>
      </c>
      <c r="G12" s="16" t="str" cm="1">
        <f t="array" ref="G12">_xlfn.IFS($B12=G$2,-1,$C12=G$2,1+$E12,AND($B12&lt;G$2,$C12&gt;G$2),"&lt;---&gt;",TRUE,"")</f>
        <v/>
      </c>
      <c r="H12" s="16" t="str" cm="1">
        <f t="array" ref="H12">_xlfn.IFS($B12=H$2,-1,$C12=H$2,1+$E12,AND($B12&lt;H$2,$C12&gt;H$2),"&lt;---&gt;",TRUE,"")</f>
        <v/>
      </c>
      <c r="I12" s="16" t="str" cm="1">
        <f t="array" ref="I12">_xlfn.IFS($B12=I$2,-1,$C12=I$2,1+$E12,AND($B12&lt;I$2,$C12&gt;I$2),"&lt;---&gt;",TRUE,"")</f>
        <v/>
      </c>
      <c r="J12" s="16" cm="1">
        <f t="array" ref="J12">_xlfn.IFS($B12=J$2,-1,$C12=J$2,1+$E12,AND($B12&lt;J$2,$C12&gt;J$2),"&lt;---&gt;",TRUE,"")</f>
        <v>-1</v>
      </c>
      <c r="K12" s="16" cm="1">
        <f t="array" ref="K12">_xlfn.IFS($B12=K$2,-1,$C12=K$2,1+$E12,AND($B12&lt;K$2,$C12&gt;K$2),"&lt;---&gt;",TRUE,"")</f>
        <v>1.02</v>
      </c>
      <c r="L12" s="16" t="str" cm="1">
        <f t="array" ref="L12">_xlfn.IFS($B12=L$2,-1,$C12=L$2,1+$E12,AND($B12&lt;L$2,$C12&gt;L$2),"&lt;---&gt;",TRUE,"")</f>
        <v/>
      </c>
      <c r="M12" s="16" t="str" cm="1">
        <f t="array" ref="M12">_xlfn.IFS($B12=M$2,-1,$C12=M$2,1+$E12,AND($B12&lt;M$2,$C12&gt;M$2),"&lt;---&gt;",TRUE,"")</f>
        <v/>
      </c>
      <c r="N12" s="16" t="str" cm="1">
        <f t="array" ref="N12">_xlfn.IFS($B12=N$2,-1,$C12=N$2,1+$E12,AND($B12&lt;N$2,$C12&gt;N$2),"&lt;---&gt;",TRUE,"")</f>
        <v/>
      </c>
      <c r="O12" s="16" t="str" cm="1">
        <f t="array" ref="O12">_xlfn.IFS($B12=O$2,-1,$C12=O$2,1+$E12,AND($B12&lt;O$2,$C12&gt;O$2),"&lt;---&gt;",TRUE,"")</f>
        <v/>
      </c>
      <c r="P12" s="2">
        <v>500</v>
      </c>
      <c r="Q12" s="2">
        <v>250</v>
      </c>
      <c r="R12" s="2">
        <v>250</v>
      </c>
    </row>
    <row r="13" spans="1:19" ht="15" thickBot="1" x14ac:dyDescent="0.4">
      <c r="A13" s="31" t="s">
        <v>20</v>
      </c>
      <c r="B13" s="18">
        <v>5</v>
      </c>
      <c r="C13" s="18">
        <f>B13+2</f>
        <v>7</v>
      </c>
      <c r="D13" s="9">
        <v>0</v>
      </c>
      <c r="E13" s="36">
        <v>4.2299999999999997E-2</v>
      </c>
      <c r="F13" s="16" t="str" cm="1">
        <f t="array" ref="F13">_xlfn.IFS($B13=F$2,-1,$C13=F$2,1+$E13,AND($B13&lt;F$2,$C13&gt;F$2),"&lt;---&gt;",TRUE,"")</f>
        <v/>
      </c>
      <c r="G13" s="16" t="str" cm="1">
        <f t="array" ref="G13">_xlfn.IFS($B13=G$2,-1,$C13=G$2,1+$E13,AND($B13&lt;G$2,$C13&gt;G$2),"&lt;---&gt;",TRUE,"")</f>
        <v/>
      </c>
      <c r="H13" s="16" t="str" cm="1">
        <f t="array" ref="H13">_xlfn.IFS($B13=H$2,-1,$C13=H$2,1+$E13,AND($B13&lt;H$2,$C13&gt;H$2),"&lt;---&gt;",TRUE,"")</f>
        <v/>
      </c>
      <c r="I13" s="16" t="str" cm="1">
        <f t="array" ref="I13">_xlfn.IFS($B13=I$2,-1,$C13=I$2,1+$E13,AND($B13&lt;I$2,$C13&gt;I$2),"&lt;---&gt;",TRUE,"")</f>
        <v/>
      </c>
      <c r="J13" s="16" cm="1">
        <f t="array" ref="J13">_xlfn.IFS($B13=J$2,-1,$C13=J$2,1+$E13,AND($B13&lt;J$2,$C13&gt;J$2),"&lt;---&gt;",TRUE,"")</f>
        <v>-1</v>
      </c>
      <c r="K13" s="16" t="str" cm="1">
        <f t="array" ref="K13">_xlfn.IFS($B13=K$2,-1,$C13=K$2,1+$E13,AND($B13&lt;K$2,$C13&gt;K$2),"&lt;---&gt;",TRUE,"")</f>
        <v>&lt;---&gt;</v>
      </c>
      <c r="L13" s="16" cm="1">
        <f t="array" ref="L13">_xlfn.IFS($B13=L$2,-1,$C13=L$2,1+$E13,AND($B13&lt;L$2,$C13&gt;L$2),"&lt;---&gt;",TRUE,"")</f>
        <v>1.0423</v>
      </c>
      <c r="M13" s="16" t="str" cm="1">
        <f t="array" ref="M13">_xlfn.IFS($B13=M$2,-1,$C13=M$2,1+$E13,AND($B13&lt;M$2,$C13&gt;M$2),"&lt;---&gt;",TRUE,"")</f>
        <v/>
      </c>
      <c r="N13" s="16" t="str" cm="1">
        <f t="array" ref="N13">_xlfn.IFS($B13=N$2,-1,$C13=N$2,1+$E13,AND($B13&lt;N$2,$C13&gt;N$2),"&lt;---&gt;",TRUE,"")</f>
        <v/>
      </c>
      <c r="O13" s="16" t="str" cm="1">
        <f t="array" ref="O13">_xlfn.IFS($B13=O$2,-1,$C13=O$2,1+$E13,AND($B13&lt;O$2,$C13&gt;O$2),"&lt;---&gt;",TRUE,"")</f>
        <v/>
      </c>
    </row>
    <row r="14" spans="1:19" ht="15" thickBot="1" x14ac:dyDescent="0.4">
      <c r="A14" s="25" t="s">
        <v>21</v>
      </c>
      <c r="B14" s="20">
        <v>5</v>
      </c>
      <c r="C14" s="20">
        <f>B14+3</f>
        <v>8</v>
      </c>
      <c r="D14" s="9">
        <v>0</v>
      </c>
      <c r="E14" s="37">
        <v>6.4600000000000005E-2</v>
      </c>
      <c r="F14" s="16" t="str" cm="1">
        <f t="array" ref="F14">_xlfn.IFS($B14=F$2,-1,$C14=F$2,1+$E14,AND($B14&lt;F$2,$C14&gt;F$2),"&lt;---&gt;",TRUE,"")</f>
        <v/>
      </c>
      <c r="G14" s="16" t="str" cm="1">
        <f t="array" ref="G14">_xlfn.IFS($B14=G$2,-1,$C14=G$2,1+$E14,AND($B14&lt;G$2,$C14&gt;G$2),"&lt;---&gt;",TRUE,"")</f>
        <v/>
      </c>
      <c r="H14" s="16" t="str" cm="1">
        <f t="array" ref="H14">_xlfn.IFS($B14=H$2,-1,$C14=H$2,1+$E14,AND($B14&lt;H$2,$C14&gt;H$2),"&lt;---&gt;",TRUE,"")</f>
        <v/>
      </c>
      <c r="I14" s="16" t="str" cm="1">
        <f t="array" ref="I14">_xlfn.IFS($B14=I$2,-1,$C14=I$2,1+$E14,AND($B14&lt;I$2,$C14&gt;I$2),"&lt;---&gt;",TRUE,"")</f>
        <v/>
      </c>
      <c r="J14" s="16" cm="1">
        <f t="array" ref="J14">_xlfn.IFS($B14=J$2,-1,$C14=J$2,1+$E14,AND($B14&lt;J$2,$C14&gt;J$2),"&lt;---&gt;",TRUE,"")</f>
        <v>-1</v>
      </c>
      <c r="K14" s="16" t="str" cm="1">
        <f t="array" ref="K14">_xlfn.IFS($B14=K$2,-1,$C14=K$2,1+$E14,AND($B14&lt;K$2,$C14&gt;K$2),"&lt;---&gt;",TRUE,"")</f>
        <v>&lt;---&gt;</v>
      </c>
      <c r="L14" s="16" t="str" cm="1">
        <f t="array" ref="L14">_xlfn.IFS($B14=L$2,-1,$C14=L$2,1+$E14,AND($B14&lt;L$2,$C14&gt;L$2),"&lt;---&gt;",TRUE,"")</f>
        <v>&lt;---&gt;</v>
      </c>
      <c r="M14" s="16" cm="1">
        <f t="array" ref="M14">_xlfn.IFS($B14=M$2,-1,$C14=M$2,1+$E14,AND($B14&lt;M$2,$C14&gt;M$2),"&lt;---&gt;",TRUE,"")</f>
        <v>1.0646</v>
      </c>
      <c r="N14" s="16" t="str" cm="1">
        <f t="array" ref="N14">_xlfn.IFS($B14=N$2,-1,$C14=N$2,1+$E14,AND($B14&lt;N$2,$C14&gt;N$2),"&lt;---&gt;",TRUE,"")</f>
        <v/>
      </c>
      <c r="O14" s="16" t="str" cm="1">
        <f t="array" ref="O14">_xlfn.IFS($B14=O$2,-1,$C14=O$2,1+$E14,AND($B14&lt;O$2,$C14&gt;O$2),"&lt;---&gt;",TRUE,"")</f>
        <v/>
      </c>
    </row>
    <row r="15" spans="1:19" ht="15" thickBot="1" x14ac:dyDescent="0.4">
      <c r="A15" s="29" t="s">
        <v>19</v>
      </c>
      <c r="B15" s="11">
        <v>6</v>
      </c>
      <c r="C15" s="11">
        <v>7</v>
      </c>
      <c r="D15" s="9">
        <v>0</v>
      </c>
      <c r="E15" s="34">
        <v>0.02</v>
      </c>
      <c r="F15" s="16" t="str" cm="1">
        <f t="array" ref="F15">_xlfn.IFS($B15=F$2,-1,$C15=F$2,1+$E15,AND($B15&lt;F$2,$C15&gt;F$2),"&lt;---&gt;",TRUE,"")</f>
        <v/>
      </c>
      <c r="G15" s="16" t="str" cm="1">
        <f t="array" ref="G15">_xlfn.IFS($B15=G$2,-1,$C15=G$2,1+$E15,AND($B15&lt;G$2,$C15&gt;G$2),"&lt;---&gt;",TRUE,"")</f>
        <v/>
      </c>
      <c r="H15" s="16" t="str" cm="1">
        <f t="array" ref="H15">_xlfn.IFS($B15=H$2,-1,$C15=H$2,1+$E15,AND($B15&lt;H$2,$C15&gt;H$2),"&lt;---&gt;",TRUE,"")</f>
        <v/>
      </c>
      <c r="I15" s="16" t="str" cm="1">
        <f t="array" ref="I15">_xlfn.IFS($B15=I$2,-1,$C15=I$2,1+$E15,AND($B15&lt;I$2,$C15&gt;I$2),"&lt;---&gt;",TRUE,"")</f>
        <v/>
      </c>
      <c r="J15" s="16" t="str" cm="1">
        <f t="array" ref="J15">_xlfn.IFS($B15=J$2,-1,$C15=J$2,1+$E15,AND($B15&lt;J$2,$C15&gt;J$2),"&lt;---&gt;",TRUE,"")</f>
        <v/>
      </c>
      <c r="K15" s="16" cm="1">
        <f t="array" ref="K15">_xlfn.IFS($B15=K$2,-1,$C15=K$2,1+$E15,AND($B15&lt;K$2,$C15&gt;K$2),"&lt;---&gt;",TRUE,"")</f>
        <v>-1</v>
      </c>
      <c r="L15" s="16" cm="1">
        <f t="array" ref="L15">_xlfn.IFS($B15=L$2,-1,$C15=L$2,1+$E15,AND($B15&lt;L$2,$C15&gt;L$2),"&lt;---&gt;",TRUE,"")</f>
        <v>1.02</v>
      </c>
      <c r="M15" s="16" t="str" cm="1">
        <f t="array" ref="M15">_xlfn.IFS($B15=M$2,-1,$C15=M$2,1+$E15,AND($B15&lt;M$2,$C15&gt;M$2),"&lt;---&gt;",TRUE,"")</f>
        <v/>
      </c>
      <c r="N15" s="16" t="str" cm="1">
        <f t="array" ref="N15">_xlfn.IFS($B15=N$2,-1,$C15=N$2,1+$E15,AND($B15&lt;N$2,$C15&gt;N$2),"&lt;---&gt;",TRUE,"")</f>
        <v/>
      </c>
      <c r="O15" s="16" t="str" cm="1">
        <f t="array" ref="O15">_xlfn.IFS($B15=O$2,-1,$C15=O$2,1+$E15,AND($B15&lt;O$2,$C15&gt;O$2),"&lt;---&gt;",TRUE,"")</f>
        <v/>
      </c>
      <c r="P15" s="1" t="s">
        <v>3</v>
      </c>
      <c r="Q15" s="1" t="s">
        <v>4</v>
      </c>
      <c r="R15" s="1" t="s">
        <v>5</v>
      </c>
      <c r="S15" s="1" t="s">
        <v>6</v>
      </c>
    </row>
    <row r="16" spans="1:19" ht="15" thickBot="1" x14ac:dyDescent="0.4">
      <c r="A16" s="25" t="s">
        <v>19</v>
      </c>
      <c r="B16" s="20">
        <v>7</v>
      </c>
      <c r="C16" s="20">
        <v>8</v>
      </c>
      <c r="D16" s="9">
        <v>0</v>
      </c>
      <c r="E16" s="37">
        <v>0.02</v>
      </c>
      <c r="F16" s="16" t="str" cm="1">
        <f t="array" ref="F16">_xlfn.IFS($B16=F$2,-1,$C16=F$2,1+$E16,AND($B16&lt;F$2,$C16&gt;F$2),"&lt;---&gt;",TRUE,"")</f>
        <v/>
      </c>
      <c r="G16" s="16" t="str" cm="1">
        <f t="array" ref="G16">_xlfn.IFS($B16=G$2,-1,$C16=G$2,1+$E16,AND($B16&lt;G$2,$C16&gt;G$2),"&lt;---&gt;",TRUE,"")</f>
        <v/>
      </c>
      <c r="H16" s="16" t="str" cm="1">
        <f t="array" ref="H16">_xlfn.IFS($B16=H$2,-1,$C16=H$2,1+$E16,AND($B16&lt;H$2,$C16&gt;H$2),"&lt;---&gt;",TRUE,"")</f>
        <v/>
      </c>
      <c r="I16" s="16" t="str" cm="1">
        <f t="array" ref="I16">_xlfn.IFS($B16=I$2,-1,$C16=I$2,1+$E16,AND($B16&lt;I$2,$C16&gt;I$2),"&lt;---&gt;",TRUE,"")</f>
        <v/>
      </c>
      <c r="J16" s="16" t="str" cm="1">
        <f t="array" ref="J16">_xlfn.IFS($B16=J$2,-1,$C16=J$2,1+$E16,AND($B16&lt;J$2,$C16&gt;J$2),"&lt;---&gt;",TRUE,"")</f>
        <v/>
      </c>
      <c r="K16" s="16" t="str" cm="1">
        <f t="array" ref="K16">_xlfn.IFS($B16=K$2,-1,$C16=K$2,1+$E16,AND($B16&lt;K$2,$C16&gt;K$2),"&lt;---&gt;",TRUE,"")</f>
        <v/>
      </c>
      <c r="L16" s="16" cm="1">
        <f t="array" ref="L16">_xlfn.IFS($B16=L$2,-1,$C16=L$2,1+$E16,AND($B16&lt;L$2,$C16&gt;L$2),"&lt;---&gt;",TRUE,"")</f>
        <v>-1</v>
      </c>
      <c r="M16" s="16" cm="1">
        <f t="array" ref="M16">_xlfn.IFS($B16=M$2,-1,$C16=M$2,1+$E16,AND($B16&lt;M$2,$C16&gt;M$2),"&lt;---&gt;",TRUE,"")</f>
        <v>1.02</v>
      </c>
      <c r="N16" s="16" t="str" cm="1">
        <f t="array" ref="N16">_xlfn.IFS($B16=N$2,-1,$C16=N$2,1+$E16,AND($B16&lt;N$2,$C16&gt;N$2),"&lt;---&gt;",TRUE,"")</f>
        <v/>
      </c>
      <c r="O16" s="16" t="str" cm="1">
        <f t="array" ref="O16">_xlfn.IFS($B16=O$2,-1,$C16=O$2,1+$E16,AND($B16&lt;O$2,$C16&gt;O$2),"&lt;---&gt;",TRUE,"")</f>
        <v/>
      </c>
      <c r="P16" s="2" t="s">
        <v>7</v>
      </c>
      <c r="Q16" s="2">
        <v>0.02</v>
      </c>
      <c r="R16" s="2">
        <v>1</v>
      </c>
      <c r="S16" s="2">
        <v>1</v>
      </c>
    </row>
    <row r="17" spans="1:19" ht="15" thickBot="1" x14ac:dyDescent="0.4">
      <c r="A17" s="26" t="s">
        <v>20</v>
      </c>
      <c r="B17" s="7">
        <v>7</v>
      </c>
      <c r="C17" s="7">
        <v>9</v>
      </c>
      <c r="D17" s="9">
        <v>940.60458300177015</v>
      </c>
      <c r="E17" s="38">
        <v>4.2299999999999997E-2</v>
      </c>
      <c r="F17" s="16" t="str" cm="1">
        <f t="array" ref="F17">_xlfn.IFS($B17=F$2,-1,$C17=F$2,1+$E17,AND($B17&lt;F$2,$C17&gt;F$2),"&lt;---&gt;",TRUE,"")</f>
        <v/>
      </c>
      <c r="G17" s="16" t="str" cm="1">
        <f t="array" ref="G17">_xlfn.IFS($B17=G$2,-1,$C17=G$2,1+$E17,AND($B17&lt;G$2,$C17&gt;G$2),"&lt;---&gt;",TRUE,"")</f>
        <v/>
      </c>
      <c r="H17" s="16" t="str" cm="1">
        <f t="array" ref="H17">_xlfn.IFS($B17=H$2,-1,$C17=H$2,1+$E17,AND($B17&lt;H$2,$C17&gt;H$2),"&lt;---&gt;",TRUE,"")</f>
        <v/>
      </c>
      <c r="I17" s="16" t="str" cm="1">
        <f t="array" ref="I17">_xlfn.IFS($B17=I$2,-1,$C17=I$2,1+$E17,AND($B17&lt;I$2,$C17&gt;I$2),"&lt;---&gt;",TRUE,"")</f>
        <v/>
      </c>
      <c r="J17" s="16" t="str" cm="1">
        <f t="array" ref="J17">_xlfn.IFS($B17=J$2,-1,$C17=J$2,1+$E17,AND($B17&lt;J$2,$C17&gt;J$2),"&lt;---&gt;",TRUE,"")</f>
        <v/>
      </c>
      <c r="K17" s="16" t="str" cm="1">
        <f t="array" ref="K17">_xlfn.IFS($B17=K$2,-1,$C17=K$2,1+$E17,AND($B17&lt;K$2,$C17&gt;K$2),"&lt;---&gt;",TRUE,"")</f>
        <v/>
      </c>
      <c r="L17" s="16" cm="1">
        <f t="array" ref="L17">_xlfn.IFS($B17=L$2,-1,$C17=L$2,1+$E17,AND($B17&lt;L$2,$C17&gt;L$2),"&lt;---&gt;",TRUE,"")</f>
        <v>-1</v>
      </c>
      <c r="M17" s="16" t="str" cm="1">
        <f t="array" ref="M17">_xlfn.IFS($B17=M$2,-1,$C17=M$2,1+$E17,AND($B17&lt;M$2,$C17&gt;M$2),"&lt;---&gt;",TRUE,"")</f>
        <v>&lt;---&gt;</v>
      </c>
      <c r="N17" s="16" cm="1">
        <f t="array" ref="N17">_xlfn.IFS($B17=N$2,-1,$C17=N$2,1+$E17,AND($B17&lt;N$2,$C17&gt;N$2),"&lt;---&gt;",TRUE,"")</f>
        <v>1.0423</v>
      </c>
      <c r="O17" s="16" t="str" cm="1">
        <f t="array" ref="O17">_xlfn.IFS($B17=O$2,-1,$C17=O$2,1+$E17,AND($B17&lt;O$2,$C17&gt;O$2),"&lt;---&gt;",TRUE,"")</f>
        <v/>
      </c>
      <c r="P17" s="2" t="s">
        <v>8</v>
      </c>
      <c r="Q17" s="2">
        <v>4.2299999999999997E-2</v>
      </c>
      <c r="R17" s="2">
        <v>1</v>
      </c>
      <c r="S17" s="2">
        <v>2</v>
      </c>
    </row>
    <row r="18" spans="1:19" ht="15" thickBot="1" x14ac:dyDescent="0.4">
      <c r="A18" s="20" t="s">
        <v>19</v>
      </c>
      <c r="B18" s="20">
        <v>8</v>
      </c>
      <c r="C18" s="20">
        <v>9</v>
      </c>
      <c r="D18" s="9">
        <v>0</v>
      </c>
      <c r="E18" s="39">
        <v>0.02</v>
      </c>
      <c r="F18" s="16" t="str" cm="1">
        <f t="array" ref="F18">_xlfn.IFS($B18=F$2,-1,$C18=F$2,1+$E18,AND($B18&lt;F$2,$C18&gt;F$2),"&lt;---&gt;",TRUE,"")</f>
        <v/>
      </c>
      <c r="G18" s="16" t="str" cm="1">
        <f t="array" ref="G18">_xlfn.IFS($B18=G$2,-1,$C18=G$2,1+$E18,AND($B18&lt;G$2,$C18&gt;G$2),"&lt;---&gt;",TRUE,"")</f>
        <v/>
      </c>
      <c r="H18" s="16" t="str" cm="1">
        <f t="array" ref="H18">_xlfn.IFS($B18=H$2,-1,$C18=H$2,1+$E18,AND($B18&lt;H$2,$C18&gt;H$2),"&lt;---&gt;",TRUE,"")</f>
        <v/>
      </c>
      <c r="I18" s="16" t="str" cm="1">
        <f t="array" ref="I18">_xlfn.IFS($B18=I$2,-1,$C18=I$2,1+$E18,AND($B18&lt;I$2,$C18&gt;I$2),"&lt;---&gt;",TRUE,"")</f>
        <v/>
      </c>
      <c r="J18" s="16" t="str" cm="1">
        <f t="array" ref="J18">_xlfn.IFS($B18=J$2,-1,$C18=J$2,1+$E18,AND($B18&lt;J$2,$C18&gt;J$2),"&lt;---&gt;",TRUE,"")</f>
        <v/>
      </c>
      <c r="K18" s="16" t="str" cm="1">
        <f t="array" ref="K18">_xlfn.IFS($B18=K$2,-1,$C18=K$2,1+$E18,AND($B18&lt;K$2,$C18&gt;K$2),"&lt;---&gt;",TRUE,"")</f>
        <v/>
      </c>
      <c r="L18" s="16" t="str" cm="1">
        <f t="array" ref="L18">_xlfn.IFS($B18=L$2,-1,$C18=L$2,1+$E18,AND($B18&lt;L$2,$C18&gt;L$2),"&lt;---&gt;",TRUE,"")</f>
        <v/>
      </c>
      <c r="M18" s="16" cm="1">
        <f t="array" ref="M18">_xlfn.IFS($B18=M$2,-1,$C18=M$2,1+$E18,AND($B18&lt;M$2,$C18&gt;M$2),"&lt;---&gt;",TRUE,"")</f>
        <v>-1</v>
      </c>
      <c r="N18" s="16" cm="1">
        <f t="array" ref="N18">_xlfn.IFS($B18=N$2,-1,$C18=N$2,1+$E18,AND($B18&lt;N$2,$C18&gt;N$2),"&lt;---&gt;",TRUE,"")</f>
        <v>1.02</v>
      </c>
      <c r="O18" s="16" t="str" cm="1">
        <f t="array" ref="O18">_xlfn.IFS($B18=O$2,-1,$C18=O$2,1+$E18,AND($B18&lt;O$2,$C18&gt;O$2),"&lt;---&gt;",TRUE,"")</f>
        <v/>
      </c>
      <c r="P18" s="2" t="s">
        <v>9</v>
      </c>
      <c r="Q18" s="2">
        <v>6.4600000000000005E-2</v>
      </c>
      <c r="R18" s="2">
        <v>2</v>
      </c>
      <c r="S18" s="2">
        <v>3</v>
      </c>
    </row>
    <row r="19" spans="1:19" x14ac:dyDescent="0.35">
      <c r="A19" s="20" t="s">
        <v>19</v>
      </c>
      <c r="B19" s="20">
        <v>9</v>
      </c>
      <c r="C19" s="20">
        <v>10</v>
      </c>
      <c r="D19" s="9">
        <v>980.39215686274508</v>
      </c>
      <c r="E19" s="39">
        <v>0.02</v>
      </c>
      <c r="F19" s="16" t="str" cm="1">
        <f t="array" ref="F19">_xlfn.IFS($B19=F$2,-1,$C19=F$2,1+$E19,AND($B19&lt;F$2,$C19&gt;F$2),"&lt;---&gt;",TRUE,"")</f>
        <v/>
      </c>
      <c r="G19" s="16" t="str" cm="1">
        <f t="array" ref="G19">_xlfn.IFS($B19=G$2,-1,$C19=G$2,1+$E19,AND($B19&lt;G$2,$C19&gt;G$2),"&lt;---&gt;",TRUE,"")</f>
        <v/>
      </c>
      <c r="H19" s="16" t="str" cm="1">
        <f t="array" ref="H19">_xlfn.IFS($B19=H$2,-1,$C19=H$2,1+$E19,AND($B19&lt;H$2,$C19&gt;H$2),"&lt;---&gt;",TRUE,"")</f>
        <v/>
      </c>
      <c r="I19" s="16" t="str" cm="1">
        <f t="array" ref="I19">_xlfn.IFS($B19=I$2,-1,$C19=I$2,1+$E19,AND($B19&lt;I$2,$C19&gt;I$2),"&lt;---&gt;",TRUE,"")</f>
        <v/>
      </c>
      <c r="J19" s="16" t="str" cm="1">
        <f t="array" ref="J19">_xlfn.IFS($B19=J$2,-1,$C19=J$2,1+$E19,AND($B19&lt;J$2,$C19&gt;J$2),"&lt;---&gt;",TRUE,"")</f>
        <v/>
      </c>
      <c r="K19" s="16" t="str" cm="1">
        <f t="array" ref="K19">_xlfn.IFS($B19=K$2,-1,$C19=K$2,1+$E19,AND($B19&lt;K$2,$C19&gt;K$2),"&lt;---&gt;",TRUE,"")</f>
        <v/>
      </c>
      <c r="L19" s="16" t="str" cm="1">
        <f t="array" ref="L19">_xlfn.IFS($B19=L$2,-1,$C19=L$2,1+$E19,AND($B19&lt;L$2,$C19&gt;L$2),"&lt;---&gt;",TRUE,"")</f>
        <v/>
      </c>
      <c r="M19" s="16" t="str" cm="1">
        <f t="array" ref="M19">_xlfn.IFS($B19=M$2,-1,$C19=M$2,1+$E19,AND($B19&lt;M$2,$C19&gt;M$2),"&lt;---&gt;",TRUE,"")</f>
        <v/>
      </c>
      <c r="N19" s="16" cm="1">
        <f t="array" ref="N19">_xlfn.IFS($B19=N$2,-1,$C19=N$2,1+$E19,AND($B19&lt;N$2,$C19&gt;N$2),"&lt;---&gt;",TRUE,"")</f>
        <v>-1</v>
      </c>
      <c r="O19" s="16" cm="1">
        <f t="array" ref="O19">_xlfn.IFS($B19=O$2,-1,$C19=O$2,1+$E19,AND($B19&lt;O$2,$C19&gt;O$2),"&lt;---&gt;",TRUE,"")</f>
        <v>1.02</v>
      </c>
      <c r="P19" s="2" t="s">
        <v>10</v>
      </c>
      <c r="Q19" s="2">
        <v>8.6999999999999994E-2</v>
      </c>
      <c r="R19" s="2">
        <v>3</v>
      </c>
      <c r="S19" s="2">
        <v>4</v>
      </c>
    </row>
    <row r="20" spans="1:19" ht="15" thickBot="1" x14ac:dyDescent="0.4">
      <c r="A20" s="42" t="s">
        <v>23</v>
      </c>
      <c r="B20" s="42"/>
      <c r="C20" s="42"/>
      <c r="D20" s="6">
        <f>SUMIF(B3:B19,1,D3:D19)</f>
        <v>830.20397534058202</v>
      </c>
      <c r="E20" s="43" t="s">
        <v>24</v>
      </c>
      <c r="F20" s="43"/>
      <c r="G20" s="3">
        <f>SUMPRODUCT(G3:G19,$D$3:$D$19)</f>
        <v>0</v>
      </c>
      <c r="H20" s="3">
        <f t="shared" ref="H20:O20" si="0">SUMPRODUCT(H3:H19,$D$3:$D$19)</f>
        <v>1.1368683772161603E-13</v>
      </c>
      <c r="I20" s="3">
        <f t="shared" si="0"/>
        <v>0</v>
      </c>
      <c r="J20" s="3">
        <f t="shared" si="0"/>
        <v>0</v>
      </c>
      <c r="K20" s="3">
        <f t="shared" si="0"/>
        <v>0</v>
      </c>
      <c r="L20" s="3">
        <f t="shared" si="0"/>
        <v>-1.1368683772161603E-13</v>
      </c>
      <c r="M20" s="3">
        <f t="shared" si="0"/>
        <v>0</v>
      </c>
      <c r="N20" s="3">
        <f t="shared" si="0"/>
        <v>0</v>
      </c>
      <c r="O20" s="3">
        <f t="shared" si="0"/>
        <v>1000</v>
      </c>
      <c r="P20" s="2" t="s">
        <v>11</v>
      </c>
      <c r="Q20" s="2">
        <v>0.1095</v>
      </c>
      <c r="R20" s="2">
        <v>1</v>
      </c>
      <c r="S20" s="2">
        <v>5</v>
      </c>
    </row>
    <row r="21" spans="1:19" ht="15" thickBot="1" x14ac:dyDescent="0.4">
      <c r="A21" s="42"/>
      <c r="B21" s="42"/>
      <c r="C21" s="42"/>
      <c r="D21" s="6"/>
      <c r="E21" s="43" t="s">
        <v>25</v>
      </c>
      <c r="F21" s="43"/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1">
        <v>1000</v>
      </c>
    </row>
  </sheetData>
  <mergeCells count="6">
    <mergeCell ref="B1:C1"/>
    <mergeCell ref="F1:L1"/>
    <mergeCell ref="A20:C20"/>
    <mergeCell ref="E20:F20"/>
    <mergeCell ref="A21:C21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A016-7338-485A-9BF7-C8159DA9B844}">
  <dimension ref="A1"/>
  <sheetViews>
    <sheetView workbookViewId="0">
      <selection activeCell="G23" sqref="G23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Payment years</vt:lpstr>
      <vt:lpstr>Cash Flow </vt:lpstr>
      <vt:lpstr>Other scenarios </vt:lpstr>
      <vt:lpstr>Pie Chart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Gaskin</dc:creator>
  <cp:lastModifiedBy>Jessica Gaskin</cp:lastModifiedBy>
  <dcterms:created xsi:type="dcterms:W3CDTF">2025-02-26T23:55:40Z</dcterms:created>
  <dcterms:modified xsi:type="dcterms:W3CDTF">2025-02-27T18:20:35Z</dcterms:modified>
</cp:coreProperties>
</file>