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670C8B88-428F-438F-AFC8-66BF3F02462E}" xr6:coauthVersionLast="47" xr6:coauthVersionMax="47" xr10:uidLastSave="{00000000-0000-0000-0000-000000000000}"/>
  <bookViews>
    <workbookView xWindow="-110" yWindow="-110" windowWidth="19420" windowHeight="11500" activeTab="2" xr2:uid="{59433BDD-18BE-492C-B1AD-CE1AA4F00644}"/>
  </bookViews>
  <sheets>
    <sheet name="Locations " sheetId="1" r:id="rId1"/>
    <sheet name="Transportation " sheetId="2" r:id="rId2"/>
    <sheet name="Module " sheetId="3" r:id="rId3"/>
    <sheet name="Stipulation " sheetId="4" r:id="rId4"/>
  </sheets>
  <definedNames>
    <definedName name="solver_adj" localSheetId="2" hidden="1">'Module '!$A$4:$A$17</definedName>
    <definedName name="solver_adj" localSheetId="3" hidden="1">'Stipulation '!$A$4:$A$17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'Module '!$A$4:$A$17</definedName>
    <definedName name="solver_lhs1" localSheetId="3" hidden="1">'Stipulation '!$A$4:$A$17</definedName>
    <definedName name="solver_lhs2" localSheetId="2" hidden="1">'Module '!$L$4:$L$12</definedName>
    <definedName name="solver_lhs2" localSheetId="3" hidden="1">'Stipulation '!$L$4:$L$12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'Module '!$G$1</definedName>
    <definedName name="solver_opt" localSheetId="3" hidden="1">'Stipulation '!$G$1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el2" localSheetId="2" hidden="1">1</definedName>
    <definedName name="solver_rel2" localSheetId="3" hidden="1">1</definedName>
    <definedName name="solver_rhs1" localSheetId="2" hidden="1">0</definedName>
    <definedName name="solver_rhs1" localSheetId="3" hidden="1">0</definedName>
    <definedName name="solver_rhs2" localSheetId="2" hidden="1">'Module '!$M$4:$M$12</definedName>
    <definedName name="solver_rhs2" localSheetId="3" hidden="1">'Stipulation '!$M$4:$M$12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C17" i="4"/>
  <c r="E16" i="4"/>
  <c r="C16" i="4"/>
  <c r="E15" i="4"/>
  <c r="C15" i="4"/>
  <c r="E14" i="4"/>
  <c r="C14" i="4"/>
  <c r="E13" i="4"/>
  <c r="C13" i="4"/>
  <c r="K12" i="4"/>
  <c r="J12" i="4"/>
  <c r="E12" i="4"/>
  <c r="C12" i="4"/>
  <c r="K11" i="4"/>
  <c r="J11" i="4"/>
  <c r="E11" i="4"/>
  <c r="C11" i="4"/>
  <c r="K10" i="4"/>
  <c r="J10" i="4"/>
  <c r="E10" i="4"/>
  <c r="C10" i="4"/>
  <c r="K9" i="4"/>
  <c r="J9" i="4"/>
  <c r="E9" i="4"/>
  <c r="C9" i="4"/>
  <c r="K8" i="4"/>
  <c r="J8" i="4"/>
  <c r="E8" i="4"/>
  <c r="C8" i="4"/>
  <c r="K7" i="4"/>
  <c r="J7" i="4"/>
  <c r="L7" i="4" s="1"/>
  <c r="E7" i="4"/>
  <c r="C7" i="4"/>
  <c r="K6" i="4"/>
  <c r="J6" i="4"/>
  <c r="E6" i="4"/>
  <c r="C6" i="4"/>
  <c r="K5" i="4"/>
  <c r="J5" i="4"/>
  <c r="E5" i="4"/>
  <c r="C5" i="4"/>
  <c r="K4" i="4"/>
  <c r="J4" i="4"/>
  <c r="E4" i="4"/>
  <c r="C4" i="4"/>
  <c r="G1" i="4"/>
  <c r="J4" i="3"/>
  <c r="G1" i="3"/>
  <c r="K5" i="3"/>
  <c r="K6" i="3"/>
  <c r="K7" i="3"/>
  <c r="K8" i="3"/>
  <c r="K9" i="3"/>
  <c r="K10" i="3"/>
  <c r="K11" i="3"/>
  <c r="K12" i="3"/>
  <c r="K4" i="3"/>
  <c r="J5" i="3"/>
  <c r="J6" i="3"/>
  <c r="J7" i="3"/>
  <c r="J8" i="3"/>
  <c r="J9" i="3"/>
  <c r="J10" i="3"/>
  <c r="J11" i="3"/>
  <c r="J1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L12" i="4" l="1"/>
  <c r="L8" i="4"/>
  <c r="L9" i="4"/>
  <c r="L11" i="4"/>
  <c r="L5" i="4"/>
  <c r="L4" i="4"/>
  <c r="L10" i="4"/>
  <c r="L6" i="4"/>
  <c r="L6" i="3"/>
  <c r="L11" i="3"/>
  <c r="L12" i="3"/>
  <c r="L8" i="3"/>
  <c r="L9" i="3"/>
  <c r="L5" i="3"/>
  <c r="L10" i="3"/>
  <c r="L7" i="3"/>
  <c r="L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<sst xmlns="http://schemas.openxmlformats.org/spreadsheetml/2006/main" count="66" uniqueCount="31">
  <si>
    <t>location_id</t>
  </si>
  <si>
    <t>location_name</t>
  </si>
  <si>
    <t>gumdrop_requirement</t>
  </si>
  <si>
    <t>loc_type</t>
  </si>
  <si>
    <t>Candyfloss Countryside</t>
  </si>
  <si>
    <t>warehouse</t>
  </si>
  <si>
    <t>Dulce de Leche Dunes</t>
  </si>
  <si>
    <t>Marshmallow Meadows</t>
  </si>
  <si>
    <t>Meringue Mountains</t>
  </si>
  <si>
    <t>retail</t>
  </si>
  <si>
    <t>Pixie Stix Plateau</t>
  </si>
  <si>
    <t>Pudding Peaks</t>
  </si>
  <si>
    <t>Rainbow Ribbon Roads</t>
  </si>
  <si>
    <t>Vanilla Valley</t>
  </si>
  <si>
    <t>Waffle Cone Wonderland</t>
  </si>
  <si>
    <t>from</t>
  </si>
  <si>
    <t>to</t>
  </si>
  <si>
    <t>cost_per_mile</t>
  </si>
  <si>
    <t xml:space="preserve">Location Name </t>
  </si>
  <si>
    <t xml:space="preserve">Location name </t>
  </si>
  <si>
    <t>Total Transportation Cost --&gt;</t>
  </si>
  <si>
    <t xml:space="preserve">Ship </t>
  </si>
  <si>
    <t>From</t>
  </si>
  <si>
    <t xml:space="preserve">To </t>
  </si>
  <si>
    <t xml:space="preserve">Unit Cost </t>
  </si>
  <si>
    <t xml:space="preserve">Nodes </t>
  </si>
  <si>
    <t>Inflow</t>
  </si>
  <si>
    <t>Outflow</t>
  </si>
  <si>
    <t xml:space="preserve">Net flow </t>
  </si>
  <si>
    <t xml:space="preserve">Supply/Demand </t>
  </si>
  <si>
    <t>MIN: 35X06 + 37X16 + 30X25 + 46X56 + 40X57 + 43X58 + 47X63 + 37X64 + 38X65 + 31X68 + 43X75 + 49X85 + 35X86 + 33X87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</si>
</sst>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44" fontId="4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24A5-198C-4D22-8F60-C2A01904148E}">
  <dimension ref="A1:D10"/>
  <sheetViews>
    <sheetView workbookViewId="0">
      <selection activeCell="C20" sqref="C20"/>
    </sheetView>
  </sheetViews>
  <sheetFormatPr defaultRowHeight="14.5" x14ac:dyDescent="0.35"/>
  <cols>
    <col min="1" max="1" width="10.7265625" customWidth="1"/>
    <col min="2" max="2" width="20.90625" bestFit="1" customWidth="1"/>
    <col min="3" max="3" width="19.81640625" customWidth="1"/>
    <col min="4" max="4" width="9.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0</v>
      </c>
      <c r="B2" s="2" t="s">
        <v>4</v>
      </c>
      <c r="C2" s="2">
        <v>300</v>
      </c>
      <c r="D2" s="2" t="s">
        <v>5</v>
      </c>
    </row>
    <row r="3" spans="1:4" x14ac:dyDescent="0.35">
      <c r="A3" s="2">
        <v>1</v>
      </c>
      <c r="B3" s="2" t="s">
        <v>6</v>
      </c>
      <c r="C3" s="2">
        <v>300</v>
      </c>
      <c r="D3" s="2" t="s">
        <v>5</v>
      </c>
    </row>
    <row r="4" spans="1:4" x14ac:dyDescent="0.35">
      <c r="A4" s="2">
        <v>2</v>
      </c>
      <c r="B4" s="2" t="s">
        <v>7</v>
      </c>
      <c r="C4" s="2">
        <v>300</v>
      </c>
      <c r="D4" s="2" t="s">
        <v>5</v>
      </c>
    </row>
    <row r="5" spans="1:4" x14ac:dyDescent="0.35">
      <c r="A5" s="2">
        <v>3</v>
      </c>
      <c r="B5" s="2" t="s">
        <v>8</v>
      </c>
      <c r="C5" s="2">
        <v>118</v>
      </c>
      <c r="D5" s="2" t="s">
        <v>9</v>
      </c>
    </row>
    <row r="6" spans="1:4" x14ac:dyDescent="0.35">
      <c r="A6" s="2">
        <v>4</v>
      </c>
      <c r="B6" s="2" t="s">
        <v>10</v>
      </c>
      <c r="C6" s="2">
        <v>84</v>
      </c>
      <c r="D6" s="2" t="s">
        <v>9</v>
      </c>
    </row>
    <row r="7" spans="1:4" x14ac:dyDescent="0.35">
      <c r="A7" s="2">
        <v>5</v>
      </c>
      <c r="B7" s="2" t="s">
        <v>11</v>
      </c>
      <c r="C7" s="2">
        <v>169</v>
      </c>
      <c r="D7" s="2" t="s">
        <v>9</v>
      </c>
    </row>
    <row r="8" spans="1:4" x14ac:dyDescent="0.35">
      <c r="A8" s="2">
        <v>6</v>
      </c>
      <c r="B8" s="2" t="s">
        <v>12</v>
      </c>
      <c r="C8" s="2">
        <v>186</v>
      </c>
      <c r="D8" s="2" t="s">
        <v>9</v>
      </c>
    </row>
    <row r="9" spans="1:4" x14ac:dyDescent="0.35">
      <c r="A9" s="2">
        <v>7</v>
      </c>
      <c r="B9" s="2" t="s">
        <v>13</v>
      </c>
      <c r="C9" s="2">
        <v>237</v>
      </c>
      <c r="D9" s="2" t="s">
        <v>9</v>
      </c>
    </row>
    <row r="10" spans="1:4" x14ac:dyDescent="0.35">
      <c r="A10" s="2">
        <v>8</v>
      </c>
      <c r="B10" s="2" t="s">
        <v>14</v>
      </c>
      <c r="C10" s="2">
        <v>206</v>
      </c>
      <c r="D10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3B89-10CD-4616-807F-F8980437111E}">
  <dimension ref="A1:E15"/>
  <sheetViews>
    <sheetView workbookViewId="0">
      <selection activeCell="D24" sqref="D24"/>
    </sheetView>
  </sheetViews>
  <sheetFormatPr defaultRowHeight="14.5" x14ac:dyDescent="0.35"/>
  <cols>
    <col min="2" max="2" width="20" bestFit="1" customWidth="1"/>
    <col min="4" max="4" width="19.08984375" bestFit="1" customWidth="1"/>
    <col min="5" max="5" width="12.453125" bestFit="1" customWidth="1"/>
  </cols>
  <sheetData>
    <row r="1" spans="1:5" x14ac:dyDescent="0.35">
      <c r="A1" s="1" t="s">
        <v>15</v>
      </c>
      <c r="B1" s="1" t="s">
        <v>18</v>
      </c>
      <c r="C1" s="1" t="s">
        <v>16</v>
      </c>
      <c r="D1" s="1" t="s">
        <v>19</v>
      </c>
      <c r="E1" s="1" t="s">
        <v>17</v>
      </c>
    </row>
    <row r="2" spans="1:5" x14ac:dyDescent="0.35">
      <c r="A2" s="2">
        <v>0</v>
      </c>
      <c r="B2" s="2" t="str">
        <f>_xlfn.XLOOKUP(A2,'Locations '!$A$2:$A$10,'Locations '!$B$2:$B$10)</f>
        <v>Candyfloss Countryside</v>
      </c>
      <c r="C2" s="2">
        <v>6</v>
      </c>
      <c r="D2" s="2" t="str">
        <f>_xlfn.XLOOKUP(C2,'Locations '!$A$2:$A$10,'Locations '!$B$2:$B$10)</f>
        <v>Rainbow Ribbon Roads</v>
      </c>
      <c r="E2" s="2">
        <v>35</v>
      </c>
    </row>
    <row r="3" spans="1:5" x14ac:dyDescent="0.35">
      <c r="A3" s="2">
        <v>1</v>
      </c>
      <c r="B3" s="2" t="str">
        <f>_xlfn.XLOOKUP(A3,'Locations '!$A$2:$A$10,'Locations '!$B$2:$B$10)</f>
        <v>Dulce de Leche Dunes</v>
      </c>
      <c r="C3" s="2">
        <v>6</v>
      </c>
      <c r="D3" s="2" t="str">
        <f>_xlfn.XLOOKUP(C3,'Locations '!$A$2:$A$10,'Locations '!$B$2:$B$10)</f>
        <v>Rainbow Ribbon Roads</v>
      </c>
      <c r="E3" s="2">
        <v>37</v>
      </c>
    </row>
    <row r="4" spans="1:5" x14ac:dyDescent="0.35">
      <c r="A4" s="2">
        <v>2</v>
      </c>
      <c r="B4" s="2" t="str">
        <f>_xlfn.XLOOKUP(A4,'Locations '!$A$2:$A$10,'Locations '!$B$2:$B$10)</f>
        <v>Marshmallow Meadows</v>
      </c>
      <c r="C4" s="2">
        <v>5</v>
      </c>
      <c r="D4" s="2" t="str">
        <f>_xlfn.XLOOKUP(C4,'Locations '!$A$2:$A$10,'Locations '!$B$2:$B$10)</f>
        <v>Pudding Peaks</v>
      </c>
      <c r="E4" s="2">
        <v>30</v>
      </c>
    </row>
    <row r="5" spans="1:5" x14ac:dyDescent="0.35">
      <c r="A5" s="2">
        <v>5</v>
      </c>
      <c r="B5" s="2" t="str">
        <f>_xlfn.XLOOKUP(A5,'Locations '!$A$2:$A$10,'Locations '!$B$2:$B$10)</f>
        <v>Pudding Peaks</v>
      </c>
      <c r="C5" s="2">
        <v>6</v>
      </c>
      <c r="D5" s="2" t="str">
        <f>_xlfn.XLOOKUP(C5,'Locations '!$A$2:$A$10,'Locations '!$B$2:$B$10)</f>
        <v>Rainbow Ribbon Roads</v>
      </c>
      <c r="E5" s="2">
        <v>46</v>
      </c>
    </row>
    <row r="6" spans="1:5" x14ac:dyDescent="0.35">
      <c r="A6" s="2">
        <v>5</v>
      </c>
      <c r="B6" s="2" t="str">
        <f>_xlfn.XLOOKUP(A6,'Locations '!$A$2:$A$10,'Locations '!$B$2:$B$10)</f>
        <v>Pudding Peaks</v>
      </c>
      <c r="C6" s="2">
        <v>7</v>
      </c>
      <c r="D6" s="2" t="str">
        <f>_xlfn.XLOOKUP(C6,'Locations '!$A$2:$A$10,'Locations '!$B$2:$B$10)</f>
        <v>Vanilla Valley</v>
      </c>
      <c r="E6" s="2">
        <v>40</v>
      </c>
    </row>
    <row r="7" spans="1:5" x14ac:dyDescent="0.35">
      <c r="A7" s="2">
        <v>5</v>
      </c>
      <c r="B7" s="2" t="str">
        <f>_xlfn.XLOOKUP(A7,'Locations '!$A$2:$A$10,'Locations '!$B$2:$B$10)</f>
        <v>Pudding Peaks</v>
      </c>
      <c r="C7" s="2">
        <v>8</v>
      </c>
      <c r="D7" s="2" t="str">
        <f>_xlfn.XLOOKUP(C7,'Locations '!$A$2:$A$10,'Locations '!$B$2:$B$10)</f>
        <v>Waffle Cone Wonderland</v>
      </c>
      <c r="E7" s="2">
        <v>43</v>
      </c>
    </row>
    <row r="8" spans="1:5" x14ac:dyDescent="0.35">
      <c r="A8" s="2">
        <v>6</v>
      </c>
      <c r="B8" s="2" t="str">
        <f>_xlfn.XLOOKUP(A8,'Locations '!$A$2:$A$10,'Locations '!$B$2:$B$10)</f>
        <v>Rainbow Ribbon Roads</v>
      </c>
      <c r="C8" s="2">
        <v>3</v>
      </c>
      <c r="D8" s="2" t="str">
        <f>_xlfn.XLOOKUP(C8,'Locations '!$A$2:$A$10,'Locations '!$B$2:$B$10)</f>
        <v>Meringue Mountains</v>
      </c>
      <c r="E8" s="2">
        <v>47</v>
      </c>
    </row>
    <row r="9" spans="1:5" x14ac:dyDescent="0.35">
      <c r="A9" s="2">
        <v>6</v>
      </c>
      <c r="B9" s="2" t="str">
        <f>_xlfn.XLOOKUP(A9,'Locations '!$A$2:$A$10,'Locations '!$B$2:$B$10)</f>
        <v>Rainbow Ribbon Roads</v>
      </c>
      <c r="C9" s="2">
        <v>4</v>
      </c>
      <c r="D9" s="2" t="str">
        <f>_xlfn.XLOOKUP(C9,'Locations '!$A$2:$A$10,'Locations '!$B$2:$B$10)</f>
        <v>Pixie Stix Plateau</v>
      </c>
      <c r="E9" s="2">
        <v>37</v>
      </c>
    </row>
    <row r="10" spans="1:5" x14ac:dyDescent="0.35">
      <c r="A10" s="2">
        <v>6</v>
      </c>
      <c r="B10" s="2" t="str">
        <f>_xlfn.XLOOKUP(A10,'Locations '!$A$2:$A$10,'Locations '!$B$2:$B$10)</f>
        <v>Rainbow Ribbon Roads</v>
      </c>
      <c r="C10" s="2">
        <v>5</v>
      </c>
      <c r="D10" s="2" t="str">
        <f>_xlfn.XLOOKUP(C10,'Locations '!$A$2:$A$10,'Locations '!$B$2:$B$10)</f>
        <v>Pudding Peaks</v>
      </c>
      <c r="E10" s="2">
        <v>38</v>
      </c>
    </row>
    <row r="11" spans="1:5" x14ac:dyDescent="0.35">
      <c r="A11" s="2">
        <v>6</v>
      </c>
      <c r="B11" s="2" t="str">
        <f>_xlfn.XLOOKUP(A11,'Locations '!$A$2:$A$10,'Locations '!$B$2:$B$10)</f>
        <v>Rainbow Ribbon Roads</v>
      </c>
      <c r="C11" s="2">
        <v>8</v>
      </c>
      <c r="D11" s="2" t="str">
        <f>_xlfn.XLOOKUP(C11,'Locations '!$A$2:$A$10,'Locations '!$B$2:$B$10)</f>
        <v>Waffle Cone Wonderland</v>
      </c>
      <c r="E11" s="2">
        <v>31</v>
      </c>
    </row>
    <row r="12" spans="1:5" x14ac:dyDescent="0.35">
      <c r="A12" s="2">
        <v>7</v>
      </c>
      <c r="B12" s="2" t="str">
        <f>_xlfn.XLOOKUP(A12,'Locations '!$A$2:$A$10,'Locations '!$B$2:$B$10)</f>
        <v>Vanilla Valley</v>
      </c>
      <c r="C12" s="2">
        <v>5</v>
      </c>
      <c r="D12" s="2" t="str">
        <f>_xlfn.XLOOKUP(C12,'Locations '!$A$2:$A$10,'Locations '!$B$2:$B$10)</f>
        <v>Pudding Peaks</v>
      </c>
      <c r="E12" s="2">
        <v>43</v>
      </c>
    </row>
    <row r="13" spans="1:5" x14ac:dyDescent="0.35">
      <c r="A13" s="2">
        <v>8</v>
      </c>
      <c r="B13" s="2" t="str">
        <f>_xlfn.XLOOKUP(A13,'Locations '!$A$2:$A$10,'Locations '!$B$2:$B$10)</f>
        <v>Waffle Cone Wonderland</v>
      </c>
      <c r="C13" s="2">
        <v>5</v>
      </c>
      <c r="D13" s="2" t="str">
        <f>_xlfn.XLOOKUP(C13,'Locations '!$A$2:$A$10,'Locations '!$B$2:$B$10)</f>
        <v>Pudding Peaks</v>
      </c>
      <c r="E13" s="2">
        <v>49</v>
      </c>
    </row>
    <row r="14" spans="1:5" x14ac:dyDescent="0.35">
      <c r="A14" s="2">
        <v>8</v>
      </c>
      <c r="B14" s="2" t="str">
        <f>_xlfn.XLOOKUP(A14,'Locations '!$A$2:$A$10,'Locations '!$B$2:$B$10)</f>
        <v>Waffle Cone Wonderland</v>
      </c>
      <c r="C14" s="2">
        <v>6</v>
      </c>
      <c r="D14" s="2" t="str">
        <f>_xlfn.XLOOKUP(C14,'Locations '!$A$2:$A$10,'Locations '!$B$2:$B$10)</f>
        <v>Rainbow Ribbon Roads</v>
      </c>
      <c r="E14" s="2">
        <v>35</v>
      </c>
    </row>
    <row r="15" spans="1:5" x14ac:dyDescent="0.35">
      <c r="A15" s="2">
        <v>8</v>
      </c>
      <c r="B15" s="2" t="str">
        <f>_xlfn.XLOOKUP(A15,'Locations '!$A$2:$A$10,'Locations '!$B$2:$B$10)</f>
        <v>Waffle Cone Wonderland</v>
      </c>
      <c r="C15" s="2">
        <v>7</v>
      </c>
      <c r="D15" s="2" t="str">
        <f>_xlfn.XLOOKUP(C15,'Locations '!$A$2:$A$10,'Locations '!$B$2:$B$10)</f>
        <v>Vanilla Valley</v>
      </c>
      <c r="E15" s="2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2CCF-9C40-43E2-BC3D-EC4BAB27BCC2}">
  <dimension ref="A1:M19"/>
  <sheetViews>
    <sheetView tabSelected="1" workbookViewId="0">
      <selection activeCell="L17" sqref="L17"/>
    </sheetView>
  </sheetViews>
  <sheetFormatPr defaultRowHeight="14.5" x14ac:dyDescent="0.35"/>
  <cols>
    <col min="3" max="3" width="24.08984375" bestFit="1" customWidth="1"/>
    <col min="5" max="5" width="20.90625" bestFit="1" customWidth="1"/>
    <col min="7" max="7" width="11.1796875" bestFit="1" customWidth="1"/>
    <col min="9" max="9" width="20.90625" bestFit="1" customWidth="1"/>
    <col min="13" max="13" width="14.90625" bestFit="1" customWidth="1"/>
  </cols>
  <sheetData>
    <row r="1" spans="1:13" x14ac:dyDescent="0.35">
      <c r="C1" s="3" t="s">
        <v>20</v>
      </c>
      <c r="G1" s="5">
        <f>SUMPRODUCT(A4:A17,F4:F17)</f>
        <v>51264</v>
      </c>
    </row>
    <row r="3" spans="1:13" x14ac:dyDescent="0.35">
      <c r="A3" s="1" t="s">
        <v>21</v>
      </c>
      <c r="B3" s="1"/>
      <c r="C3" s="1" t="s">
        <v>22</v>
      </c>
      <c r="D3" s="1"/>
      <c r="E3" s="1" t="s">
        <v>23</v>
      </c>
      <c r="F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</row>
    <row r="4" spans="1:13" x14ac:dyDescent="0.35">
      <c r="A4" s="4">
        <v>300</v>
      </c>
      <c r="B4" s="2">
        <v>0</v>
      </c>
      <c r="C4" s="2" t="str">
        <f>_xlfn.XLOOKUP(B4,$H$4:$H$12,$I$4:$I$12)</f>
        <v>Candyfloss Countryside</v>
      </c>
      <c r="D4" s="2">
        <v>6</v>
      </c>
      <c r="E4" s="2" t="str">
        <f>_xlfn.XLOOKUP(D4,$H$4:$H$12,$I$4:$I$12)</f>
        <v>Rainbow Ribbon Roads</v>
      </c>
      <c r="F4" s="2">
        <v>35</v>
      </c>
      <c r="H4">
        <v>0</v>
      </c>
      <c r="I4" s="2" t="s">
        <v>4</v>
      </c>
      <c r="J4" s="2">
        <f>SUMIF($D$4:$D$17,H4,$A$4:$A$17)</f>
        <v>0</v>
      </c>
      <c r="K4" s="2">
        <f>SUMIF($B$4:$B$17,H4,$A$4:$A$17)</f>
        <v>300</v>
      </c>
      <c r="L4" s="2">
        <f>J4-K4</f>
        <v>-300</v>
      </c>
      <c r="M4" s="2">
        <v>-300</v>
      </c>
    </row>
    <row r="5" spans="1:13" x14ac:dyDescent="0.35">
      <c r="A5" s="4">
        <v>300</v>
      </c>
      <c r="B5" s="2">
        <v>1</v>
      </c>
      <c r="C5" s="2" t="str">
        <f t="shared" ref="C5:C17" si="0">_xlfn.XLOOKUP(B5,$H$4:$H$12,$I$4:$I$12)</f>
        <v>Dulce de Leche Dunes</v>
      </c>
      <c r="D5" s="2">
        <v>6</v>
      </c>
      <c r="E5" s="2" t="str">
        <f t="shared" ref="E5:E17" si="1">_xlfn.XLOOKUP(D5,$H$4:$H$12,$I$4:$I$12)</f>
        <v>Rainbow Ribbon Roads</v>
      </c>
      <c r="F5" s="2">
        <v>37</v>
      </c>
      <c r="H5">
        <v>1</v>
      </c>
      <c r="I5" s="2" t="s">
        <v>6</v>
      </c>
      <c r="J5" s="2">
        <f t="shared" ref="J5:J12" si="2">SUMIF($D$4:$D$17,H5,$A$4:$A$17)</f>
        <v>0</v>
      </c>
      <c r="K5" s="2">
        <f t="shared" ref="K5:K12" si="3">SUMIF($B$4:$B$17,H5,$A$4:$A$17)</f>
        <v>300</v>
      </c>
      <c r="L5" s="2">
        <f t="shared" ref="L5:L12" si="4">J5-K5</f>
        <v>-300</v>
      </c>
      <c r="M5" s="2">
        <v>-300</v>
      </c>
    </row>
    <row r="6" spans="1:13" x14ac:dyDescent="0.35">
      <c r="A6" s="4">
        <v>300</v>
      </c>
      <c r="B6" s="2">
        <v>2</v>
      </c>
      <c r="C6" s="2" t="str">
        <f t="shared" si="0"/>
        <v>Marshmallow Meadows</v>
      </c>
      <c r="D6" s="2">
        <v>5</v>
      </c>
      <c r="E6" s="2" t="str">
        <f t="shared" si="1"/>
        <v>Pudding Peaks</v>
      </c>
      <c r="F6" s="2">
        <v>30</v>
      </c>
      <c r="H6">
        <v>2</v>
      </c>
      <c r="I6" s="2" t="s">
        <v>7</v>
      </c>
      <c r="J6" s="2">
        <f t="shared" si="2"/>
        <v>0</v>
      </c>
      <c r="K6" s="2">
        <f t="shared" si="3"/>
        <v>300</v>
      </c>
      <c r="L6" s="2">
        <f t="shared" si="4"/>
        <v>-300</v>
      </c>
      <c r="M6" s="2">
        <v>-300</v>
      </c>
    </row>
    <row r="7" spans="1:13" x14ac:dyDescent="0.35">
      <c r="A7" s="4">
        <v>0</v>
      </c>
      <c r="B7" s="2">
        <v>5</v>
      </c>
      <c r="C7" s="2" t="str">
        <f t="shared" si="0"/>
        <v>Pudding Peaks</v>
      </c>
      <c r="D7" s="2">
        <v>6</v>
      </c>
      <c r="E7" s="2" t="str">
        <f t="shared" si="1"/>
        <v>Rainbow Ribbon Roads</v>
      </c>
      <c r="F7" s="2">
        <v>46</v>
      </c>
      <c r="H7">
        <v>3</v>
      </c>
      <c r="I7" s="2" t="s">
        <v>8</v>
      </c>
      <c r="J7" s="2">
        <f t="shared" si="2"/>
        <v>118</v>
      </c>
      <c r="K7" s="2">
        <f t="shared" si="3"/>
        <v>0</v>
      </c>
      <c r="L7" s="2">
        <f t="shared" si="4"/>
        <v>118</v>
      </c>
      <c r="M7" s="2">
        <v>118</v>
      </c>
    </row>
    <row r="8" spans="1:13" x14ac:dyDescent="0.35">
      <c r="A8" s="4">
        <v>131</v>
      </c>
      <c r="B8" s="2">
        <v>5</v>
      </c>
      <c r="C8" s="2" t="str">
        <f t="shared" si="0"/>
        <v>Pudding Peaks</v>
      </c>
      <c r="D8" s="2">
        <v>7</v>
      </c>
      <c r="E8" s="2" t="str">
        <f t="shared" si="1"/>
        <v>Vanilla Valley</v>
      </c>
      <c r="F8" s="2">
        <v>40</v>
      </c>
      <c r="H8">
        <v>4</v>
      </c>
      <c r="I8" s="2" t="s">
        <v>10</v>
      </c>
      <c r="J8" s="2">
        <f t="shared" si="2"/>
        <v>84</v>
      </c>
      <c r="K8" s="2">
        <f t="shared" si="3"/>
        <v>0</v>
      </c>
      <c r="L8" s="2">
        <f t="shared" si="4"/>
        <v>84</v>
      </c>
      <c r="M8" s="2">
        <v>84</v>
      </c>
    </row>
    <row r="9" spans="1:13" x14ac:dyDescent="0.35">
      <c r="A9" s="4">
        <v>0</v>
      </c>
      <c r="B9" s="2">
        <v>5</v>
      </c>
      <c r="C9" s="2" t="str">
        <f t="shared" si="0"/>
        <v>Pudding Peaks</v>
      </c>
      <c r="D9" s="2">
        <v>8</v>
      </c>
      <c r="E9" s="2" t="str">
        <f t="shared" si="1"/>
        <v>Waffle Cone Wonderland</v>
      </c>
      <c r="F9" s="2">
        <v>43</v>
      </c>
      <c r="H9">
        <v>5</v>
      </c>
      <c r="I9" s="2" t="s">
        <v>11</v>
      </c>
      <c r="J9" s="2">
        <f t="shared" si="2"/>
        <v>300</v>
      </c>
      <c r="K9" s="2">
        <f t="shared" si="3"/>
        <v>131</v>
      </c>
      <c r="L9" s="2">
        <f t="shared" si="4"/>
        <v>169</v>
      </c>
      <c r="M9" s="2">
        <v>169</v>
      </c>
    </row>
    <row r="10" spans="1:13" x14ac:dyDescent="0.35">
      <c r="A10" s="4">
        <v>118</v>
      </c>
      <c r="B10" s="2">
        <v>6</v>
      </c>
      <c r="C10" s="2" t="str">
        <f t="shared" si="0"/>
        <v>Rainbow Ribbon Roads</v>
      </c>
      <c r="D10" s="2">
        <v>3</v>
      </c>
      <c r="E10" s="2" t="str">
        <f t="shared" si="1"/>
        <v>Meringue Mountains</v>
      </c>
      <c r="F10" s="2">
        <v>47</v>
      </c>
      <c r="H10">
        <v>6</v>
      </c>
      <c r="I10" s="2" t="s">
        <v>12</v>
      </c>
      <c r="J10" s="2">
        <f t="shared" si="2"/>
        <v>600</v>
      </c>
      <c r="K10" s="2">
        <f t="shared" si="3"/>
        <v>414</v>
      </c>
      <c r="L10" s="2">
        <f t="shared" si="4"/>
        <v>186</v>
      </c>
      <c r="M10" s="2">
        <v>186</v>
      </c>
    </row>
    <row r="11" spans="1:13" x14ac:dyDescent="0.35">
      <c r="A11" s="4">
        <v>84</v>
      </c>
      <c r="B11" s="2">
        <v>6</v>
      </c>
      <c r="C11" s="2" t="str">
        <f t="shared" si="0"/>
        <v>Rainbow Ribbon Roads</v>
      </c>
      <c r="D11" s="2">
        <v>4</v>
      </c>
      <c r="E11" s="2" t="str">
        <f t="shared" si="1"/>
        <v>Pixie Stix Plateau</v>
      </c>
      <c r="F11" s="2">
        <v>37</v>
      </c>
      <c r="H11">
        <v>7</v>
      </c>
      <c r="I11" s="2" t="s">
        <v>13</v>
      </c>
      <c r="J11" s="2">
        <f t="shared" si="2"/>
        <v>137</v>
      </c>
      <c r="K11" s="2">
        <f t="shared" si="3"/>
        <v>0</v>
      </c>
      <c r="L11" s="2">
        <f t="shared" si="4"/>
        <v>137</v>
      </c>
      <c r="M11" s="2">
        <v>237</v>
      </c>
    </row>
    <row r="12" spans="1:13" x14ac:dyDescent="0.35">
      <c r="A12" s="4">
        <v>0</v>
      </c>
      <c r="B12" s="2">
        <v>6</v>
      </c>
      <c r="C12" s="2" t="str">
        <f t="shared" si="0"/>
        <v>Rainbow Ribbon Roads</v>
      </c>
      <c r="D12" s="2">
        <v>5</v>
      </c>
      <c r="E12" s="2" t="str">
        <f t="shared" si="1"/>
        <v>Pudding Peaks</v>
      </c>
      <c r="F12" s="2">
        <v>38</v>
      </c>
      <c r="H12">
        <v>8</v>
      </c>
      <c r="I12" s="2" t="s">
        <v>14</v>
      </c>
      <c r="J12" s="2">
        <f t="shared" si="2"/>
        <v>212</v>
      </c>
      <c r="K12" s="2">
        <f t="shared" si="3"/>
        <v>6</v>
      </c>
      <c r="L12" s="2">
        <f t="shared" si="4"/>
        <v>206</v>
      </c>
      <c r="M12" s="2">
        <v>206</v>
      </c>
    </row>
    <row r="13" spans="1:13" x14ac:dyDescent="0.35">
      <c r="A13" s="4">
        <v>212</v>
      </c>
      <c r="B13" s="2">
        <v>6</v>
      </c>
      <c r="C13" s="2" t="str">
        <f t="shared" si="0"/>
        <v>Rainbow Ribbon Roads</v>
      </c>
      <c r="D13" s="2">
        <v>8</v>
      </c>
      <c r="E13" s="2" t="str">
        <f t="shared" si="1"/>
        <v>Waffle Cone Wonderland</v>
      </c>
      <c r="F13" s="2">
        <v>31</v>
      </c>
    </row>
    <row r="14" spans="1:13" x14ac:dyDescent="0.35">
      <c r="A14" s="4">
        <v>0</v>
      </c>
      <c r="B14" s="2">
        <v>7</v>
      </c>
      <c r="C14" s="2" t="str">
        <f t="shared" si="0"/>
        <v>Vanilla Valley</v>
      </c>
      <c r="D14" s="2">
        <v>5</v>
      </c>
      <c r="E14" s="2" t="str">
        <f t="shared" si="1"/>
        <v>Pudding Peaks</v>
      </c>
      <c r="F14" s="2">
        <v>43</v>
      </c>
    </row>
    <row r="15" spans="1:13" x14ac:dyDescent="0.35">
      <c r="A15" s="4">
        <v>0</v>
      </c>
      <c r="B15" s="2">
        <v>8</v>
      </c>
      <c r="C15" s="2" t="str">
        <f t="shared" si="0"/>
        <v>Waffle Cone Wonderland</v>
      </c>
      <c r="D15" s="2">
        <v>5</v>
      </c>
      <c r="E15" s="2" t="str">
        <f t="shared" si="1"/>
        <v>Pudding Peaks</v>
      </c>
      <c r="F15" s="2">
        <v>49</v>
      </c>
    </row>
    <row r="16" spans="1:13" x14ac:dyDescent="0.35">
      <c r="A16" s="4">
        <v>0</v>
      </c>
      <c r="B16" s="2">
        <v>8</v>
      </c>
      <c r="C16" s="2" t="str">
        <f t="shared" si="0"/>
        <v>Waffle Cone Wonderland</v>
      </c>
      <c r="D16" s="2">
        <v>6</v>
      </c>
      <c r="E16" s="2" t="str">
        <f t="shared" si="1"/>
        <v>Rainbow Ribbon Roads</v>
      </c>
      <c r="F16" s="2">
        <v>35</v>
      </c>
    </row>
    <row r="17" spans="1:6" x14ac:dyDescent="0.35">
      <c r="A17" s="4">
        <v>6</v>
      </c>
      <c r="B17" s="2">
        <v>8</v>
      </c>
      <c r="C17" s="2" t="str">
        <f t="shared" si="0"/>
        <v>Waffle Cone Wonderland</v>
      </c>
      <c r="D17" s="2">
        <v>7</v>
      </c>
      <c r="E17" s="2" t="str">
        <f t="shared" si="1"/>
        <v>Vanilla Valley</v>
      </c>
      <c r="F17" s="2">
        <v>33</v>
      </c>
    </row>
    <row r="19" spans="1:6" x14ac:dyDescent="0.35">
      <c r="A19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30D3-77EB-47C1-BED3-BCCA535941E1}">
  <dimension ref="A1:M17"/>
  <sheetViews>
    <sheetView workbookViewId="0">
      <selection activeCell="C25" sqref="C25"/>
    </sheetView>
  </sheetViews>
  <sheetFormatPr defaultRowHeight="14.5" x14ac:dyDescent="0.35"/>
  <cols>
    <col min="3" max="3" width="24.54296875" bestFit="1" customWidth="1"/>
    <col min="5" max="5" width="20.90625" bestFit="1" customWidth="1"/>
    <col min="7" max="7" width="11.1796875" bestFit="1" customWidth="1"/>
    <col min="9" max="9" width="20.90625" bestFit="1" customWidth="1"/>
    <col min="13" max="13" width="14.90625" bestFit="1" customWidth="1"/>
  </cols>
  <sheetData>
    <row r="1" spans="1:13" x14ac:dyDescent="0.35">
      <c r="C1" s="3" t="s">
        <v>20</v>
      </c>
      <c r="G1" s="5">
        <f>SUMPRODUCT(A4:A17,F4:F17)</f>
        <v>41732</v>
      </c>
    </row>
    <row r="3" spans="1:13" x14ac:dyDescent="0.35">
      <c r="A3" s="1" t="s">
        <v>21</v>
      </c>
      <c r="B3" s="1"/>
      <c r="C3" s="1" t="s">
        <v>22</v>
      </c>
      <c r="D3" s="1"/>
      <c r="E3" s="1" t="s">
        <v>23</v>
      </c>
      <c r="F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</row>
    <row r="4" spans="1:13" x14ac:dyDescent="0.35">
      <c r="A4" s="4">
        <v>185</v>
      </c>
      <c r="B4" s="2">
        <v>0</v>
      </c>
      <c r="C4" s="2" t="str">
        <f>_xlfn.XLOOKUP(B4,$H$4:$H$12,$I$4:$I$12)</f>
        <v>Candyfloss Countryside</v>
      </c>
      <c r="D4" s="2">
        <v>6</v>
      </c>
      <c r="E4" s="2" t="str">
        <f>_xlfn.XLOOKUP(D4,$H$4:$H$12,$I$4:$I$12)</f>
        <v>Rainbow Ribbon Roads</v>
      </c>
      <c r="F4" s="2">
        <v>35</v>
      </c>
      <c r="H4">
        <v>0</v>
      </c>
      <c r="I4" s="2" t="s">
        <v>4</v>
      </c>
      <c r="J4" s="2">
        <f>SUMIF($D$4:$D$17,H4,$A$4:$A$17)</f>
        <v>0</v>
      </c>
      <c r="K4" s="2">
        <f>SUMIF($B$4:$B$17,H4,$A$4:$A$17)</f>
        <v>185</v>
      </c>
      <c r="L4" s="2">
        <f>J4-K4</f>
        <v>-185</v>
      </c>
      <c r="M4" s="2">
        <v>-185</v>
      </c>
    </row>
    <row r="5" spans="1:13" x14ac:dyDescent="0.35">
      <c r="A5" s="4">
        <v>300</v>
      </c>
      <c r="B5" s="2">
        <v>1</v>
      </c>
      <c r="C5" s="2" t="str">
        <f t="shared" ref="C5:C17" si="0">_xlfn.XLOOKUP(B5,$H$4:$H$12,$I$4:$I$12)</f>
        <v>Dulce de Leche Dunes</v>
      </c>
      <c r="D5" s="2">
        <v>6</v>
      </c>
      <c r="E5" s="2" t="str">
        <f t="shared" ref="E5:E17" si="1">_xlfn.XLOOKUP(D5,$H$4:$H$12,$I$4:$I$12)</f>
        <v>Rainbow Ribbon Roads</v>
      </c>
      <c r="F5" s="2">
        <v>37</v>
      </c>
      <c r="H5">
        <v>1</v>
      </c>
      <c r="I5" s="2" t="s">
        <v>6</v>
      </c>
      <c r="J5" s="2">
        <f t="shared" ref="J5:J12" si="2">SUMIF($D$4:$D$17,H5,$A$4:$A$17)</f>
        <v>0</v>
      </c>
      <c r="K5" s="2">
        <f t="shared" ref="K5:K12" si="3">SUMIF($B$4:$B$17,H5,$A$4:$A$17)</f>
        <v>300</v>
      </c>
      <c r="L5" s="2">
        <f t="shared" ref="L5:L12" si="4">J5-K5</f>
        <v>-300</v>
      </c>
      <c r="M5" s="2">
        <v>-300</v>
      </c>
    </row>
    <row r="6" spans="1:13" x14ac:dyDescent="0.35">
      <c r="A6" s="4">
        <v>300</v>
      </c>
      <c r="B6" s="2">
        <v>2</v>
      </c>
      <c r="C6" s="2" t="str">
        <f t="shared" si="0"/>
        <v>Marshmallow Meadows</v>
      </c>
      <c r="D6" s="2">
        <v>5</v>
      </c>
      <c r="E6" s="2" t="str">
        <f t="shared" si="1"/>
        <v>Pudding Peaks</v>
      </c>
      <c r="F6" s="2">
        <v>30</v>
      </c>
      <c r="H6">
        <v>2</v>
      </c>
      <c r="I6" s="2" t="s">
        <v>7</v>
      </c>
      <c r="J6" s="2">
        <f t="shared" si="2"/>
        <v>0</v>
      </c>
      <c r="K6" s="2">
        <f t="shared" si="3"/>
        <v>300</v>
      </c>
      <c r="L6" s="2">
        <f t="shared" si="4"/>
        <v>-300</v>
      </c>
      <c r="M6" s="2">
        <v>-300</v>
      </c>
    </row>
    <row r="7" spans="1:13" x14ac:dyDescent="0.35">
      <c r="A7" s="4">
        <v>0</v>
      </c>
      <c r="B7" s="2">
        <v>5</v>
      </c>
      <c r="C7" s="2" t="str">
        <f t="shared" si="0"/>
        <v>Pudding Peaks</v>
      </c>
      <c r="D7" s="2">
        <v>6</v>
      </c>
      <c r="E7" s="2" t="str">
        <f t="shared" si="1"/>
        <v>Rainbow Ribbon Roads</v>
      </c>
      <c r="F7" s="2">
        <v>46</v>
      </c>
      <c r="H7">
        <v>3</v>
      </c>
      <c r="I7" s="2" t="s">
        <v>8</v>
      </c>
      <c r="J7" s="2">
        <f t="shared" si="2"/>
        <v>9</v>
      </c>
      <c r="K7" s="2">
        <f t="shared" si="3"/>
        <v>0</v>
      </c>
      <c r="L7" s="2">
        <f t="shared" si="4"/>
        <v>9</v>
      </c>
      <c r="M7" s="2">
        <v>118</v>
      </c>
    </row>
    <row r="8" spans="1:13" x14ac:dyDescent="0.35">
      <c r="A8" s="4">
        <v>131</v>
      </c>
      <c r="B8" s="2">
        <v>5</v>
      </c>
      <c r="C8" s="2" t="str">
        <f t="shared" si="0"/>
        <v>Pudding Peaks</v>
      </c>
      <c r="D8" s="2">
        <v>7</v>
      </c>
      <c r="E8" s="2" t="str">
        <f t="shared" si="1"/>
        <v>Vanilla Valley</v>
      </c>
      <c r="F8" s="2">
        <v>40</v>
      </c>
      <c r="H8">
        <v>4</v>
      </c>
      <c r="I8" s="2" t="s">
        <v>10</v>
      </c>
      <c r="J8" s="2">
        <f t="shared" si="2"/>
        <v>84</v>
      </c>
      <c r="K8" s="2">
        <f t="shared" si="3"/>
        <v>0</v>
      </c>
      <c r="L8" s="2">
        <f t="shared" si="4"/>
        <v>84</v>
      </c>
      <c r="M8" s="2">
        <v>84</v>
      </c>
    </row>
    <row r="9" spans="1:13" x14ac:dyDescent="0.35">
      <c r="A9" s="4">
        <v>0</v>
      </c>
      <c r="B9" s="2">
        <v>5</v>
      </c>
      <c r="C9" s="2" t="str">
        <f t="shared" si="0"/>
        <v>Pudding Peaks</v>
      </c>
      <c r="D9" s="2">
        <v>8</v>
      </c>
      <c r="E9" s="2" t="str">
        <f t="shared" si="1"/>
        <v>Waffle Cone Wonderland</v>
      </c>
      <c r="F9" s="2">
        <v>43</v>
      </c>
      <c r="H9">
        <v>5</v>
      </c>
      <c r="I9" s="2" t="s">
        <v>11</v>
      </c>
      <c r="J9" s="2">
        <f t="shared" si="2"/>
        <v>300</v>
      </c>
      <c r="K9" s="2">
        <f t="shared" si="3"/>
        <v>131</v>
      </c>
      <c r="L9" s="2">
        <f t="shared" si="4"/>
        <v>169</v>
      </c>
      <c r="M9" s="2">
        <v>169</v>
      </c>
    </row>
    <row r="10" spans="1:13" x14ac:dyDescent="0.35">
      <c r="A10" s="4">
        <v>9</v>
      </c>
      <c r="B10" s="2">
        <v>6</v>
      </c>
      <c r="C10" s="2" t="str">
        <f t="shared" si="0"/>
        <v>Rainbow Ribbon Roads</v>
      </c>
      <c r="D10" s="2">
        <v>3</v>
      </c>
      <c r="E10" s="2" t="str">
        <f t="shared" si="1"/>
        <v>Meringue Mountains</v>
      </c>
      <c r="F10" s="2">
        <v>47</v>
      </c>
      <c r="H10">
        <v>6</v>
      </c>
      <c r="I10" s="2" t="s">
        <v>12</v>
      </c>
      <c r="J10" s="2">
        <f t="shared" si="2"/>
        <v>485</v>
      </c>
      <c r="K10" s="2">
        <f t="shared" si="3"/>
        <v>299</v>
      </c>
      <c r="L10" s="2">
        <f t="shared" si="4"/>
        <v>186</v>
      </c>
      <c r="M10" s="2">
        <v>186</v>
      </c>
    </row>
    <row r="11" spans="1:13" x14ac:dyDescent="0.35">
      <c r="A11" s="4">
        <v>84</v>
      </c>
      <c r="B11" s="2">
        <v>6</v>
      </c>
      <c r="C11" s="2" t="str">
        <f t="shared" si="0"/>
        <v>Rainbow Ribbon Roads</v>
      </c>
      <c r="D11" s="2">
        <v>4</v>
      </c>
      <c r="E11" s="2" t="str">
        <f t="shared" si="1"/>
        <v>Pixie Stix Plateau</v>
      </c>
      <c r="F11" s="2">
        <v>37</v>
      </c>
      <c r="H11">
        <v>7</v>
      </c>
      <c r="I11" s="2" t="s">
        <v>13</v>
      </c>
      <c r="J11" s="2">
        <f t="shared" si="2"/>
        <v>131</v>
      </c>
      <c r="K11" s="2">
        <f t="shared" si="3"/>
        <v>0</v>
      </c>
      <c r="L11" s="2">
        <f t="shared" si="4"/>
        <v>131</v>
      </c>
      <c r="M11" s="2">
        <v>237</v>
      </c>
    </row>
    <row r="12" spans="1:13" x14ac:dyDescent="0.35">
      <c r="A12" s="4">
        <v>0</v>
      </c>
      <c r="B12" s="2">
        <v>6</v>
      </c>
      <c r="C12" s="2" t="str">
        <f t="shared" si="0"/>
        <v>Rainbow Ribbon Roads</v>
      </c>
      <c r="D12" s="2">
        <v>5</v>
      </c>
      <c r="E12" s="2" t="str">
        <f t="shared" si="1"/>
        <v>Pudding Peaks</v>
      </c>
      <c r="F12" s="2">
        <v>38</v>
      </c>
      <c r="H12">
        <v>8</v>
      </c>
      <c r="I12" s="2" t="s">
        <v>14</v>
      </c>
      <c r="J12" s="2">
        <f t="shared" si="2"/>
        <v>206</v>
      </c>
      <c r="K12" s="2">
        <f t="shared" si="3"/>
        <v>0</v>
      </c>
      <c r="L12" s="2">
        <f t="shared" si="4"/>
        <v>206</v>
      </c>
      <c r="M12" s="2">
        <v>206</v>
      </c>
    </row>
    <row r="13" spans="1:13" x14ac:dyDescent="0.35">
      <c r="A13" s="4">
        <v>206</v>
      </c>
      <c r="B13" s="2">
        <v>6</v>
      </c>
      <c r="C13" s="2" t="str">
        <f t="shared" si="0"/>
        <v>Rainbow Ribbon Roads</v>
      </c>
      <c r="D13" s="2">
        <v>8</v>
      </c>
      <c r="E13" s="2" t="str">
        <f t="shared" si="1"/>
        <v>Waffle Cone Wonderland</v>
      </c>
      <c r="F13" s="2">
        <v>31</v>
      </c>
    </row>
    <row r="14" spans="1:13" x14ac:dyDescent="0.35">
      <c r="A14" s="4">
        <v>0</v>
      </c>
      <c r="B14" s="2">
        <v>7</v>
      </c>
      <c r="C14" s="2" t="str">
        <f t="shared" si="0"/>
        <v>Vanilla Valley</v>
      </c>
      <c r="D14" s="2">
        <v>5</v>
      </c>
      <c r="E14" s="2" t="str">
        <f t="shared" si="1"/>
        <v>Pudding Peaks</v>
      </c>
      <c r="F14" s="2">
        <v>43</v>
      </c>
    </row>
    <row r="15" spans="1:13" x14ac:dyDescent="0.35">
      <c r="A15" s="4">
        <v>0</v>
      </c>
      <c r="B15" s="2">
        <v>8</v>
      </c>
      <c r="C15" s="2" t="str">
        <f t="shared" si="0"/>
        <v>Waffle Cone Wonderland</v>
      </c>
      <c r="D15" s="2">
        <v>5</v>
      </c>
      <c r="E15" s="2" t="str">
        <f t="shared" si="1"/>
        <v>Pudding Peaks</v>
      </c>
      <c r="F15" s="2">
        <v>49</v>
      </c>
    </row>
    <row r="16" spans="1:13" x14ac:dyDescent="0.35">
      <c r="A16" s="4">
        <v>0</v>
      </c>
      <c r="B16" s="2">
        <v>8</v>
      </c>
      <c r="C16" s="2" t="str">
        <f t="shared" si="0"/>
        <v>Waffle Cone Wonderland</v>
      </c>
      <c r="D16" s="2">
        <v>6</v>
      </c>
      <c r="E16" s="2" t="str">
        <f t="shared" si="1"/>
        <v>Rainbow Ribbon Roads</v>
      </c>
      <c r="F16" s="2">
        <v>35</v>
      </c>
    </row>
    <row r="17" spans="1:6" x14ac:dyDescent="0.35">
      <c r="A17" s="4">
        <v>0</v>
      </c>
      <c r="B17" s="2">
        <v>8</v>
      </c>
      <c r="C17" s="2" t="str">
        <f t="shared" si="0"/>
        <v>Waffle Cone Wonderland</v>
      </c>
      <c r="D17" s="2">
        <v>7</v>
      </c>
      <c r="E17" s="2" t="str">
        <f t="shared" si="1"/>
        <v>Vanilla Valley</v>
      </c>
      <c r="F17" s="2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 </vt:lpstr>
      <vt:lpstr>Transportation </vt:lpstr>
      <vt:lpstr>Module </vt:lpstr>
      <vt:lpstr>Stipulation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Gaskin</dc:creator>
  <cp:lastModifiedBy>Jessica Gaskin</cp:lastModifiedBy>
  <dcterms:created xsi:type="dcterms:W3CDTF">2025-03-19T22:21:29Z</dcterms:created>
  <dcterms:modified xsi:type="dcterms:W3CDTF">2025-03-19T23:37:49Z</dcterms:modified>
</cp:coreProperties>
</file>