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DB6FA62D-A940-4A0D-B609-18526E47A7F2}" xr6:coauthVersionLast="47" xr6:coauthVersionMax="47" xr10:uidLastSave="{00000000-0000-0000-0000-000000000000}"/>
  <bookViews>
    <workbookView xWindow="-110" yWindow="-110" windowWidth="19420" windowHeight="11500" activeTab="1" xr2:uid="{F0E317F6-2EBB-4CA1-AD0E-4B4520521E1C}"/>
  </bookViews>
  <sheets>
    <sheet name="Constraints " sheetId="1" r:id="rId1"/>
    <sheet name="Model" sheetId="4" r:id="rId2"/>
    <sheet name="Model stipulation 1" sheetId="6" r:id="rId3"/>
    <sheet name="Model stipulation 2" sheetId="8" r:id="rId4"/>
  </sheets>
  <definedNames>
    <definedName name="solver_adj" localSheetId="1" hidden="1">Model!$J$8:$O$11,Model!$R$8:$R$11</definedName>
    <definedName name="solver_adj" localSheetId="2" hidden="1">'Model stipulation 1'!$J$8:$O$11,'Model stipulation 1'!$R$8:$R$11</definedName>
    <definedName name="solver_adj" localSheetId="3" hidden="1">'Model stipulation 2'!$J$8:$O$11,'Model stipulation 2'!$R$8:$R$11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Model!$J$12:$O$12</definedName>
    <definedName name="solver_lhs1" localSheetId="2" hidden="1">'Model stipulation 1'!$J$12:$O$12</definedName>
    <definedName name="solver_lhs1" localSheetId="3" hidden="1">'Model stipulation 2'!$J$12:$O$12</definedName>
    <definedName name="solver_lhs2" localSheetId="1" hidden="1">Model!$J$8:$O$11</definedName>
    <definedName name="solver_lhs2" localSheetId="2" hidden="1">'Model stipulation 1'!$J$8:$O$11</definedName>
    <definedName name="solver_lhs2" localSheetId="3" hidden="1">'Model stipulation 2'!$J$8:$O$11</definedName>
    <definedName name="solver_lhs3" localSheetId="1" hidden="1">Model!$J$8:$O$11</definedName>
    <definedName name="solver_lhs3" localSheetId="2" hidden="1">'Model stipulation 1'!$J$8:$O$11</definedName>
    <definedName name="solver_lhs3" localSheetId="3" hidden="1">'Model stipulation 2'!$J$8:$O$11</definedName>
    <definedName name="solver_lhs4" localSheetId="1" hidden="1">Model!$R$12</definedName>
    <definedName name="solver_lhs4" localSheetId="2" hidden="1">'Model stipulation 1'!$R$12</definedName>
    <definedName name="solver_lhs4" localSheetId="3" hidden="1">'Model stipulation 2'!$R$12</definedName>
    <definedName name="solver_lhs5" localSheetId="1" hidden="1">Model!$R$8:$R$11</definedName>
    <definedName name="solver_lhs5" localSheetId="2" hidden="1">'Model stipulation 1'!$R$8:$R$11</definedName>
    <definedName name="solver_lhs5" localSheetId="3" hidden="1">'Model stipulation 2'!$R$8:$R$11</definedName>
    <definedName name="solver_lhs6" localSheetId="1" hidden="1">Model!$S$8:$S$11</definedName>
    <definedName name="solver_lhs6" localSheetId="2" hidden="1">'Model stipulation 1'!$S$8:$S$11</definedName>
    <definedName name="solver_lhs6" localSheetId="3" hidden="1">'Model stipulation 2'!$S$8:$S$11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6</definedName>
    <definedName name="solver_num" localSheetId="2" hidden="1">6</definedName>
    <definedName name="solver_num" localSheetId="3" hidden="1">6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Model!$M$15</definedName>
    <definedName name="solver_opt" localSheetId="2" hidden="1">'Model stipulation 1'!$M$15</definedName>
    <definedName name="solver_opt" localSheetId="3" hidden="1">'Model stipulation 2'!$M$15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2" localSheetId="1" hidden="1">4</definedName>
    <definedName name="solver_rel2" localSheetId="2" hidden="1">4</definedName>
    <definedName name="solver_rel2" localSheetId="3" hidden="1">4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4" localSheetId="1" hidden="1">1</definedName>
    <definedName name="solver_rel4" localSheetId="2" hidden="1">1</definedName>
    <definedName name="solver_rel4" localSheetId="3" hidden="1">1</definedName>
    <definedName name="solver_rel5" localSheetId="1" hidden="1">5</definedName>
    <definedName name="solver_rel5" localSheetId="2" hidden="1">5</definedName>
    <definedName name="solver_rel5" localSheetId="3" hidden="1">5</definedName>
    <definedName name="solver_rel6" localSheetId="1" hidden="1">1</definedName>
    <definedName name="solver_rel6" localSheetId="2" hidden="1">1</definedName>
    <definedName name="solver_rel6" localSheetId="3" hidden="1">1</definedName>
    <definedName name="solver_rhs1" localSheetId="1" hidden="1">Model!$J$13:$O$13</definedName>
    <definedName name="solver_rhs1" localSheetId="2" hidden="1">'Model stipulation 1'!$J$13:$O$13</definedName>
    <definedName name="solver_rhs1" localSheetId="3" hidden="1">'Model stipulation 2'!$J$13:$O$13</definedName>
    <definedName name="solver_rhs2" localSheetId="1" hidden="1">"integer"</definedName>
    <definedName name="solver_rhs2" localSheetId="2" hidden="1">"integer"</definedName>
    <definedName name="solver_rhs2" localSheetId="3" hidden="1">"integer"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4" localSheetId="1" hidden="1">2</definedName>
    <definedName name="solver_rhs4" localSheetId="2" hidden="1">1</definedName>
    <definedName name="solver_rhs4" localSheetId="3" hidden="1">2</definedName>
    <definedName name="solver_rhs5" localSheetId="1" hidden="1">"binary"</definedName>
    <definedName name="solver_rhs5" localSheetId="2" hidden="1">"binary"</definedName>
    <definedName name="solver_rhs5" localSheetId="3" hidden="1">"binary"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</definedName>
    <definedName name="solver_tol" localSheetId="2" hidden="1">0</definedName>
    <definedName name="solver_tol" localSheetId="3" hidden="1">0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" i="8"/>
  <c r="M15" i="6" l="1"/>
  <c r="O5" i="8"/>
  <c r="N5" i="8"/>
  <c r="N4" i="8"/>
  <c r="M4" i="8"/>
  <c r="L4" i="8"/>
  <c r="K4" i="8"/>
  <c r="J4" i="8"/>
  <c r="P13" i="8"/>
  <c r="R12" i="8"/>
  <c r="O12" i="8"/>
  <c r="N12" i="8"/>
  <c r="M12" i="8"/>
  <c r="L12" i="8"/>
  <c r="K12" i="8"/>
  <c r="J12" i="8"/>
  <c r="N3" i="8"/>
  <c r="V11" i="8"/>
  <c r="P11" i="8"/>
  <c r="S11" i="8" s="1"/>
  <c r="V10" i="8"/>
  <c r="P10" i="8"/>
  <c r="S10" i="8" s="1"/>
  <c r="V9" i="8"/>
  <c r="P9" i="8"/>
  <c r="V8" i="8"/>
  <c r="P8" i="8"/>
  <c r="S8" i="8" s="1"/>
  <c r="O2" i="8"/>
  <c r="N2" i="8"/>
  <c r="M5" i="8"/>
  <c r="L5" i="8"/>
  <c r="K5" i="8"/>
  <c r="J5" i="8"/>
  <c r="M2" i="8"/>
  <c r="O4" i="8"/>
  <c r="L2" i="8"/>
  <c r="O3" i="8"/>
  <c r="M3" i="8"/>
  <c r="L3" i="8"/>
  <c r="K3" i="8"/>
  <c r="J3" i="8"/>
  <c r="K2" i="8"/>
  <c r="J2" i="8"/>
  <c r="G25" i="6"/>
  <c r="G24" i="6"/>
  <c r="G23" i="6"/>
  <c r="G22" i="6"/>
  <c r="G21" i="6"/>
  <c r="G20" i="6"/>
  <c r="G19" i="6"/>
  <c r="O4" i="6" s="1"/>
  <c r="G18" i="6"/>
  <c r="N4" i="6" s="1"/>
  <c r="G17" i="6"/>
  <c r="M4" i="6" s="1"/>
  <c r="G16" i="6"/>
  <c r="L4" i="6" s="1"/>
  <c r="G15" i="6"/>
  <c r="K4" i="6" s="1"/>
  <c r="G14" i="6"/>
  <c r="P13" i="6"/>
  <c r="G13" i="6"/>
  <c r="R12" i="6"/>
  <c r="O12" i="6"/>
  <c r="N12" i="6"/>
  <c r="M12" i="6"/>
  <c r="L12" i="6"/>
  <c r="K12" i="6"/>
  <c r="J12" i="6"/>
  <c r="G12" i="6"/>
  <c r="N3" i="6" s="1"/>
  <c r="V11" i="6"/>
  <c r="P11" i="6"/>
  <c r="S11" i="6" s="1"/>
  <c r="G11" i="6"/>
  <c r="V10" i="6"/>
  <c r="P10" i="6"/>
  <c r="S10" i="6" s="1"/>
  <c r="G10" i="6"/>
  <c r="V9" i="6"/>
  <c r="P9" i="6"/>
  <c r="G9" i="6"/>
  <c r="K3" i="6" s="1"/>
  <c r="V8" i="6"/>
  <c r="P8" i="6"/>
  <c r="S8" i="6" s="1"/>
  <c r="G8" i="6"/>
  <c r="J3" i="6" s="1"/>
  <c r="G7" i="6"/>
  <c r="O2" i="6" s="1"/>
  <c r="G6" i="6"/>
  <c r="N2" i="6" s="1"/>
  <c r="O5" i="6"/>
  <c r="N5" i="6"/>
  <c r="M5" i="6"/>
  <c r="L5" i="6"/>
  <c r="K5" i="6"/>
  <c r="J5" i="6"/>
  <c r="G5" i="6"/>
  <c r="J4" i="6"/>
  <c r="G4" i="6"/>
  <c r="L2" i="6" s="1"/>
  <c r="O3" i="6"/>
  <c r="M3" i="6"/>
  <c r="L3" i="6"/>
  <c r="G3" i="6"/>
  <c r="M2" i="6"/>
  <c r="K2" i="6"/>
  <c r="G2" i="6"/>
  <c r="J2" i="6" s="1"/>
  <c r="S8" i="4"/>
  <c r="V8" i="4"/>
  <c r="G25" i="4"/>
  <c r="G24" i="4"/>
  <c r="N5" i="4" s="1"/>
  <c r="G23" i="4"/>
  <c r="M5" i="4" s="1"/>
  <c r="G22" i="4"/>
  <c r="L5" i="4" s="1"/>
  <c r="G21" i="4"/>
  <c r="K5" i="4" s="1"/>
  <c r="G20" i="4"/>
  <c r="J5" i="4" s="1"/>
  <c r="G19" i="4"/>
  <c r="O4" i="4" s="1"/>
  <c r="G18" i="4"/>
  <c r="G17" i="4"/>
  <c r="G16" i="4"/>
  <c r="G15" i="4"/>
  <c r="K4" i="4" s="1"/>
  <c r="G14" i="4"/>
  <c r="P13" i="4"/>
  <c r="G13" i="4"/>
  <c r="O3" i="4" s="1"/>
  <c r="R12" i="4"/>
  <c r="O12" i="4"/>
  <c r="N12" i="4"/>
  <c r="M12" i="4"/>
  <c r="L12" i="4"/>
  <c r="K12" i="4"/>
  <c r="J12" i="4"/>
  <c r="G12" i="4"/>
  <c r="N3" i="4" s="1"/>
  <c r="V11" i="4"/>
  <c r="P11" i="4"/>
  <c r="S11" i="4" s="1"/>
  <c r="G11" i="4"/>
  <c r="M3" i="4" s="1"/>
  <c r="V10" i="4"/>
  <c r="P10" i="4"/>
  <c r="S10" i="4" s="1"/>
  <c r="G10" i="4"/>
  <c r="V9" i="4"/>
  <c r="P9" i="4"/>
  <c r="S9" i="4" s="1"/>
  <c r="G9" i="4"/>
  <c r="P8" i="4"/>
  <c r="G8" i="4"/>
  <c r="J3" i="4" s="1"/>
  <c r="G7" i="4"/>
  <c r="O2" i="4" s="1"/>
  <c r="G6" i="4"/>
  <c r="N2" i="4" s="1"/>
  <c r="O5" i="4"/>
  <c r="G5" i="4"/>
  <c r="N4" i="4"/>
  <c r="M4" i="4"/>
  <c r="L4" i="4"/>
  <c r="J4" i="4"/>
  <c r="G4" i="4"/>
  <c r="L3" i="4"/>
  <c r="K3" i="4"/>
  <c r="G3" i="4"/>
  <c r="K2" i="4" s="1"/>
  <c r="M2" i="4"/>
  <c r="L2" i="4"/>
  <c r="G2" i="4"/>
  <c r="J2" i="4" s="1"/>
  <c r="P12" i="8" l="1"/>
  <c r="P12" i="6"/>
  <c r="M15" i="8"/>
  <c r="S9" i="8"/>
  <c r="S9" i="6"/>
  <c r="P12" i="4"/>
  <c r="M15" i="4"/>
</calcChain>
</file>

<file path=xl/sharedStrings.xml><?xml version="1.0" encoding="utf-8"?>
<sst xmlns="http://schemas.openxmlformats.org/spreadsheetml/2006/main" count="78" uniqueCount="38">
  <si>
    <t xml:space="preserve">Distribution Center </t>
  </si>
  <si>
    <t>Sherbet Shoreline</t>
  </si>
  <si>
    <t>Snickerdoodle Slopes</t>
  </si>
  <si>
    <t>Sugarplum Springs</t>
  </si>
  <si>
    <t>Sugar Swirl Spires</t>
  </si>
  <si>
    <t>Mallow Melt Mountains</t>
  </si>
  <si>
    <t>Molasses Marsh</t>
  </si>
  <si>
    <t>Distribution_center</t>
  </si>
  <si>
    <t>Name</t>
  </si>
  <si>
    <t>Demand</t>
  </si>
  <si>
    <t>Latitude</t>
  </si>
  <si>
    <t>Longitude</t>
  </si>
  <si>
    <t>Conditions</t>
  </si>
  <si>
    <t>manhattan</t>
  </si>
  <si>
    <t>Max_dcs</t>
  </si>
  <si>
    <t>Cost_per_unit_distance</t>
  </si>
  <si>
    <t>Method_to_calculate_distance</t>
  </si>
  <si>
    <t>Chewy Cherry Chews Channel</t>
  </si>
  <si>
    <t>Ginger Snap Garden</t>
  </si>
  <si>
    <t>Gooey Ganache Grotto</t>
  </si>
  <si>
    <t>Fizzwhiz Fjord</t>
  </si>
  <si>
    <t xml:space="preserve">Warehouses </t>
  </si>
  <si>
    <t>Warehouse</t>
  </si>
  <si>
    <t>Set_up_cost</t>
  </si>
  <si>
    <t>DC</t>
  </si>
  <si>
    <t>WH Lat</t>
  </si>
  <si>
    <t>WH Long</t>
  </si>
  <si>
    <t>DC Lat</t>
  </si>
  <si>
    <t>DC Long</t>
  </si>
  <si>
    <t xml:space="preserve">Manhattan </t>
  </si>
  <si>
    <t>WH v DC &gt;</t>
  </si>
  <si>
    <t>SUM</t>
  </si>
  <si>
    <t xml:space="preserve">DEMAND </t>
  </si>
  <si>
    <t>Binary</t>
  </si>
  <si>
    <t xml:space="preserve">Linking Constraints </t>
  </si>
  <si>
    <t>Possible Cost</t>
  </si>
  <si>
    <t xml:space="preserve">Actual Cost </t>
  </si>
  <si>
    <t>TOTAL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</si>
</sst>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3" fillId="11" borderId="1" xfId="0" applyFont="1" applyFill="1" applyBorder="1"/>
    <xf numFmtId="0" fontId="0" fillId="12" borderId="1" xfId="0" applyFill="1" applyBorder="1"/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2" fillId="1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2" fillId="0" borderId="0" xfId="0" applyFont="1"/>
    <xf numFmtId="165" fontId="0" fillId="0" borderId="1" xfId="1" applyNumberFormat="1" applyFont="1" applyFill="1" applyBorder="1"/>
    <xf numFmtId="165" fontId="0" fillId="0" borderId="3" xfId="1" applyNumberFormat="1" applyFont="1" applyFill="1" applyBorder="1"/>
    <xf numFmtId="0" fontId="2" fillId="13" borderId="1" xfId="0" applyFont="1" applyFill="1" applyBorder="1" applyAlignment="1">
      <alignment horizontal="center" wrapText="1"/>
    </xf>
    <xf numFmtId="0" fontId="2" fillId="13" borderId="1" xfId="0" applyFont="1" applyFill="1" applyBorder="1"/>
    <xf numFmtId="165" fontId="0" fillId="0" borderId="1" xfId="0" applyNumberFormat="1" applyBorder="1"/>
    <xf numFmtId="44" fontId="0" fillId="0" borderId="0" xfId="1" applyFont="1"/>
    <xf numFmtId="0" fontId="3" fillId="0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9966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BAD6-8777-40D6-8B18-FD93F23F7E9C}">
  <dimension ref="A1:K10"/>
  <sheetViews>
    <sheetView workbookViewId="0">
      <selection activeCell="J15" sqref="J15"/>
    </sheetView>
  </sheetViews>
  <sheetFormatPr defaultRowHeight="14.5" x14ac:dyDescent="0.35"/>
  <cols>
    <col min="1" max="1" width="16.1796875" bestFit="1" customWidth="1"/>
    <col min="2" max="2" width="19.36328125" bestFit="1" customWidth="1"/>
    <col min="7" max="7" width="9.6328125" bestFit="1" customWidth="1"/>
    <col min="8" max="8" width="25.1796875" bestFit="1" customWidth="1"/>
    <col min="9" max="9" width="26" bestFit="1" customWidth="1"/>
  </cols>
  <sheetData>
    <row r="1" spans="1:11" x14ac:dyDescent="0.35">
      <c r="A1" s="4" t="s">
        <v>0</v>
      </c>
      <c r="B1" s="4"/>
      <c r="C1" s="4"/>
      <c r="D1" s="4"/>
      <c r="E1" s="4"/>
      <c r="G1" s="4" t="s">
        <v>12</v>
      </c>
      <c r="H1" s="4"/>
      <c r="I1" s="4"/>
      <c r="J1" s="1"/>
    </row>
    <row r="2" spans="1:1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3" t="s">
        <v>14</v>
      </c>
      <c r="H2" s="3" t="s">
        <v>15</v>
      </c>
      <c r="I2" s="3" t="s">
        <v>16</v>
      </c>
    </row>
    <row r="3" spans="1:11" x14ac:dyDescent="0.35">
      <c r="A3" s="6">
        <v>1</v>
      </c>
      <c r="B3" s="6" t="s">
        <v>1</v>
      </c>
      <c r="C3" s="6">
        <v>811</v>
      </c>
      <c r="D3" s="6">
        <v>45.97</v>
      </c>
      <c r="E3" s="6">
        <v>-104.43</v>
      </c>
      <c r="G3" s="2">
        <v>2</v>
      </c>
      <c r="H3" s="2">
        <v>1</v>
      </c>
      <c r="I3" s="2" t="s">
        <v>13</v>
      </c>
    </row>
    <row r="4" spans="1:11" x14ac:dyDescent="0.35">
      <c r="A4" s="11">
        <v>2</v>
      </c>
      <c r="B4" s="11" t="s">
        <v>2</v>
      </c>
      <c r="C4" s="11">
        <v>897</v>
      </c>
      <c r="D4" s="11">
        <v>35.869999999999997</v>
      </c>
      <c r="E4" s="11">
        <v>-113.11</v>
      </c>
    </row>
    <row r="5" spans="1:11" x14ac:dyDescent="0.35">
      <c r="A5" s="7">
        <v>3</v>
      </c>
      <c r="B5" s="7" t="s">
        <v>3</v>
      </c>
      <c r="C5" s="7">
        <v>875</v>
      </c>
      <c r="D5" s="7">
        <v>37.33</v>
      </c>
      <c r="E5" s="7">
        <v>-85.03</v>
      </c>
      <c r="G5" s="4" t="s">
        <v>21</v>
      </c>
      <c r="H5" s="4"/>
      <c r="I5" s="4"/>
      <c r="J5" s="4"/>
      <c r="K5" s="4"/>
    </row>
    <row r="6" spans="1:11" x14ac:dyDescent="0.35">
      <c r="A6" s="8">
        <v>4</v>
      </c>
      <c r="B6" s="8" t="s">
        <v>4</v>
      </c>
      <c r="C6" s="8">
        <v>643</v>
      </c>
      <c r="D6" s="8">
        <v>35.630000000000003</v>
      </c>
      <c r="E6" s="8">
        <v>-89.74</v>
      </c>
      <c r="G6" s="3" t="s">
        <v>22</v>
      </c>
      <c r="H6" s="3" t="s">
        <v>8</v>
      </c>
      <c r="I6" s="3" t="s">
        <v>23</v>
      </c>
      <c r="J6" s="3" t="s">
        <v>10</v>
      </c>
      <c r="K6" s="3" t="s">
        <v>11</v>
      </c>
    </row>
    <row r="7" spans="1:11" x14ac:dyDescent="0.35">
      <c r="A7" s="9">
        <v>5</v>
      </c>
      <c r="B7" s="9" t="s">
        <v>5</v>
      </c>
      <c r="C7" s="9">
        <v>548</v>
      </c>
      <c r="D7" s="9">
        <v>39.99</v>
      </c>
      <c r="E7" s="9">
        <v>-84.19</v>
      </c>
      <c r="G7" s="12">
        <v>1</v>
      </c>
      <c r="H7" s="12" t="s">
        <v>17</v>
      </c>
      <c r="I7" s="12">
        <v>2224</v>
      </c>
      <c r="J7" s="12">
        <v>33.85</v>
      </c>
      <c r="K7" s="12">
        <v>-118.02</v>
      </c>
    </row>
    <row r="8" spans="1:11" x14ac:dyDescent="0.35">
      <c r="A8" s="10">
        <v>6</v>
      </c>
      <c r="B8" s="10" t="s">
        <v>6</v>
      </c>
      <c r="C8" s="10">
        <v>793</v>
      </c>
      <c r="D8" s="10">
        <v>31.6</v>
      </c>
      <c r="E8" s="10">
        <v>-96.46</v>
      </c>
      <c r="G8" s="13">
        <v>2</v>
      </c>
      <c r="H8" s="13" t="s">
        <v>18</v>
      </c>
      <c r="I8" s="13">
        <v>2975</v>
      </c>
      <c r="J8" s="13">
        <v>36.44</v>
      </c>
      <c r="K8" s="13">
        <v>-91.05</v>
      </c>
    </row>
    <row r="9" spans="1:11" x14ac:dyDescent="0.35">
      <c r="G9" s="14">
        <v>3</v>
      </c>
      <c r="H9" s="14" t="s">
        <v>19</v>
      </c>
      <c r="I9" s="14">
        <v>2468</v>
      </c>
      <c r="J9" s="14">
        <v>41.28</v>
      </c>
      <c r="K9" s="14">
        <v>-120.2</v>
      </c>
    </row>
    <row r="10" spans="1:11" x14ac:dyDescent="0.35">
      <c r="G10" s="15">
        <v>4</v>
      </c>
      <c r="H10" s="15" t="s">
        <v>20</v>
      </c>
      <c r="I10" s="15">
        <v>2008</v>
      </c>
      <c r="J10" s="15">
        <v>38.31</v>
      </c>
      <c r="K10" s="15">
        <v>-108.45</v>
      </c>
    </row>
  </sheetData>
  <mergeCells count="3">
    <mergeCell ref="A1:E1"/>
    <mergeCell ref="G1:I1"/>
    <mergeCell ref="G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64B2-FE9F-4EA2-9514-2D71FB6CCEF1}">
  <dimension ref="A1:V25"/>
  <sheetViews>
    <sheetView tabSelected="1" topLeftCell="F1" workbookViewId="0">
      <selection activeCell="R8" sqref="R8"/>
    </sheetView>
  </sheetViews>
  <sheetFormatPr defaultRowHeight="14.5" x14ac:dyDescent="0.35"/>
  <cols>
    <col min="1" max="1" width="10" bestFit="1" customWidth="1"/>
    <col min="7" max="7" width="9.90625" bestFit="1" customWidth="1"/>
    <col min="9" max="9" width="9.26953125" bestFit="1" customWidth="1"/>
    <col min="13" max="13" width="12.1796875" bestFit="1" customWidth="1"/>
    <col min="19" max="19" width="11.08984375" customWidth="1"/>
    <col min="21" max="21" width="10.1796875" bestFit="1" customWidth="1"/>
  </cols>
  <sheetData>
    <row r="1" spans="1:22" x14ac:dyDescent="0.35">
      <c r="A1" s="19" t="s">
        <v>22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19" t="s">
        <v>29</v>
      </c>
      <c r="I1" s="19" t="s">
        <v>30</v>
      </c>
      <c r="J1" s="20">
        <v>1</v>
      </c>
      <c r="K1" s="20">
        <v>2</v>
      </c>
      <c r="L1" s="20">
        <v>3</v>
      </c>
      <c r="M1" s="20">
        <v>4</v>
      </c>
      <c r="N1" s="20">
        <v>5</v>
      </c>
      <c r="O1" s="20">
        <v>6</v>
      </c>
    </row>
    <row r="2" spans="1:22" x14ac:dyDescent="0.35">
      <c r="A2" s="2">
        <v>1</v>
      </c>
      <c r="B2" s="2">
        <v>1</v>
      </c>
      <c r="C2" s="17">
        <v>33.85</v>
      </c>
      <c r="D2" s="17">
        <v>-118.02</v>
      </c>
      <c r="E2" s="17">
        <v>45.97</v>
      </c>
      <c r="F2" s="17">
        <v>-104.43</v>
      </c>
      <c r="G2" s="2">
        <f>ABS(C2-E2)+ABS(D2-F2)</f>
        <v>25.709999999999987</v>
      </c>
      <c r="I2" s="20">
        <v>1</v>
      </c>
      <c r="J2" s="5">
        <f>G2</f>
        <v>25.709999999999987</v>
      </c>
      <c r="K2" s="5">
        <f>G3</f>
        <v>6.9299999999999926</v>
      </c>
      <c r="L2" s="5">
        <f>G4</f>
        <v>36.469999999999992</v>
      </c>
      <c r="M2" s="5">
        <f>G5</f>
        <v>30.060000000000002</v>
      </c>
      <c r="N2" s="5">
        <f>G6</f>
        <v>39.97</v>
      </c>
      <c r="O2" s="5">
        <f>G7</f>
        <v>23.810000000000002</v>
      </c>
      <c r="P2" s="27"/>
    </row>
    <row r="3" spans="1:22" x14ac:dyDescent="0.35">
      <c r="A3" s="2">
        <v>1</v>
      </c>
      <c r="B3" s="2">
        <v>2</v>
      </c>
      <c r="C3" s="17">
        <v>33.85</v>
      </c>
      <c r="D3" s="17">
        <v>-118.02</v>
      </c>
      <c r="E3" s="17">
        <v>35.869999999999997</v>
      </c>
      <c r="F3" s="17">
        <v>-113.11</v>
      </c>
      <c r="G3" s="2">
        <f t="shared" ref="G3:G25" si="0">ABS(C3-E3)+ABS(D3-F3)</f>
        <v>6.9299999999999926</v>
      </c>
      <c r="I3" s="20">
        <v>2</v>
      </c>
      <c r="J3" s="5">
        <f>G8</f>
        <v>22.910000000000011</v>
      </c>
      <c r="K3" s="5">
        <f>G9</f>
        <v>22.630000000000003</v>
      </c>
      <c r="L3" s="5">
        <f>G10</f>
        <v>6.9099999999999966</v>
      </c>
      <c r="M3" s="5">
        <f>G11</f>
        <v>2.1199999999999974</v>
      </c>
      <c r="N3" s="5">
        <f>G12</f>
        <v>10.410000000000004</v>
      </c>
      <c r="O3" s="5">
        <f>G13</f>
        <v>10.249999999999993</v>
      </c>
      <c r="P3" s="27"/>
    </row>
    <row r="4" spans="1:22" x14ac:dyDescent="0.35">
      <c r="A4" s="2">
        <v>1</v>
      </c>
      <c r="B4" s="2">
        <v>3</v>
      </c>
      <c r="C4" s="17">
        <v>33.85</v>
      </c>
      <c r="D4" s="17">
        <v>-118.02</v>
      </c>
      <c r="E4" s="17">
        <v>37.33</v>
      </c>
      <c r="F4" s="17">
        <v>-85.03</v>
      </c>
      <c r="G4" s="2">
        <f t="shared" si="0"/>
        <v>36.469999999999992</v>
      </c>
      <c r="I4" s="20">
        <v>3</v>
      </c>
      <c r="J4" s="5">
        <f>G14</f>
        <v>20.459999999999994</v>
      </c>
      <c r="K4" s="5">
        <f>G15</f>
        <v>12.500000000000007</v>
      </c>
      <c r="L4" s="5">
        <f>G16</f>
        <v>39.120000000000005</v>
      </c>
      <c r="M4" s="5">
        <f>G17</f>
        <v>36.110000000000007</v>
      </c>
      <c r="N4" s="5">
        <f>G18</f>
        <v>37.300000000000004</v>
      </c>
      <c r="O4" s="5">
        <f>G19</f>
        <v>33.420000000000009</v>
      </c>
      <c r="P4" s="28"/>
    </row>
    <row r="5" spans="1:22" x14ac:dyDescent="0.35">
      <c r="A5" s="2">
        <v>1</v>
      </c>
      <c r="B5" s="2">
        <v>4</v>
      </c>
      <c r="C5" s="17">
        <v>33.85</v>
      </c>
      <c r="D5" s="17">
        <v>-118.02</v>
      </c>
      <c r="E5" s="17">
        <v>35.630000000000003</v>
      </c>
      <c r="F5" s="17">
        <v>-89.74</v>
      </c>
      <c r="G5" s="2">
        <f t="shared" si="0"/>
        <v>30.060000000000002</v>
      </c>
      <c r="I5" s="20">
        <v>4</v>
      </c>
      <c r="J5" s="5">
        <f>G20</f>
        <v>11.679999999999993</v>
      </c>
      <c r="K5" s="5">
        <f>G21</f>
        <v>7.1000000000000014</v>
      </c>
      <c r="L5" s="5">
        <f>G22</f>
        <v>24.400000000000006</v>
      </c>
      <c r="M5" s="5">
        <f>G23</f>
        <v>21.390000000000008</v>
      </c>
      <c r="N5" s="5">
        <f>G24</f>
        <v>25.940000000000005</v>
      </c>
      <c r="O5" s="5">
        <f>G25</f>
        <v>18.70000000000001</v>
      </c>
      <c r="P5" s="27"/>
    </row>
    <row r="6" spans="1:22" x14ac:dyDescent="0.35">
      <c r="A6" s="2">
        <v>1</v>
      </c>
      <c r="B6" s="2">
        <v>5</v>
      </c>
      <c r="C6" s="17">
        <v>33.85</v>
      </c>
      <c r="D6" s="17">
        <v>-118.02</v>
      </c>
      <c r="E6" s="17">
        <v>39.99</v>
      </c>
      <c r="F6" s="17">
        <v>-84.19</v>
      </c>
      <c r="G6" s="2">
        <f t="shared" si="0"/>
        <v>39.97</v>
      </c>
    </row>
    <row r="7" spans="1:22" ht="29" x14ac:dyDescent="0.35">
      <c r="A7" s="2">
        <v>1</v>
      </c>
      <c r="B7" s="2">
        <v>6</v>
      </c>
      <c r="C7" s="17">
        <v>33.85</v>
      </c>
      <c r="D7" s="17">
        <v>-118.02</v>
      </c>
      <c r="E7" s="17">
        <v>31.6</v>
      </c>
      <c r="F7" s="17">
        <v>-96.46</v>
      </c>
      <c r="G7" s="2">
        <f t="shared" si="0"/>
        <v>23.810000000000002</v>
      </c>
      <c r="I7" s="19" t="s">
        <v>30</v>
      </c>
      <c r="J7" s="20">
        <v>1</v>
      </c>
      <c r="K7" s="20">
        <v>2</v>
      </c>
      <c r="L7" s="20">
        <v>3</v>
      </c>
      <c r="M7" s="20">
        <v>4</v>
      </c>
      <c r="N7" s="20">
        <v>5</v>
      </c>
      <c r="O7" s="20">
        <v>6</v>
      </c>
      <c r="P7" s="30" t="s">
        <v>31</v>
      </c>
      <c r="R7" s="19" t="s">
        <v>33</v>
      </c>
      <c r="S7" s="29" t="s">
        <v>34</v>
      </c>
      <c r="T7" s="16"/>
      <c r="U7" s="29" t="s">
        <v>35</v>
      </c>
      <c r="V7" s="29" t="s">
        <v>36</v>
      </c>
    </row>
    <row r="8" spans="1:22" x14ac:dyDescent="0.35">
      <c r="A8" s="2">
        <v>2</v>
      </c>
      <c r="B8" s="2">
        <v>1</v>
      </c>
      <c r="C8" s="17">
        <v>36.44</v>
      </c>
      <c r="D8" s="17">
        <v>-91.05</v>
      </c>
      <c r="E8" s="17">
        <v>45.97</v>
      </c>
      <c r="F8" s="17">
        <v>-104.43</v>
      </c>
      <c r="G8" s="2">
        <f t="shared" si="0"/>
        <v>22.910000000000011</v>
      </c>
      <c r="I8" s="20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21">
        <v>0</v>
      </c>
      <c r="P8" s="2">
        <f>SUM(J8:O8)</f>
        <v>0</v>
      </c>
      <c r="R8" s="2">
        <v>0</v>
      </c>
      <c r="S8" s="2">
        <f>P8-($P$13*R8)</f>
        <v>0</v>
      </c>
      <c r="U8" s="27">
        <v>2224</v>
      </c>
      <c r="V8" s="31">
        <f>R8*U8</f>
        <v>0</v>
      </c>
    </row>
    <row r="9" spans="1:22" x14ac:dyDescent="0.35">
      <c r="A9" s="2">
        <v>2</v>
      </c>
      <c r="B9" s="2">
        <v>2</v>
      </c>
      <c r="C9" s="17">
        <v>36.44</v>
      </c>
      <c r="D9" s="17">
        <v>-91.05</v>
      </c>
      <c r="E9" s="17">
        <v>35.869999999999997</v>
      </c>
      <c r="F9" s="17">
        <v>-113.11</v>
      </c>
      <c r="G9" s="2">
        <f t="shared" si="0"/>
        <v>22.630000000000003</v>
      </c>
      <c r="I9" s="20">
        <v>2</v>
      </c>
      <c r="J9" s="5">
        <v>0</v>
      </c>
      <c r="K9" s="5">
        <v>0</v>
      </c>
      <c r="L9" s="5">
        <v>875</v>
      </c>
      <c r="M9" s="5">
        <v>643</v>
      </c>
      <c r="N9" s="5">
        <v>548</v>
      </c>
      <c r="O9" s="21">
        <v>793</v>
      </c>
      <c r="P9" s="2">
        <f t="shared" ref="P9:P11" si="1">SUM(J9:O9)</f>
        <v>2859</v>
      </c>
      <c r="R9" s="2">
        <v>1</v>
      </c>
      <c r="S9" s="2">
        <f t="shared" ref="S9:S11" si="2">P9-($P$13*R9)</f>
        <v>-1708</v>
      </c>
      <c r="U9" s="27">
        <v>2975</v>
      </c>
      <c r="V9" s="31">
        <f t="shared" ref="V9:V11" si="3">R9*U9</f>
        <v>2975</v>
      </c>
    </row>
    <row r="10" spans="1:22" x14ac:dyDescent="0.35">
      <c r="A10" s="2">
        <v>2</v>
      </c>
      <c r="B10" s="2">
        <v>3</v>
      </c>
      <c r="C10" s="17">
        <v>36.44</v>
      </c>
      <c r="D10" s="17">
        <v>-91.05</v>
      </c>
      <c r="E10" s="17">
        <v>37.33</v>
      </c>
      <c r="F10" s="17">
        <v>-85.03</v>
      </c>
      <c r="G10" s="2">
        <f t="shared" si="0"/>
        <v>6.9099999999999966</v>
      </c>
      <c r="I10" s="20">
        <v>3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21">
        <v>0</v>
      </c>
      <c r="P10" s="2">
        <f t="shared" si="1"/>
        <v>0</v>
      </c>
      <c r="R10" s="24">
        <v>0</v>
      </c>
      <c r="S10" s="2">
        <f t="shared" si="2"/>
        <v>0</v>
      </c>
      <c r="U10" s="28">
        <v>2468</v>
      </c>
      <c r="V10" s="31">
        <f t="shared" si="3"/>
        <v>0</v>
      </c>
    </row>
    <row r="11" spans="1:22" x14ac:dyDescent="0.35">
      <c r="A11" s="2">
        <v>2</v>
      </c>
      <c r="B11" s="2">
        <v>4</v>
      </c>
      <c r="C11" s="17">
        <v>36.44</v>
      </c>
      <c r="D11" s="17">
        <v>-91.05</v>
      </c>
      <c r="E11" s="17">
        <v>35.630000000000003</v>
      </c>
      <c r="F11" s="17">
        <v>-89.74</v>
      </c>
      <c r="G11" s="2">
        <f t="shared" si="0"/>
        <v>2.1199999999999974</v>
      </c>
      <c r="I11" s="20">
        <v>4</v>
      </c>
      <c r="J11" s="5">
        <v>811</v>
      </c>
      <c r="K11" s="5">
        <v>897</v>
      </c>
      <c r="L11" s="5">
        <v>0</v>
      </c>
      <c r="M11" s="5">
        <v>0</v>
      </c>
      <c r="N11" s="5">
        <v>0</v>
      </c>
      <c r="O11" s="21">
        <v>0</v>
      </c>
      <c r="P11" s="2">
        <f t="shared" si="1"/>
        <v>1708</v>
      </c>
      <c r="R11" s="2">
        <v>1</v>
      </c>
      <c r="S11" s="2">
        <f t="shared" si="2"/>
        <v>-2859</v>
      </c>
      <c r="T11" s="25"/>
      <c r="U11" s="27">
        <v>2008</v>
      </c>
      <c r="V11" s="31">
        <f t="shared" si="3"/>
        <v>2008</v>
      </c>
    </row>
    <row r="12" spans="1:22" x14ac:dyDescent="0.35">
      <c r="A12" s="2">
        <v>2</v>
      </c>
      <c r="B12" s="2">
        <v>5</v>
      </c>
      <c r="C12" s="17">
        <v>36.44</v>
      </c>
      <c r="D12" s="17">
        <v>-91.05</v>
      </c>
      <c r="E12" s="17">
        <v>39.99</v>
      </c>
      <c r="F12" s="17">
        <v>-84.19</v>
      </c>
      <c r="G12" s="2">
        <f t="shared" si="0"/>
        <v>10.410000000000004</v>
      </c>
      <c r="I12" s="30" t="s">
        <v>31</v>
      </c>
      <c r="J12" s="2">
        <f>SUM(J8:J11)</f>
        <v>811</v>
      </c>
      <c r="K12" s="2">
        <f t="shared" ref="K12:P12" si="4">SUM(K8:K11)</f>
        <v>897</v>
      </c>
      <c r="L12" s="2">
        <f t="shared" si="4"/>
        <v>875</v>
      </c>
      <c r="M12" s="2">
        <f t="shared" si="4"/>
        <v>643</v>
      </c>
      <c r="N12" s="2">
        <f t="shared" si="4"/>
        <v>548</v>
      </c>
      <c r="O12" s="2">
        <f t="shared" si="4"/>
        <v>793</v>
      </c>
      <c r="P12" s="2">
        <f t="shared" si="4"/>
        <v>4567</v>
      </c>
      <c r="R12" s="25">
        <f>SUM(R8:R11)</f>
        <v>2</v>
      </c>
      <c r="S12" s="25"/>
      <c r="T12" s="25"/>
      <c r="U12" s="25"/>
      <c r="V12" s="25"/>
    </row>
    <row r="13" spans="1:22" x14ac:dyDescent="0.35">
      <c r="A13" s="2">
        <v>2</v>
      </c>
      <c r="B13" s="2">
        <v>6</v>
      </c>
      <c r="C13" s="17">
        <v>36.44</v>
      </c>
      <c r="D13" s="17">
        <v>-91.05</v>
      </c>
      <c r="E13" s="17">
        <v>31.6</v>
      </c>
      <c r="F13" s="17">
        <v>-96.46</v>
      </c>
      <c r="G13" s="2">
        <f t="shared" si="0"/>
        <v>10.249999999999993</v>
      </c>
      <c r="I13" s="30" t="s">
        <v>32</v>
      </c>
      <c r="J13" s="23">
        <v>811</v>
      </c>
      <c r="K13" s="23">
        <v>897</v>
      </c>
      <c r="L13" s="23">
        <v>875</v>
      </c>
      <c r="M13" s="23">
        <v>643</v>
      </c>
      <c r="N13" s="23">
        <v>548</v>
      </c>
      <c r="O13" s="23">
        <v>793</v>
      </c>
      <c r="P13" s="17">
        <f>SUM(J13:O13)</f>
        <v>4567</v>
      </c>
    </row>
    <row r="14" spans="1:22" x14ac:dyDescent="0.35">
      <c r="A14" s="2">
        <v>3</v>
      </c>
      <c r="B14" s="2">
        <v>1</v>
      </c>
      <c r="C14" s="18">
        <v>41.28</v>
      </c>
      <c r="D14" s="18">
        <v>-120.2</v>
      </c>
      <c r="E14" s="17">
        <v>45.97</v>
      </c>
      <c r="F14" s="17">
        <v>-104.43</v>
      </c>
      <c r="G14" s="2">
        <f t="shared" si="0"/>
        <v>20.459999999999994</v>
      </c>
    </row>
    <row r="15" spans="1:22" x14ac:dyDescent="0.35">
      <c r="A15" s="2">
        <v>3</v>
      </c>
      <c r="B15" s="2">
        <v>2</v>
      </c>
      <c r="C15" s="18">
        <v>41.28</v>
      </c>
      <c r="D15" s="18">
        <v>-120.2</v>
      </c>
      <c r="E15" s="17">
        <v>35.869999999999997</v>
      </c>
      <c r="F15" s="17">
        <v>-113.11</v>
      </c>
      <c r="G15" s="2">
        <f t="shared" si="0"/>
        <v>12.500000000000007</v>
      </c>
      <c r="J15" s="22"/>
      <c r="L15" s="26" t="s">
        <v>37</v>
      </c>
      <c r="M15" s="32">
        <f>SUMPRODUCT(J2:O5,J8:O11)</f>
        <v>37083.51999999999</v>
      </c>
    </row>
    <row r="16" spans="1:22" x14ac:dyDescent="0.35">
      <c r="A16" s="2">
        <v>3</v>
      </c>
      <c r="B16" s="2">
        <v>3</v>
      </c>
      <c r="C16" s="18">
        <v>41.28</v>
      </c>
      <c r="D16" s="18">
        <v>-120.2</v>
      </c>
      <c r="E16" s="17">
        <v>37.33</v>
      </c>
      <c r="F16" s="17">
        <v>-85.03</v>
      </c>
      <c r="G16" s="2">
        <f t="shared" si="0"/>
        <v>39.120000000000005</v>
      </c>
      <c r="J16" s="22"/>
    </row>
    <row r="17" spans="1:18" x14ac:dyDescent="0.35">
      <c r="A17" s="2">
        <v>3</v>
      </c>
      <c r="B17" s="2">
        <v>4</v>
      </c>
      <c r="C17" s="18">
        <v>41.28</v>
      </c>
      <c r="D17" s="18">
        <v>-120.2</v>
      </c>
      <c r="E17" s="17">
        <v>35.630000000000003</v>
      </c>
      <c r="F17" s="17">
        <v>-89.74</v>
      </c>
      <c r="G17" s="2">
        <f t="shared" si="0"/>
        <v>36.110000000000007</v>
      </c>
      <c r="J17" s="22"/>
    </row>
    <row r="18" spans="1:18" x14ac:dyDescent="0.35">
      <c r="A18" s="2">
        <v>3</v>
      </c>
      <c r="B18" s="2">
        <v>5</v>
      </c>
      <c r="C18" s="18">
        <v>41.28</v>
      </c>
      <c r="D18" s="18">
        <v>-120.2</v>
      </c>
      <c r="E18" s="17">
        <v>39.99</v>
      </c>
      <c r="F18" s="17">
        <v>-84.19</v>
      </c>
      <c r="G18" s="2">
        <f t="shared" si="0"/>
        <v>37.300000000000004</v>
      </c>
      <c r="J18" s="22"/>
    </row>
    <row r="19" spans="1:18" x14ac:dyDescent="0.35">
      <c r="A19" s="2">
        <v>3</v>
      </c>
      <c r="B19" s="2">
        <v>6</v>
      </c>
      <c r="C19" s="18">
        <v>41.28</v>
      </c>
      <c r="D19" s="18">
        <v>-120.2</v>
      </c>
      <c r="E19" s="17">
        <v>31.6</v>
      </c>
      <c r="F19" s="17">
        <v>-96.46</v>
      </c>
      <c r="G19" s="2">
        <f t="shared" si="0"/>
        <v>33.420000000000009</v>
      </c>
      <c r="J19" s="22"/>
      <c r="R19" s="22"/>
    </row>
    <row r="20" spans="1:18" x14ac:dyDescent="0.35">
      <c r="A20" s="2">
        <v>4</v>
      </c>
      <c r="B20" s="2">
        <v>1</v>
      </c>
      <c r="C20" s="17">
        <v>38.31</v>
      </c>
      <c r="D20" s="17">
        <v>-108.45</v>
      </c>
      <c r="E20" s="17">
        <v>45.97</v>
      </c>
      <c r="F20" s="17">
        <v>-104.43</v>
      </c>
      <c r="G20" s="2">
        <f t="shared" si="0"/>
        <v>11.679999999999993</v>
      </c>
      <c r="J20" s="22"/>
      <c r="R20" s="22"/>
    </row>
    <row r="21" spans="1:18" x14ac:dyDescent="0.35">
      <c r="A21" s="2">
        <v>4</v>
      </c>
      <c r="B21" s="2">
        <v>2</v>
      </c>
      <c r="C21" s="17">
        <v>38.31</v>
      </c>
      <c r="D21" s="17">
        <v>-108.45</v>
      </c>
      <c r="E21" s="17">
        <v>35.869999999999997</v>
      </c>
      <c r="F21" s="17">
        <v>-113.11</v>
      </c>
      <c r="G21" s="2">
        <f t="shared" si="0"/>
        <v>7.1000000000000014</v>
      </c>
      <c r="J21" s="22"/>
      <c r="R21" s="33"/>
    </row>
    <row r="22" spans="1:18" x14ac:dyDescent="0.35">
      <c r="A22" s="2">
        <v>4</v>
      </c>
      <c r="B22" s="2">
        <v>3</v>
      </c>
      <c r="C22" s="17">
        <v>38.31</v>
      </c>
      <c r="D22" s="17">
        <v>-108.45</v>
      </c>
      <c r="E22" s="17">
        <v>37.33</v>
      </c>
      <c r="F22" s="17">
        <v>-85.03</v>
      </c>
      <c r="G22" s="2">
        <f t="shared" si="0"/>
        <v>24.400000000000006</v>
      </c>
      <c r="R22" s="22"/>
    </row>
    <row r="23" spans="1:18" x14ac:dyDescent="0.35">
      <c r="A23" s="2">
        <v>4</v>
      </c>
      <c r="B23" s="2">
        <v>4</v>
      </c>
      <c r="C23" s="17">
        <v>38.31</v>
      </c>
      <c r="D23" s="17">
        <v>-108.45</v>
      </c>
      <c r="E23" s="17">
        <v>35.630000000000003</v>
      </c>
      <c r="F23" s="17">
        <v>-89.74</v>
      </c>
      <c r="G23" s="2">
        <f t="shared" si="0"/>
        <v>21.390000000000008</v>
      </c>
    </row>
    <row r="24" spans="1:18" x14ac:dyDescent="0.35">
      <c r="A24" s="2">
        <v>4</v>
      </c>
      <c r="B24" s="2">
        <v>5</v>
      </c>
      <c r="C24" s="17">
        <v>38.31</v>
      </c>
      <c r="D24" s="17">
        <v>-108.45</v>
      </c>
      <c r="E24" s="17">
        <v>39.99</v>
      </c>
      <c r="F24" s="17">
        <v>-84.19</v>
      </c>
      <c r="G24" s="2">
        <f t="shared" si="0"/>
        <v>25.940000000000005</v>
      </c>
    </row>
    <row r="25" spans="1:18" x14ac:dyDescent="0.35">
      <c r="A25" s="2">
        <v>4</v>
      </c>
      <c r="B25" s="2">
        <v>6</v>
      </c>
      <c r="C25" s="17">
        <v>38.31</v>
      </c>
      <c r="D25" s="17">
        <v>-108.45</v>
      </c>
      <c r="E25" s="17">
        <v>31.6</v>
      </c>
      <c r="F25" s="17">
        <v>-96.46</v>
      </c>
      <c r="G25" s="2">
        <f t="shared" si="0"/>
        <v>18.70000000000001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E6C5-A645-47C3-AB95-139ED818DD50}">
  <dimension ref="A1:V25"/>
  <sheetViews>
    <sheetView topLeftCell="H1" workbookViewId="0">
      <selection activeCell="O21" sqref="O21"/>
    </sheetView>
  </sheetViews>
  <sheetFormatPr defaultRowHeight="14.5" x14ac:dyDescent="0.35"/>
  <cols>
    <col min="1" max="1" width="10" bestFit="1" customWidth="1"/>
    <col min="7" max="7" width="9.90625" bestFit="1" customWidth="1"/>
    <col min="9" max="9" width="9.26953125" bestFit="1" customWidth="1"/>
    <col min="13" max="13" width="15.453125" bestFit="1" customWidth="1"/>
    <col min="19" max="19" width="11.08984375" customWidth="1"/>
    <col min="21" max="21" width="10.1796875" bestFit="1" customWidth="1"/>
  </cols>
  <sheetData>
    <row r="1" spans="1:22" x14ac:dyDescent="0.35">
      <c r="A1" s="19" t="s">
        <v>22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19" t="s">
        <v>29</v>
      </c>
      <c r="I1" s="19" t="s">
        <v>30</v>
      </c>
      <c r="J1" s="20">
        <v>1</v>
      </c>
      <c r="K1" s="20">
        <v>2</v>
      </c>
      <c r="L1" s="20">
        <v>3</v>
      </c>
      <c r="M1" s="20">
        <v>4</v>
      </c>
      <c r="N1" s="20">
        <v>5</v>
      </c>
      <c r="O1" s="20">
        <v>6</v>
      </c>
    </row>
    <row r="2" spans="1:22" x14ac:dyDescent="0.35">
      <c r="A2" s="2">
        <v>1</v>
      </c>
      <c r="B2" s="2">
        <v>1</v>
      </c>
      <c r="C2" s="17">
        <v>33.85</v>
      </c>
      <c r="D2" s="17">
        <v>-118.02</v>
      </c>
      <c r="E2" s="17">
        <v>45.97</v>
      </c>
      <c r="F2" s="17">
        <v>-104.43</v>
      </c>
      <c r="G2" s="2">
        <f>ABS(C2-E2)+ABS(D2-F2)</f>
        <v>25.709999999999987</v>
      </c>
      <c r="I2" s="20">
        <v>1</v>
      </c>
      <c r="J2" s="5">
        <f>G2</f>
        <v>25.709999999999987</v>
      </c>
      <c r="K2" s="5">
        <f>G3</f>
        <v>6.9299999999999926</v>
      </c>
      <c r="L2" s="5">
        <f>G4</f>
        <v>36.469999999999992</v>
      </c>
      <c r="M2" s="5">
        <f>G5</f>
        <v>30.060000000000002</v>
      </c>
      <c r="N2" s="5">
        <f>G6</f>
        <v>39.97</v>
      </c>
      <c r="O2" s="5">
        <f>G7</f>
        <v>23.810000000000002</v>
      </c>
      <c r="P2" s="27"/>
    </row>
    <row r="3" spans="1:22" x14ac:dyDescent="0.35">
      <c r="A3" s="2">
        <v>1</v>
      </c>
      <c r="B3" s="2">
        <v>2</v>
      </c>
      <c r="C3" s="17">
        <v>33.85</v>
      </c>
      <c r="D3" s="17">
        <v>-118.02</v>
      </c>
      <c r="E3" s="17">
        <v>35.869999999999997</v>
      </c>
      <c r="F3" s="17">
        <v>-113.11</v>
      </c>
      <c r="G3" s="2">
        <f t="shared" ref="G3:G25" si="0">ABS(C3-E3)+ABS(D3-F3)</f>
        <v>6.9299999999999926</v>
      </c>
      <c r="I3" s="20">
        <v>2</v>
      </c>
      <c r="J3" s="5">
        <f>G8</f>
        <v>22.910000000000011</v>
      </c>
      <c r="K3" s="5">
        <f>G9</f>
        <v>22.630000000000003</v>
      </c>
      <c r="L3" s="5">
        <f>G10</f>
        <v>6.9099999999999966</v>
      </c>
      <c r="M3" s="5">
        <f>G11</f>
        <v>2.1199999999999974</v>
      </c>
      <c r="N3" s="5">
        <f>G12</f>
        <v>10.410000000000004</v>
      </c>
      <c r="O3" s="5">
        <f>G13</f>
        <v>10.249999999999993</v>
      </c>
      <c r="P3" s="27"/>
    </row>
    <row r="4" spans="1:22" x14ac:dyDescent="0.35">
      <c r="A4" s="2">
        <v>1</v>
      </c>
      <c r="B4" s="2">
        <v>3</v>
      </c>
      <c r="C4" s="17">
        <v>33.85</v>
      </c>
      <c r="D4" s="17">
        <v>-118.02</v>
      </c>
      <c r="E4" s="17">
        <v>37.33</v>
      </c>
      <c r="F4" s="17">
        <v>-85.03</v>
      </c>
      <c r="G4" s="2">
        <f t="shared" si="0"/>
        <v>36.469999999999992</v>
      </c>
      <c r="I4" s="20">
        <v>3</v>
      </c>
      <c r="J4" s="5">
        <f>G14</f>
        <v>20.459999999999994</v>
      </c>
      <c r="K4" s="5">
        <f>G15</f>
        <v>12.500000000000007</v>
      </c>
      <c r="L4" s="5">
        <f>G16</f>
        <v>39.120000000000005</v>
      </c>
      <c r="M4" s="5">
        <f>G17</f>
        <v>36.110000000000007</v>
      </c>
      <c r="N4" s="5">
        <f>G18</f>
        <v>37.300000000000004</v>
      </c>
      <c r="O4" s="5">
        <f>G19</f>
        <v>33.420000000000009</v>
      </c>
      <c r="P4" s="28"/>
    </row>
    <row r="5" spans="1:22" x14ac:dyDescent="0.35">
      <c r="A5" s="2">
        <v>1</v>
      </c>
      <c r="B5" s="2">
        <v>4</v>
      </c>
      <c r="C5" s="17">
        <v>33.85</v>
      </c>
      <c r="D5" s="17">
        <v>-118.02</v>
      </c>
      <c r="E5" s="17">
        <v>35.630000000000003</v>
      </c>
      <c r="F5" s="17">
        <v>-89.74</v>
      </c>
      <c r="G5" s="2">
        <f t="shared" si="0"/>
        <v>30.060000000000002</v>
      </c>
      <c r="I5" s="20">
        <v>4</v>
      </c>
      <c r="J5" s="5">
        <f>G20</f>
        <v>11.679999999999993</v>
      </c>
      <c r="K5" s="5">
        <f>G21</f>
        <v>7.1000000000000014</v>
      </c>
      <c r="L5" s="5">
        <f>G22</f>
        <v>24.400000000000006</v>
      </c>
      <c r="M5" s="5">
        <f>G23</f>
        <v>21.390000000000008</v>
      </c>
      <c r="N5" s="5">
        <f>G24</f>
        <v>25.940000000000005</v>
      </c>
      <c r="O5" s="5">
        <f>G25</f>
        <v>18.70000000000001</v>
      </c>
      <c r="P5" s="27"/>
    </row>
    <row r="6" spans="1:22" x14ac:dyDescent="0.35">
      <c r="A6" s="2">
        <v>1</v>
      </c>
      <c r="B6" s="2">
        <v>5</v>
      </c>
      <c r="C6" s="17">
        <v>33.85</v>
      </c>
      <c r="D6" s="17">
        <v>-118.02</v>
      </c>
      <c r="E6" s="17">
        <v>39.99</v>
      </c>
      <c r="F6" s="17">
        <v>-84.19</v>
      </c>
      <c r="G6" s="2">
        <f t="shared" si="0"/>
        <v>39.97</v>
      </c>
    </row>
    <row r="7" spans="1:22" ht="29" x14ac:dyDescent="0.35">
      <c r="A7" s="2">
        <v>1</v>
      </c>
      <c r="B7" s="2">
        <v>6</v>
      </c>
      <c r="C7" s="17">
        <v>33.85</v>
      </c>
      <c r="D7" s="17">
        <v>-118.02</v>
      </c>
      <c r="E7" s="17">
        <v>31.6</v>
      </c>
      <c r="F7" s="17">
        <v>-96.46</v>
      </c>
      <c r="G7" s="2">
        <f t="shared" si="0"/>
        <v>23.810000000000002</v>
      </c>
      <c r="I7" s="19" t="s">
        <v>30</v>
      </c>
      <c r="J7" s="20">
        <v>1</v>
      </c>
      <c r="K7" s="20">
        <v>2</v>
      </c>
      <c r="L7" s="20">
        <v>3</v>
      </c>
      <c r="M7" s="20">
        <v>4</v>
      </c>
      <c r="N7" s="20">
        <v>5</v>
      </c>
      <c r="O7" s="20">
        <v>6</v>
      </c>
      <c r="P7" s="30" t="s">
        <v>31</v>
      </c>
      <c r="R7" s="19" t="s">
        <v>33</v>
      </c>
      <c r="S7" s="29" t="s">
        <v>34</v>
      </c>
      <c r="T7" s="16"/>
      <c r="U7" s="29" t="s">
        <v>35</v>
      </c>
      <c r="V7" s="29" t="s">
        <v>36</v>
      </c>
    </row>
    <row r="8" spans="1:22" x14ac:dyDescent="0.35">
      <c r="A8" s="2">
        <v>2</v>
      </c>
      <c r="B8" s="2">
        <v>1</v>
      </c>
      <c r="C8" s="17">
        <v>36.44</v>
      </c>
      <c r="D8" s="17">
        <v>-91.05</v>
      </c>
      <c r="E8" s="17">
        <v>45.97</v>
      </c>
      <c r="F8" s="17">
        <v>-104.43</v>
      </c>
      <c r="G8" s="2">
        <f t="shared" si="0"/>
        <v>22.910000000000011</v>
      </c>
      <c r="I8" s="20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21">
        <v>0</v>
      </c>
      <c r="P8" s="2">
        <f>SUM(J8:O8)</f>
        <v>0</v>
      </c>
      <c r="R8" s="2">
        <v>0</v>
      </c>
      <c r="S8" s="2">
        <f>P8-($P$13*R8)</f>
        <v>0</v>
      </c>
      <c r="U8" s="27">
        <v>2224</v>
      </c>
      <c r="V8" s="31">
        <f>R8*U8</f>
        <v>0</v>
      </c>
    </row>
    <row r="9" spans="1:22" x14ac:dyDescent="0.35">
      <c r="A9" s="2">
        <v>2</v>
      </c>
      <c r="B9" s="2">
        <v>2</v>
      </c>
      <c r="C9" s="17">
        <v>36.44</v>
      </c>
      <c r="D9" s="17">
        <v>-91.05</v>
      </c>
      <c r="E9" s="17">
        <v>35.869999999999997</v>
      </c>
      <c r="F9" s="17">
        <v>-113.11</v>
      </c>
      <c r="G9" s="2">
        <f t="shared" si="0"/>
        <v>22.630000000000003</v>
      </c>
      <c r="I9" s="20">
        <v>2</v>
      </c>
      <c r="J9" s="5">
        <v>811</v>
      </c>
      <c r="K9" s="5">
        <v>897</v>
      </c>
      <c r="L9" s="5">
        <v>875</v>
      </c>
      <c r="M9" s="5">
        <v>643</v>
      </c>
      <c r="N9" s="5">
        <v>548</v>
      </c>
      <c r="O9" s="21">
        <v>793</v>
      </c>
      <c r="P9" s="2">
        <f t="shared" ref="P9:P11" si="1">SUM(J9:O9)</f>
        <v>4567</v>
      </c>
      <c r="R9" s="2">
        <v>1</v>
      </c>
      <c r="S9" s="2">
        <f t="shared" ref="S9:S11" si="2">P9-($P$13*R9)</f>
        <v>0</v>
      </c>
      <c r="U9" s="27">
        <v>2975</v>
      </c>
      <c r="V9" s="31">
        <f t="shared" ref="V9:V11" si="3">R9*U9</f>
        <v>2975</v>
      </c>
    </row>
    <row r="10" spans="1:22" x14ac:dyDescent="0.35">
      <c r="A10" s="2">
        <v>2</v>
      </c>
      <c r="B10" s="2">
        <v>3</v>
      </c>
      <c r="C10" s="17">
        <v>36.44</v>
      </c>
      <c r="D10" s="17">
        <v>-91.05</v>
      </c>
      <c r="E10" s="17">
        <v>37.33</v>
      </c>
      <c r="F10" s="17">
        <v>-85.03</v>
      </c>
      <c r="G10" s="2">
        <f t="shared" si="0"/>
        <v>6.9099999999999966</v>
      </c>
      <c r="I10" s="20">
        <v>3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21">
        <v>0</v>
      </c>
      <c r="P10" s="2">
        <f t="shared" si="1"/>
        <v>0</v>
      </c>
      <c r="R10" s="24">
        <v>0</v>
      </c>
      <c r="S10" s="2">
        <f t="shared" si="2"/>
        <v>0</v>
      </c>
      <c r="U10" s="28">
        <v>2468</v>
      </c>
      <c r="V10" s="31">
        <f t="shared" si="3"/>
        <v>0</v>
      </c>
    </row>
    <row r="11" spans="1:22" x14ac:dyDescent="0.35">
      <c r="A11" s="2">
        <v>2</v>
      </c>
      <c r="B11" s="2">
        <v>4</v>
      </c>
      <c r="C11" s="17">
        <v>36.44</v>
      </c>
      <c r="D11" s="17">
        <v>-91.05</v>
      </c>
      <c r="E11" s="17">
        <v>35.630000000000003</v>
      </c>
      <c r="F11" s="17">
        <v>-89.74</v>
      </c>
      <c r="G11" s="2">
        <f t="shared" si="0"/>
        <v>2.1199999999999974</v>
      </c>
      <c r="I11" s="20">
        <v>4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1">
        <v>0</v>
      </c>
      <c r="P11" s="2">
        <f t="shared" si="1"/>
        <v>0</v>
      </c>
      <c r="R11" s="2">
        <v>0</v>
      </c>
      <c r="S11" s="2">
        <f t="shared" si="2"/>
        <v>0</v>
      </c>
      <c r="T11" s="25"/>
      <c r="U11" s="27">
        <v>2008</v>
      </c>
      <c r="V11" s="31">
        <f t="shared" si="3"/>
        <v>0</v>
      </c>
    </row>
    <row r="12" spans="1:22" x14ac:dyDescent="0.35">
      <c r="A12" s="2">
        <v>2</v>
      </c>
      <c r="B12" s="2">
        <v>5</v>
      </c>
      <c r="C12" s="17">
        <v>36.44</v>
      </c>
      <c r="D12" s="17">
        <v>-91.05</v>
      </c>
      <c r="E12" s="17">
        <v>39.99</v>
      </c>
      <c r="F12" s="17">
        <v>-84.19</v>
      </c>
      <c r="G12" s="2">
        <f t="shared" si="0"/>
        <v>10.410000000000004</v>
      </c>
      <c r="I12" s="30" t="s">
        <v>31</v>
      </c>
      <c r="J12" s="2">
        <f>SUM(J8:J11)</f>
        <v>811</v>
      </c>
      <c r="K12" s="2">
        <f t="shared" ref="K12:P12" si="4">SUM(K8:K11)</f>
        <v>897</v>
      </c>
      <c r="L12" s="2">
        <f t="shared" si="4"/>
        <v>875</v>
      </c>
      <c r="M12" s="2">
        <f t="shared" si="4"/>
        <v>643</v>
      </c>
      <c r="N12" s="2">
        <f t="shared" si="4"/>
        <v>548</v>
      </c>
      <c r="O12" s="2">
        <f t="shared" si="4"/>
        <v>793</v>
      </c>
      <c r="P12" s="2">
        <f t="shared" si="4"/>
        <v>4567</v>
      </c>
      <c r="R12" s="25">
        <f>SUM(R8:R11)</f>
        <v>1</v>
      </c>
      <c r="S12" s="25"/>
      <c r="T12" s="25"/>
      <c r="U12" s="25"/>
      <c r="V12" s="25"/>
    </row>
    <row r="13" spans="1:22" x14ac:dyDescent="0.35">
      <c r="A13" s="2">
        <v>2</v>
      </c>
      <c r="B13" s="2">
        <v>6</v>
      </c>
      <c r="C13" s="17">
        <v>36.44</v>
      </c>
      <c r="D13" s="17">
        <v>-91.05</v>
      </c>
      <c r="E13" s="17">
        <v>31.6</v>
      </c>
      <c r="F13" s="17">
        <v>-96.46</v>
      </c>
      <c r="G13" s="2">
        <f t="shared" si="0"/>
        <v>10.249999999999993</v>
      </c>
      <c r="I13" s="30" t="s">
        <v>32</v>
      </c>
      <c r="J13" s="23">
        <v>811</v>
      </c>
      <c r="K13" s="23">
        <v>897</v>
      </c>
      <c r="L13" s="23">
        <v>875</v>
      </c>
      <c r="M13" s="23">
        <v>643</v>
      </c>
      <c r="N13" s="23">
        <v>548</v>
      </c>
      <c r="O13" s="23">
        <v>793</v>
      </c>
      <c r="P13" s="17">
        <f>SUM(J13:O13)</f>
        <v>4567</v>
      </c>
    </row>
    <row r="14" spans="1:22" x14ac:dyDescent="0.35">
      <c r="A14" s="2">
        <v>3</v>
      </c>
      <c r="B14" s="2">
        <v>1</v>
      </c>
      <c r="C14" s="18">
        <v>41.28</v>
      </c>
      <c r="D14" s="18">
        <v>-120.2</v>
      </c>
      <c r="E14" s="17">
        <v>45.97</v>
      </c>
      <c r="F14" s="17">
        <v>-104.43</v>
      </c>
      <c r="G14" s="2">
        <f t="shared" si="0"/>
        <v>20.459999999999994</v>
      </c>
    </row>
    <row r="15" spans="1:22" x14ac:dyDescent="0.35">
      <c r="A15" s="2">
        <v>3</v>
      </c>
      <c r="B15" s="2">
        <v>2</v>
      </c>
      <c r="C15" s="18">
        <v>41.28</v>
      </c>
      <c r="D15" s="18">
        <v>-120.2</v>
      </c>
      <c r="E15" s="17">
        <v>35.869999999999997</v>
      </c>
      <c r="F15" s="17">
        <v>-113.11</v>
      </c>
      <c r="G15" s="2">
        <f t="shared" si="0"/>
        <v>12.500000000000007</v>
      </c>
      <c r="J15" s="22"/>
      <c r="L15" s="26" t="s">
        <v>37</v>
      </c>
      <c r="M15" s="32">
        <f>SUMPRODUCT(J2:O5,J8:O11)</f>
        <v>60121.46</v>
      </c>
    </row>
    <row r="16" spans="1:22" x14ac:dyDescent="0.35">
      <c r="A16" s="2">
        <v>3</v>
      </c>
      <c r="B16" s="2">
        <v>3</v>
      </c>
      <c r="C16" s="18">
        <v>41.28</v>
      </c>
      <c r="D16" s="18">
        <v>-120.2</v>
      </c>
      <c r="E16" s="17">
        <v>37.33</v>
      </c>
      <c r="F16" s="17">
        <v>-85.03</v>
      </c>
      <c r="G16" s="2">
        <f t="shared" si="0"/>
        <v>39.120000000000005</v>
      </c>
      <c r="J16" s="22"/>
    </row>
    <row r="17" spans="1:18" x14ac:dyDescent="0.35">
      <c r="A17" s="2">
        <v>3</v>
      </c>
      <c r="B17" s="2">
        <v>4</v>
      </c>
      <c r="C17" s="18">
        <v>41.28</v>
      </c>
      <c r="D17" s="18">
        <v>-120.2</v>
      </c>
      <c r="E17" s="17">
        <v>35.630000000000003</v>
      </c>
      <c r="F17" s="17">
        <v>-89.74</v>
      </c>
      <c r="G17" s="2">
        <f t="shared" si="0"/>
        <v>36.110000000000007</v>
      </c>
      <c r="J17" s="22"/>
    </row>
    <row r="18" spans="1:18" x14ac:dyDescent="0.35">
      <c r="A18" s="2">
        <v>3</v>
      </c>
      <c r="B18" s="2">
        <v>5</v>
      </c>
      <c r="C18" s="18">
        <v>41.28</v>
      </c>
      <c r="D18" s="18">
        <v>-120.2</v>
      </c>
      <c r="E18" s="17">
        <v>39.99</v>
      </c>
      <c r="F18" s="17">
        <v>-84.19</v>
      </c>
      <c r="G18" s="2">
        <f t="shared" si="0"/>
        <v>37.300000000000004</v>
      </c>
      <c r="J18" s="22"/>
    </row>
    <row r="19" spans="1:18" x14ac:dyDescent="0.35">
      <c r="A19" s="2">
        <v>3</v>
      </c>
      <c r="B19" s="2">
        <v>6</v>
      </c>
      <c r="C19" s="18">
        <v>41.28</v>
      </c>
      <c r="D19" s="18">
        <v>-120.2</v>
      </c>
      <c r="E19" s="17">
        <v>31.6</v>
      </c>
      <c r="F19" s="17">
        <v>-96.46</v>
      </c>
      <c r="G19" s="2">
        <f t="shared" si="0"/>
        <v>33.420000000000009</v>
      </c>
      <c r="J19" s="22"/>
      <c r="R19" s="22"/>
    </row>
    <row r="20" spans="1:18" x14ac:dyDescent="0.35">
      <c r="A20" s="2">
        <v>4</v>
      </c>
      <c r="B20" s="2">
        <v>1</v>
      </c>
      <c r="C20" s="17">
        <v>38.31</v>
      </c>
      <c r="D20" s="17">
        <v>-108.45</v>
      </c>
      <c r="E20" s="17">
        <v>45.97</v>
      </c>
      <c r="F20" s="17">
        <v>-104.43</v>
      </c>
      <c r="G20" s="2">
        <f t="shared" si="0"/>
        <v>11.679999999999993</v>
      </c>
      <c r="J20" s="22"/>
      <c r="R20" s="22"/>
    </row>
    <row r="21" spans="1:18" x14ac:dyDescent="0.35">
      <c r="A21" s="2">
        <v>4</v>
      </c>
      <c r="B21" s="2">
        <v>2</v>
      </c>
      <c r="C21" s="17">
        <v>38.31</v>
      </c>
      <c r="D21" s="17">
        <v>-108.45</v>
      </c>
      <c r="E21" s="17">
        <v>35.869999999999997</v>
      </c>
      <c r="F21" s="17">
        <v>-113.11</v>
      </c>
      <c r="G21" s="2">
        <f t="shared" si="0"/>
        <v>7.1000000000000014</v>
      </c>
      <c r="R21" s="33"/>
    </row>
    <row r="22" spans="1:18" x14ac:dyDescent="0.35">
      <c r="A22" s="2">
        <v>4</v>
      </c>
      <c r="B22" s="2">
        <v>3</v>
      </c>
      <c r="C22" s="17">
        <v>38.31</v>
      </c>
      <c r="D22" s="17">
        <v>-108.45</v>
      </c>
      <c r="E22" s="17">
        <v>37.33</v>
      </c>
      <c r="F22" s="17">
        <v>-85.03</v>
      </c>
      <c r="G22" s="2">
        <f t="shared" si="0"/>
        <v>24.400000000000006</v>
      </c>
      <c r="R22" s="22"/>
    </row>
    <row r="23" spans="1:18" x14ac:dyDescent="0.35">
      <c r="A23" s="2">
        <v>4</v>
      </c>
      <c r="B23" s="2">
        <v>4</v>
      </c>
      <c r="C23" s="17">
        <v>38.31</v>
      </c>
      <c r="D23" s="17">
        <v>-108.45</v>
      </c>
      <c r="E23" s="17">
        <v>35.630000000000003</v>
      </c>
      <c r="F23" s="17">
        <v>-89.74</v>
      </c>
      <c r="G23" s="2">
        <f t="shared" si="0"/>
        <v>21.390000000000008</v>
      </c>
    </row>
    <row r="24" spans="1:18" x14ac:dyDescent="0.35">
      <c r="A24" s="2">
        <v>4</v>
      </c>
      <c r="B24" s="2">
        <v>5</v>
      </c>
      <c r="C24" s="17">
        <v>38.31</v>
      </c>
      <c r="D24" s="17">
        <v>-108.45</v>
      </c>
      <c r="E24" s="17">
        <v>39.99</v>
      </c>
      <c r="F24" s="17">
        <v>-84.19</v>
      </c>
      <c r="G24" s="2">
        <f t="shared" si="0"/>
        <v>25.940000000000005</v>
      </c>
    </row>
    <row r="25" spans="1:18" x14ac:dyDescent="0.35">
      <c r="A25" s="2">
        <v>4</v>
      </c>
      <c r="B25" s="2">
        <v>6</v>
      </c>
      <c r="C25" s="17">
        <v>38.31</v>
      </c>
      <c r="D25" s="17">
        <v>-108.45</v>
      </c>
      <c r="E25" s="17">
        <v>31.6</v>
      </c>
      <c r="F25" s="17">
        <v>-96.46</v>
      </c>
      <c r="G25" s="2">
        <f t="shared" si="0"/>
        <v>18.70000000000001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78B5-28D0-4B26-BF45-1E5CFACCD722}">
  <dimension ref="A1:V25"/>
  <sheetViews>
    <sheetView topLeftCell="H1" workbookViewId="0">
      <selection activeCell="M21" sqref="M21"/>
    </sheetView>
  </sheetViews>
  <sheetFormatPr defaultRowHeight="14.5" x14ac:dyDescent="0.35"/>
  <cols>
    <col min="1" max="1" width="10" bestFit="1" customWidth="1"/>
    <col min="7" max="7" width="9.90625" bestFit="1" customWidth="1"/>
    <col min="9" max="9" width="9.26953125" bestFit="1" customWidth="1"/>
    <col min="13" max="13" width="13.81640625" bestFit="1" customWidth="1"/>
    <col min="19" max="19" width="11.08984375" customWidth="1"/>
    <col min="21" max="21" width="10.1796875" bestFit="1" customWidth="1"/>
  </cols>
  <sheetData>
    <row r="1" spans="1:22" x14ac:dyDescent="0.35">
      <c r="A1" s="19" t="s">
        <v>22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19" t="s">
        <v>29</v>
      </c>
      <c r="I1" s="19" t="s">
        <v>30</v>
      </c>
      <c r="J1" s="20">
        <v>1</v>
      </c>
      <c r="K1" s="20">
        <v>2</v>
      </c>
      <c r="L1" s="20">
        <v>3</v>
      </c>
      <c r="M1" s="20">
        <v>4</v>
      </c>
      <c r="N1" s="20">
        <v>5</v>
      </c>
      <c r="O1" s="20">
        <v>6</v>
      </c>
    </row>
    <row r="2" spans="1:22" x14ac:dyDescent="0.35">
      <c r="A2" s="2">
        <v>1</v>
      </c>
      <c r="B2" s="2">
        <v>1</v>
      </c>
      <c r="C2" s="17">
        <v>33.85</v>
      </c>
      <c r="D2" s="17">
        <v>-118.02</v>
      </c>
      <c r="E2" s="17">
        <v>45.97</v>
      </c>
      <c r="F2" s="17">
        <v>-104.43</v>
      </c>
      <c r="G2" s="2">
        <f>(ABS(C2-E2)+ABS(D2-F2))*30</f>
        <v>771.29999999999961</v>
      </c>
      <c r="I2" s="20">
        <v>1</v>
      </c>
      <c r="J2" s="5">
        <f>G2</f>
        <v>771.29999999999961</v>
      </c>
      <c r="K2" s="5">
        <f>G3</f>
        <v>207.89999999999978</v>
      </c>
      <c r="L2" s="5">
        <f>G4</f>
        <v>1094.0999999999997</v>
      </c>
      <c r="M2" s="5">
        <f>G5</f>
        <v>901.80000000000007</v>
      </c>
      <c r="N2" s="5">
        <f>G6</f>
        <v>1199.0999999999999</v>
      </c>
      <c r="O2" s="5">
        <f>G7</f>
        <v>714.30000000000007</v>
      </c>
      <c r="P2" s="27"/>
    </row>
    <row r="3" spans="1:22" x14ac:dyDescent="0.35">
      <c r="A3" s="2">
        <v>1</v>
      </c>
      <c r="B3" s="2">
        <v>2</v>
      </c>
      <c r="C3" s="17">
        <v>33.85</v>
      </c>
      <c r="D3" s="17">
        <v>-118.02</v>
      </c>
      <c r="E3" s="17">
        <v>35.869999999999997</v>
      </c>
      <c r="F3" s="17">
        <v>-113.11</v>
      </c>
      <c r="G3" s="2">
        <f t="shared" ref="G3:G25" si="0">(ABS(C3-E3)+ABS(D3-F3))*30</f>
        <v>207.89999999999978</v>
      </c>
      <c r="I3" s="20">
        <v>2</v>
      </c>
      <c r="J3" s="5">
        <f>G8</f>
        <v>687.3000000000003</v>
      </c>
      <c r="K3" s="5">
        <f>G9</f>
        <v>678.90000000000009</v>
      </c>
      <c r="L3" s="5">
        <f>G10</f>
        <v>207.2999999999999</v>
      </c>
      <c r="M3" s="5">
        <f>G11</f>
        <v>63.599999999999923</v>
      </c>
      <c r="N3" s="5">
        <f>G12</f>
        <v>312.30000000000013</v>
      </c>
      <c r="O3" s="5">
        <f>G13</f>
        <v>307.49999999999977</v>
      </c>
      <c r="P3" s="27"/>
    </row>
    <row r="4" spans="1:22" x14ac:dyDescent="0.35">
      <c r="A4" s="2">
        <v>1</v>
      </c>
      <c r="B4" s="2">
        <v>3</v>
      </c>
      <c r="C4" s="17">
        <v>33.85</v>
      </c>
      <c r="D4" s="17">
        <v>-118.02</v>
      </c>
      <c r="E4" s="17">
        <v>37.33</v>
      </c>
      <c r="F4" s="17">
        <v>-85.03</v>
      </c>
      <c r="G4" s="2">
        <f t="shared" si="0"/>
        <v>1094.0999999999997</v>
      </c>
      <c r="I4" s="20">
        <v>3</v>
      </c>
      <c r="J4" s="5">
        <f>G14</f>
        <v>613.79999999999984</v>
      </c>
      <c r="K4" s="5">
        <f>G15</f>
        <v>375.00000000000023</v>
      </c>
      <c r="L4" s="5">
        <f>G16</f>
        <v>1173.6000000000001</v>
      </c>
      <c r="M4" s="5">
        <f>G17</f>
        <v>1083.3000000000002</v>
      </c>
      <c r="N4" s="5">
        <f>G18</f>
        <v>1119.0000000000002</v>
      </c>
      <c r="O4" s="5">
        <f>G19</f>
        <v>1002.6000000000003</v>
      </c>
      <c r="P4" s="28"/>
    </row>
    <row r="5" spans="1:22" x14ac:dyDescent="0.35">
      <c r="A5" s="2">
        <v>1</v>
      </c>
      <c r="B5" s="2">
        <v>4</v>
      </c>
      <c r="C5" s="17">
        <v>33.85</v>
      </c>
      <c r="D5" s="17">
        <v>-118.02</v>
      </c>
      <c r="E5" s="17">
        <v>35.630000000000003</v>
      </c>
      <c r="F5" s="17">
        <v>-89.74</v>
      </c>
      <c r="G5" s="2">
        <f t="shared" si="0"/>
        <v>901.80000000000007</v>
      </c>
      <c r="I5" s="20">
        <v>4</v>
      </c>
      <c r="J5" s="5">
        <f>G20</f>
        <v>350.39999999999975</v>
      </c>
      <c r="K5" s="5">
        <f>G21</f>
        <v>213.00000000000006</v>
      </c>
      <c r="L5" s="5">
        <f>G22</f>
        <v>732.00000000000023</v>
      </c>
      <c r="M5" s="5">
        <f>G23</f>
        <v>641.70000000000027</v>
      </c>
      <c r="N5" s="5">
        <f>G24</f>
        <v>778.20000000000016</v>
      </c>
      <c r="O5" s="5">
        <f>G25</f>
        <v>561.00000000000034</v>
      </c>
      <c r="P5" s="27"/>
    </row>
    <row r="6" spans="1:22" x14ac:dyDescent="0.35">
      <c r="A6" s="2">
        <v>1</v>
      </c>
      <c r="B6" s="2">
        <v>5</v>
      </c>
      <c r="C6" s="17">
        <v>33.85</v>
      </c>
      <c r="D6" s="17">
        <v>-118.02</v>
      </c>
      <c r="E6" s="17">
        <v>39.99</v>
      </c>
      <c r="F6" s="17">
        <v>-84.19</v>
      </c>
      <c r="G6" s="2">
        <f t="shared" si="0"/>
        <v>1199.0999999999999</v>
      </c>
    </row>
    <row r="7" spans="1:22" ht="29" x14ac:dyDescent="0.35">
      <c r="A7" s="2">
        <v>1</v>
      </c>
      <c r="B7" s="2">
        <v>6</v>
      </c>
      <c r="C7" s="17">
        <v>33.85</v>
      </c>
      <c r="D7" s="17">
        <v>-118.02</v>
      </c>
      <c r="E7" s="17">
        <v>31.6</v>
      </c>
      <c r="F7" s="17">
        <v>-96.46</v>
      </c>
      <c r="G7" s="2">
        <f t="shared" si="0"/>
        <v>714.30000000000007</v>
      </c>
      <c r="I7" s="19" t="s">
        <v>30</v>
      </c>
      <c r="J7" s="20">
        <v>1</v>
      </c>
      <c r="K7" s="20">
        <v>2</v>
      </c>
      <c r="L7" s="20">
        <v>3</v>
      </c>
      <c r="M7" s="20">
        <v>4</v>
      </c>
      <c r="N7" s="20">
        <v>5</v>
      </c>
      <c r="O7" s="20">
        <v>6</v>
      </c>
      <c r="P7" s="30" t="s">
        <v>31</v>
      </c>
      <c r="R7" s="19" t="s">
        <v>33</v>
      </c>
      <c r="S7" s="29" t="s">
        <v>34</v>
      </c>
      <c r="T7" s="16"/>
      <c r="U7" s="29" t="s">
        <v>35</v>
      </c>
      <c r="V7" s="29" t="s">
        <v>36</v>
      </c>
    </row>
    <row r="8" spans="1:22" x14ac:dyDescent="0.35">
      <c r="A8" s="2">
        <v>2</v>
      </c>
      <c r="B8" s="2">
        <v>1</v>
      </c>
      <c r="C8" s="17">
        <v>36.44</v>
      </c>
      <c r="D8" s="17">
        <v>-91.05</v>
      </c>
      <c r="E8" s="17">
        <v>45.97</v>
      </c>
      <c r="F8" s="17">
        <v>-104.43</v>
      </c>
      <c r="G8" s="2">
        <f t="shared" si="0"/>
        <v>687.3000000000003</v>
      </c>
      <c r="I8" s="20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21">
        <v>0</v>
      </c>
      <c r="P8" s="2">
        <f>SUM(J8:O8)</f>
        <v>0</v>
      </c>
      <c r="R8" s="2">
        <v>0</v>
      </c>
      <c r="S8" s="2">
        <f>P8-($P$13*R8)</f>
        <v>0</v>
      </c>
      <c r="U8" s="27">
        <v>2224</v>
      </c>
      <c r="V8" s="31">
        <f>R8*U8</f>
        <v>0</v>
      </c>
    </row>
    <row r="9" spans="1:22" x14ac:dyDescent="0.35">
      <c r="A9" s="2">
        <v>2</v>
      </c>
      <c r="B9" s="2">
        <v>2</v>
      </c>
      <c r="C9" s="17">
        <v>36.44</v>
      </c>
      <c r="D9" s="17">
        <v>-91.05</v>
      </c>
      <c r="E9" s="17">
        <v>35.869999999999997</v>
      </c>
      <c r="F9" s="17">
        <v>-113.11</v>
      </c>
      <c r="G9" s="2">
        <f t="shared" si="0"/>
        <v>678.90000000000009</v>
      </c>
      <c r="I9" s="20">
        <v>2</v>
      </c>
      <c r="J9" s="5">
        <v>0</v>
      </c>
      <c r="K9" s="5">
        <v>0</v>
      </c>
      <c r="L9" s="5">
        <v>875</v>
      </c>
      <c r="M9" s="5">
        <v>643</v>
      </c>
      <c r="N9" s="5">
        <v>548</v>
      </c>
      <c r="O9" s="21">
        <v>793</v>
      </c>
      <c r="P9" s="2">
        <f t="shared" ref="P9:P11" si="1">SUM(J9:O9)</f>
        <v>2859</v>
      </c>
      <c r="R9" s="2">
        <v>1</v>
      </c>
      <c r="S9" s="2">
        <f t="shared" ref="S9:S11" si="2">P9-($P$13*R9)</f>
        <v>-1708</v>
      </c>
      <c r="U9" s="27">
        <v>2975</v>
      </c>
      <c r="V9" s="31">
        <f t="shared" ref="V9:V11" si="3">R9*U9</f>
        <v>2975</v>
      </c>
    </row>
    <row r="10" spans="1:22" x14ac:dyDescent="0.35">
      <c r="A10" s="2">
        <v>2</v>
      </c>
      <c r="B10" s="2">
        <v>3</v>
      </c>
      <c r="C10" s="17">
        <v>36.44</v>
      </c>
      <c r="D10" s="17">
        <v>-91.05</v>
      </c>
      <c r="E10" s="17">
        <v>37.33</v>
      </c>
      <c r="F10" s="17">
        <v>-85.03</v>
      </c>
      <c r="G10" s="2">
        <f t="shared" si="0"/>
        <v>207.2999999999999</v>
      </c>
      <c r="I10" s="20">
        <v>3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21">
        <v>0</v>
      </c>
      <c r="P10" s="2">
        <f t="shared" si="1"/>
        <v>0</v>
      </c>
      <c r="R10" s="24">
        <v>0</v>
      </c>
      <c r="S10" s="2">
        <f t="shared" si="2"/>
        <v>0</v>
      </c>
      <c r="U10" s="28">
        <v>2468</v>
      </c>
      <c r="V10" s="31">
        <f t="shared" si="3"/>
        <v>0</v>
      </c>
    </row>
    <row r="11" spans="1:22" x14ac:dyDescent="0.35">
      <c r="A11" s="2">
        <v>2</v>
      </c>
      <c r="B11" s="2">
        <v>4</v>
      </c>
      <c r="C11" s="17">
        <v>36.44</v>
      </c>
      <c r="D11" s="17">
        <v>-91.05</v>
      </c>
      <c r="E11" s="17">
        <v>35.630000000000003</v>
      </c>
      <c r="F11" s="17">
        <v>-89.74</v>
      </c>
      <c r="G11" s="2">
        <f t="shared" si="0"/>
        <v>63.599999999999923</v>
      </c>
      <c r="I11" s="20">
        <v>4</v>
      </c>
      <c r="J11" s="5">
        <v>811</v>
      </c>
      <c r="K11" s="5">
        <v>897</v>
      </c>
      <c r="L11" s="5">
        <v>0</v>
      </c>
      <c r="M11" s="5">
        <v>0</v>
      </c>
      <c r="N11" s="5">
        <v>0</v>
      </c>
      <c r="O11" s="21">
        <v>0</v>
      </c>
      <c r="P11" s="2">
        <f t="shared" si="1"/>
        <v>1708</v>
      </c>
      <c r="R11" s="2">
        <v>1</v>
      </c>
      <c r="S11" s="2">
        <f t="shared" si="2"/>
        <v>-2859</v>
      </c>
      <c r="T11" s="25"/>
      <c r="U11" s="27">
        <v>2008</v>
      </c>
      <c r="V11" s="31">
        <f t="shared" si="3"/>
        <v>2008</v>
      </c>
    </row>
    <row r="12" spans="1:22" x14ac:dyDescent="0.35">
      <c r="A12" s="2">
        <v>2</v>
      </c>
      <c r="B12" s="2">
        <v>5</v>
      </c>
      <c r="C12" s="17">
        <v>36.44</v>
      </c>
      <c r="D12" s="17">
        <v>-91.05</v>
      </c>
      <c r="E12" s="17">
        <v>39.99</v>
      </c>
      <c r="F12" s="17">
        <v>-84.19</v>
      </c>
      <c r="G12" s="2">
        <f t="shared" si="0"/>
        <v>312.30000000000013</v>
      </c>
      <c r="I12" s="30" t="s">
        <v>31</v>
      </c>
      <c r="J12" s="2">
        <f>SUM(J8:J11)</f>
        <v>811</v>
      </c>
      <c r="K12" s="2">
        <f t="shared" ref="K12:P12" si="4">SUM(K8:K11)</f>
        <v>897</v>
      </c>
      <c r="L12" s="2">
        <f t="shared" si="4"/>
        <v>875</v>
      </c>
      <c r="M12" s="2">
        <f t="shared" si="4"/>
        <v>643</v>
      </c>
      <c r="N12" s="2">
        <f t="shared" si="4"/>
        <v>548</v>
      </c>
      <c r="O12" s="2">
        <f t="shared" si="4"/>
        <v>793</v>
      </c>
      <c r="P12" s="2">
        <f t="shared" si="4"/>
        <v>4567</v>
      </c>
      <c r="R12" s="25">
        <f>SUM(R8:R11)</f>
        <v>2</v>
      </c>
      <c r="S12" s="25"/>
      <c r="T12" s="25"/>
      <c r="U12" s="25"/>
      <c r="V12" s="25"/>
    </row>
    <row r="13" spans="1:22" x14ac:dyDescent="0.35">
      <c r="A13" s="2">
        <v>2</v>
      </c>
      <c r="B13" s="2">
        <v>6</v>
      </c>
      <c r="C13" s="17">
        <v>36.44</v>
      </c>
      <c r="D13" s="17">
        <v>-91.05</v>
      </c>
      <c r="E13" s="17">
        <v>31.6</v>
      </c>
      <c r="F13" s="17">
        <v>-96.46</v>
      </c>
      <c r="G13" s="2">
        <f t="shared" si="0"/>
        <v>307.49999999999977</v>
      </c>
      <c r="I13" s="30" t="s">
        <v>32</v>
      </c>
      <c r="J13" s="23">
        <v>811</v>
      </c>
      <c r="K13" s="23">
        <v>897</v>
      </c>
      <c r="L13" s="23">
        <v>875</v>
      </c>
      <c r="M13" s="23">
        <v>643</v>
      </c>
      <c r="N13" s="23">
        <v>548</v>
      </c>
      <c r="O13" s="23">
        <v>793</v>
      </c>
      <c r="P13" s="17">
        <f>SUM(J13:O13)</f>
        <v>4567</v>
      </c>
    </row>
    <row r="14" spans="1:22" x14ac:dyDescent="0.35">
      <c r="A14" s="2">
        <v>3</v>
      </c>
      <c r="B14" s="2">
        <v>1</v>
      </c>
      <c r="C14" s="18">
        <v>41.28</v>
      </c>
      <c r="D14" s="18">
        <v>-120.2</v>
      </c>
      <c r="E14" s="17">
        <v>45.97</v>
      </c>
      <c r="F14" s="17">
        <v>-104.43</v>
      </c>
      <c r="G14" s="2">
        <f t="shared" si="0"/>
        <v>613.79999999999984</v>
      </c>
    </row>
    <row r="15" spans="1:22" x14ac:dyDescent="0.35">
      <c r="A15" s="2">
        <v>3</v>
      </c>
      <c r="B15" s="2">
        <v>2</v>
      </c>
      <c r="C15" s="18">
        <v>41.28</v>
      </c>
      <c r="D15" s="18">
        <v>-120.2</v>
      </c>
      <c r="E15" s="17">
        <v>35.869999999999997</v>
      </c>
      <c r="F15" s="17">
        <v>-113.11</v>
      </c>
      <c r="G15" s="2">
        <f t="shared" si="0"/>
        <v>375.00000000000023</v>
      </c>
      <c r="J15" s="22"/>
      <c r="L15" s="26" t="s">
        <v>37</v>
      </c>
      <c r="M15" s="32">
        <f>SUMPRODUCT(J2:O5,J8:O11)</f>
        <v>1112505.5999999996</v>
      </c>
    </row>
    <row r="16" spans="1:22" x14ac:dyDescent="0.35">
      <c r="A16" s="2">
        <v>3</v>
      </c>
      <c r="B16" s="2">
        <v>3</v>
      </c>
      <c r="C16" s="18">
        <v>41.28</v>
      </c>
      <c r="D16" s="18">
        <v>-120.2</v>
      </c>
      <c r="E16" s="17">
        <v>37.33</v>
      </c>
      <c r="F16" s="17">
        <v>-85.03</v>
      </c>
      <c r="G16" s="2">
        <f t="shared" si="0"/>
        <v>1173.6000000000001</v>
      </c>
      <c r="J16" s="22"/>
    </row>
    <row r="17" spans="1:18" x14ac:dyDescent="0.35">
      <c r="A17" s="2">
        <v>3</v>
      </c>
      <c r="B17" s="2">
        <v>4</v>
      </c>
      <c r="C17" s="18">
        <v>41.28</v>
      </c>
      <c r="D17" s="18">
        <v>-120.2</v>
      </c>
      <c r="E17" s="17">
        <v>35.630000000000003</v>
      </c>
      <c r="F17" s="17">
        <v>-89.74</v>
      </c>
      <c r="G17" s="2">
        <f t="shared" si="0"/>
        <v>1083.3000000000002</v>
      </c>
      <c r="J17" s="22"/>
    </row>
    <row r="18" spans="1:18" x14ac:dyDescent="0.35">
      <c r="A18" s="2">
        <v>3</v>
      </c>
      <c r="B18" s="2">
        <v>5</v>
      </c>
      <c r="C18" s="18">
        <v>41.28</v>
      </c>
      <c r="D18" s="18">
        <v>-120.2</v>
      </c>
      <c r="E18" s="17">
        <v>39.99</v>
      </c>
      <c r="F18" s="17">
        <v>-84.19</v>
      </c>
      <c r="G18" s="2">
        <f t="shared" si="0"/>
        <v>1119.0000000000002</v>
      </c>
      <c r="J18" s="22"/>
    </row>
    <row r="19" spans="1:18" x14ac:dyDescent="0.35">
      <c r="A19" s="2">
        <v>3</v>
      </c>
      <c r="B19" s="2">
        <v>6</v>
      </c>
      <c r="C19" s="18">
        <v>41.28</v>
      </c>
      <c r="D19" s="18">
        <v>-120.2</v>
      </c>
      <c r="E19" s="17">
        <v>31.6</v>
      </c>
      <c r="F19" s="17">
        <v>-96.46</v>
      </c>
      <c r="G19" s="2">
        <f t="shared" si="0"/>
        <v>1002.6000000000003</v>
      </c>
      <c r="J19" s="22"/>
      <c r="R19" s="22"/>
    </row>
    <row r="20" spans="1:18" x14ac:dyDescent="0.35">
      <c r="A20" s="2">
        <v>4</v>
      </c>
      <c r="B20" s="2">
        <v>1</v>
      </c>
      <c r="C20" s="17">
        <v>38.31</v>
      </c>
      <c r="D20" s="17">
        <v>-108.45</v>
      </c>
      <c r="E20" s="17">
        <v>45.97</v>
      </c>
      <c r="F20" s="17">
        <v>-104.43</v>
      </c>
      <c r="G20" s="2">
        <f t="shared" si="0"/>
        <v>350.39999999999975</v>
      </c>
      <c r="J20" s="22"/>
      <c r="R20" s="22"/>
    </row>
    <row r="21" spans="1:18" x14ac:dyDescent="0.35">
      <c r="A21" s="2">
        <v>4</v>
      </c>
      <c r="B21" s="2">
        <v>2</v>
      </c>
      <c r="C21" s="17">
        <v>38.31</v>
      </c>
      <c r="D21" s="17">
        <v>-108.45</v>
      </c>
      <c r="E21" s="17">
        <v>35.869999999999997</v>
      </c>
      <c r="F21" s="17">
        <v>-113.11</v>
      </c>
      <c r="G21" s="2">
        <f t="shared" si="0"/>
        <v>213.00000000000006</v>
      </c>
      <c r="R21" s="33"/>
    </row>
    <row r="22" spans="1:18" x14ac:dyDescent="0.35">
      <c r="A22" s="2">
        <v>4</v>
      </c>
      <c r="B22" s="2">
        <v>3</v>
      </c>
      <c r="C22" s="17">
        <v>38.31</v>
      </c>
      <c r="D22" s="17">
        <v>-108.45</v>
      </c>
      <c r="E22" s="17">
        <v>37.33</v>
      </c>
      <c r="F22" s="17">
        <v>-85.03</v>
      </c>
      <c r="G22" s="2">
        <f t="shared" si="0"/>
        <v>732.00000000000023</v>
      </c>
      <c r="R22" s="22"/>
    </row>
    <row r="23" spans="1:18" x14ac:dyDescent="0.35">
      <c r="A23" s="2">
        <v>4</v>
      </c>
      <c r="B23" s="2">
        <v>4</v>
      </c>
      <c r="C23" s="17">
        <v>38.31</v>
      </c>
      <c r="D23" s="17">
        <v>-108.45</v>
      </c>
      <c r="E23" s="17">
        <v>35.630000000000003</v>
      </c>
      <c r="F23" s="17">
        <v>-89.74</v>
      </c>
      <c r="G23" s="2">
        <f t="shared" si="0"/>
        <v>641.70000000000027</v>
      </c>
    </row>
    <row r="24" spans="1:18" x14ac:dyDescent="0.35">
      <c r="A24" s="2">
        <v>4</v>
      </c>
      <c r="B24" s="2">
        <v>5</v>
      </c>
      <c r="C24" s="17">
        <v>38.31</v>
      </c>
      <c r="D24" s="17">
        <v>-108.45</v>
      </c>
      <c r="E24" s="17">
        <v>39.99</v>
      </c>
      <c r="F24" s="17">
        <v>-84.19</v>
      </c>
      <c r="G24" s="2">
        <f t="shared" si="0"/>
        <v>778.20000000000016</v>
      </c>
    </row>
    <row r="25" spans="1:18" x14ac:dyDescent="0.35">
      <c r="A25" s="2">
        <v>4</v>
      </c>
      <c r="B25" s="2">
        <v>6</v>
      </c>
      <c r="C25" s="17">
        <v>38.31</v>
      </c>
      <c r="D25" s="17">
        <v>-108.45</v>
      </c>
      <c r="E25" s="17">
        <v>31.6</v>
      </c>
      <c r="F25" s="17">
        <v>-96.46</v>
      </c>
      <c r="G25" s="2">
        <f t="shared" si="0"/>
        <v>561.00000000000034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Constraints </vt:lpstr>
      <vt:lpstr>Model</vt:lpstr>
      <vt:lpstr>Model stipulation 1</vt:lpstr>
      <vt:lpstr>Model stipulation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Gaskin</dc:creator>
  <cp:lastModifiedBy>Jessica Gaskin</cp:lastModifiedBy>
  <dcterms:created xsi:type="dcterms:W3CDTF">2025-04-09T22:21:36Z</dcterms:created>
  <dcterms:modified xsi:type="dcterms:W3CDTF">2025-04-10T01:15:00Z</dcterms:modified>
</cp:coreProperties>
</file>