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8070" activeTab="2"/>
  </bookViews>
  <sheets>
    <sheet name="Documentation" sheetId="3" r:id="rId1"/>
    <sheet name="Chart2" sheetId="5" r:id="rId2"/>
    <sheet name="Final Grades" sheetId="2" r:id="rId3"/>
  </sheets>
  <definedNames>
    <definedName name="_xlnm._FilterDatabase" localSheetId="2" hidden="1">'Final Grades'!$A$15:$K$15</definedName>
    <definedName name="_xlnm.Print_Area" localSheetId="2">'Final Grades'!$A$15:$J$45</definedName>
    <definedName name="_xlnm.Print_Titles" localSheetId="2">'Final Grades'!$1:$3</definedName>
  </definedNames>
  <calcPr calcId="145621"/>
</workbook>
</file>

<file path=xl/calcChain.xml><?xml version="1.0" encoding="utf-8"?>
<calcChain xmlns="http://schemas.openxmlformats.org/spreadsheetml/2006/main">
  <c r="F17" i="2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16"/>
  <c r="F51"/>
  <c r="F50"/>
  <c r="F52" s="1"/>
  <c r="F49"/>
  <c r="E47"/>
  <c r="E9"/>
  <c r="F9" s="1"/>
  <c r="D9"/>
  <c r="C9"/>
  <c r="E8"/>
  <c r="D8"/>
  <c r="F8" s="1"/>
  <c r="C8"/>
  <c r="E7"/>
  <c r="D7"/>
  <c r="C7"/>
  <c r="E6"/>
  <c r="D6"/>
  <c r="F6" s="1"/>
  <c r="C6"/>
  <c r="J17"/>
  <c r="H18"/>
  <c r="J19"/>
  <c r="H20"/>
  <c r="J21"/>
  <c r="H22"/>
  <c r="J23"/>
  <c r="H24"/>
  <c r="J25"/>
  <c r="H26"/>
  <c r="J27"/>
  <c r="H28"/>
  <c r="J29"/>
  <c r="H30"/>
  <c r="J31"/>
  <c r="H32"/>
  <c r="J33"/>
  <c r="H34"/>
  <c r="J35"/>
  <c r="G36"/>
  <c r="J37"/>
  <c r="G38"/>
  <c r="J39"/>
  <c r="G40"/>
  <c r="J41"/>
  <c r="G42"/>
  <c r="J43"/>
  <c r="G44"/>
  <c r="J45"/>
  <c r="F16"/>
  <c r="G16" s="1"/>
  <c r="F7" l="1"/>
  <c r="G45"/>
  <c r="G43"/>
  <c r="G41"/>
  <c r="G39"/>
  <c r="G37"/>
  <c r="G35"/>
  <c r="G33"/>
  <c r="G31"/>
  <c r="G29"/>
  <c r="G27"/>
  <c r="G25"/>
  <c r="G23"/>
  <c r="G21"/>
  <c r="G19"/>
  <c r="G17"/>
  <c r="H16"/>
  <c r="H44"/>
  <c r="H42"/>
  <c r="H40"/>
  <c r="H38"/>
  <c r="H36"/>
  <c r="H33"/>
  <c r="H31"/>
  <c r="H29"/>
  <c r="H27"/>
  <c r="H25"/>
  <c r="H23"/>
  <c r="H21"/>
  <c r="H19"/>
  <c r="H17"/>
  <c r="J16"/>
  <c r="J44"/>
  <c r="J42"/>
  <c r="J40"/>
  <c r="J38"/>
  <c r="J36"/>
  <c r="J34"/>
  <c r="J32"/>
  <c r="J30"/>
  <c r="J28"/>
  <c r="J26"/>
  <c r="J24"/>
  <c r="J22"/>
  <c r="J20"/>
  <c r="J18"/>
  <c r="G34"/>
  <c r="G32"/>
  <c r="G30"/>
  <c r="G28"/>
  <c r="G26"/>
  <c r="G24"/>
  <c r="G22"/>
  <c r="G20"/>
  <c r="G18"/>
  <c r="H45"/>
  <c r="H43"/>
  <c r="H41"/>
  <c r="H39"/>
  <c r="H37"/>
  <c r="H35"/>
  <c r="E10"/>
  <c r="C10"/>
  <c r="D10"/>
  <c r="F10" s="1"/>
  <c r="F12"/>
  <c r="B10"/>
</calcChain>
</file>

<file path=xl/sharedStrings.xml><?xml version="1.0" encoding="utf-8"?>
<sst xmlns="http://schemas.openxmlformats.org/spreadsheetml/2006/main" count="103" uniqueCount="95">
  <si>
    <t>Weight</t>
  </si>
  <si>
    <t>Maximum</t>
  </si>
  <si>
    <t>Minimum</t>
  </si>
  <si>
    <t>Students</t>
  </si>
  <si>
    <t>Final Exam</t>
  </si>
  <si>
    <t>Median</t>
  </si>
  <si>
    <t>SAM Projects Office 2010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</si>
  <si>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</si>
  <si>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</si>
  <si>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</si>
  <si>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</si>
  <si>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</si>
  <si>
    <t>Range</t>
  </si>
  <si>
    <t>NP EXCEL 2010 T3 CP1b - Advanced Calculus- Bergen Regional High</t>
  </si>
  <si>
    <t>Advanced Calculus</t>
  </si>
  <si>
    <t>Posted: June 25th</t>
  </si>
  <si>
    <t>Final Marking Period Grades</t>
  </si>
  <si>
    <t>Marking Period</t>
  </si>
  <si>
    <t>MP 1</t>
  </si>
  <si>
    <t>MP 3</t>
  </si>
  <si>
    <t>MP 2</t>
  </si>
  <si>
    <t>Student Grades</t>
  </si>
  <si>
    <t>Student Name</t>
  </si>
  <si>
    <t>Albert Barns</t>
  </si>
  <si>
    <t>Brooklyn Rodriguez</t>
  </si>
  <si>
    <t>Grace Kellian</t>
  </si>
  <si>
    <t>Sophie Tuckman</t>
  </si>
  <si>
    <t>Ira Banks</t>
  </si>
  <si>
    <t>Velma Joy</t>
  </si>
  <si>
    <t>William Ng</t>
  </si>
  <si>
    <t>Jennifer Laina</t>
  </si>
  <si>
    <t>Emily Catalan</t>
  </si>
  <si>
    <t>Michael Benjamin</t>
  </si>
  <si>
    <t>David Samuels</t>
  </si>
  <si>
    <t>Damian Antonio</t>
  </si>
  <si>
    <t>Jenna West</t>
  </si>
  <si>
    <t>Alex Bader</t>
  </si>
  <si>
    <t>Phil Marshall</t>
  </si>
  <si>
    <t>Sandy Fields</t>
  </si>
  <si>
    <t>Stewart Minkle</t>
  </si>
  <si>
    <t>Megan Kandle</t>
  </si>
  <si>
    <t>Steven Longstop</t>
  </si>
  <si>
    <t>Evan Errigo</t>
  </si>
  <si>
    <t>Juan Sanchez</t>
  </si>
  <si>
    <t>Stephanie Pillman</t>
  </si>
  <si>
    <t>Rachel Woodrow</t>
  </si>
  <si>
    <t>Tom Briggs</t>
  </si>
  <si>
    <t>Mary Jobs</t>
  </si>
  <si>
    <t>Catherine Juarez</t>
  </si>
  <si>
    <t>Kevin Connoly</t>
  </si>
  <si>
    <t>Christina Keiser</t>
  </si>
  <si>
    <t>Sean Cord</t>
  </si>
  <si>
    <t>John Brottworth</t>
  </si>
  <si>
    <t>Top 15 Final Grades</t>
  </si>
  <si>
    <t>Final Grades</t>
  </si>
  <si>
    <t xml:space="preserve"> </t>
  </si>
  <si>
    <t>c1</t>
  </si>
  <si>
    <t>c2</t>
  </si>
  <si>
    <t>c3</t>
  </si>
  <si>
    <t>c4</t>
  </si>
  <si>
    <t>F</t>
  </si>
  <si>
    <t>D-</t>
  </si>
  <si>
    <t>D+</t>
  </si>
  <si>
    <t>C</t>
  </si>
  <si>
    <t>C+</t>
  </si>
  <si>
    <t>B</t>
  </si>
  <si>
    <t>A-</t>
  </si>
  <si>
    <t>A</t>
  </si>
  <si>
    <t>D</t>
  </si>
  <si>
    <t>Letter Grade</t>
  </si>
  <si>
    <t>Are you kidding?</t>
  </si>
  <si>
    <t>Not your best.</t>
  </si>
  <si>
    <t>Poor work.</t>
  </si>
  <si>
    <t>Well, you passed.</t>
  </si>
  <si>
    <t>Not too bad.</t>
  </si>
  <si>
    <t>Average</t>
  </si>
  <si>
    <t>Average.</t>
  </si>
  <si>
    <t>Good.</t>
  </si>
  <si>
    <t>Very good.</t>
  </si>
  <si>
    <t>Excellent.</t>
  </si>
  <si>
    <t>Comment</t>
  </si>
  <si>
    <t>Drop the course.</t>
  </si>
  <si>
    <t>Get a tutor.</t>
  </si>
  <si>
    <t>Do your homework.</t>
  </si>
  <si>
    <t>See me ASAP.</t>
  </si>
  <si>
    <t>Work a bit harder.</t>
  </si>
  <si>
    <t>Keep up the good work.</t>
  </si>
  <si>
    <t>Please help a friend out.</t>
  </si>
  <si>
    <t>Would you like extra credit?</t>
  </si>
  <si>
    <t>Nice.</t>
  </si>
  <si>
    <t>Recommendation</t>
  </si>
  <si>
    <t>Excelent Work</t>
  </si>
  <si>
    <t>Min</t>
  </si>
  <si>
    <t>Max</t>
  </si>
  <si>
    <t>Honor Roll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</si>
</sst>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2" fillId="0" borderId="0" xfId="1"/>
    <xf numFmtId="0" fontId="4" fillId="0" borderId="0" xfId="0" applyFont="1"/>
    <xf numFmtId="0" fontId="0" fillId="0" borderId="1" xfId="0" applyBorder="1"/>
    <xf numFmtId="0" fontId="1" fillId="4" borderId="1" xfId="4" applyBorder="1"/>
    <xf numFmtId="0" fontId="0" fillId="0" borderId="3" xfId="0" applyBorder="1"/>
    <xf numFmtId="9" fontId="0" fillId="0" borderId="3" xfId="0" applyNumberFormat="1" applyBorder="1"/>
    <xf numFmtId="9" fontId="1" fillId="3" borderId="3" xfId="3" applyNumberFormat="1" applyBorder="1"/>
    <xf numFmtId="164" fontId="0" fillId="0" borderId="3" xfId="0" applyNumberFormat="1" applyBorder="1"/>
    <xf numFmtId="164" fontId="1" fillId="3" borderId="3" xfId="3" applyNumberFormat="1" applyBorder="1"/>
    <xf numFmtId="164" fontId="0" fillId="0" borderId="2" xfId="0" applyNumberFormat="1" applyBorder="1"/>
    <xf numFmtId="0" fontId="0" fillId="0" borderId="0" xfId="0" applyFont="1"/>
    <xf numFmtId="0" fontId="0" fillId="6" borderId="0" xfId="0" applyFill="1"/>
    <xf numFmtId="0" fontId="7" fillId="7" borderId="0" xfId="0" applyFont="1" applyFill="1"/>
    <xf numFmtId="0" fontId="8" fillId="8" borderId="0" xfId="0" applyFont="1" applyFill="1"/>
    <xf numFmtId="0" fontId="0" fillId="10" borderId="3" xfId="2" applyFont="1" applyFill="1" applyBorder="1"/>
    <xf numFmtId="0" fontId="1" fillId="10" borderId="3" xfId="2" applyFill="1" applyBorder="1" applyAlignment="1">
      <alignment horizontal="center"/>
    </xf>
    <xf numFmtId="0" fontId="0" fillId="10" borderId="3" xfId="2" applyFont="1" applyFill="1" applyBorder="1" applyAlignment="1">
      <alignment horizontal="center"/>
    </xf>
    <xf numFmtId="0" fontId="0" fillId="10" borderId="2" xfId="4" applyFont="1" applyFill="1" applyBorder="1" applyAlignment="1">
      <alignment horizontal="center"/>
    </xf>
    <xf numFmtId="0" fontId="1" fillId="10" borderId="4" xfId="4" applyFill="1" applyBorder="1" applyAlignment="1">
      <alignment horizontal="center"/>
    </xf>
    <xf numFmtId="0" fontId="0" fillId="10" borderId="4" xfId="4" applyFont="1" applyFill="1" applyBorder="1" applyAlignment="1">
      <alignment horizontal="center"/>
    </xf>
    <xf numFmtId="0" fontId="0" fillId="10" borderId="2" xfId="4" applyFont="1" applyFill="1" applyBorder="1" applyAlignment="1"/>
    <xf numFmtId="0" fontId="10" fillId="9" borderId="2" xfId="3" applyFont="1" applyFill="1" applyBorder="1"/>
    <xf numFmtId="164" fontId="0" fillId="0" borderId="0" xfId="0" applyNumberFormat="1"/>
    <xf numFmtId="0" fontId="0" fillId="10" borderId="5" xfId="4" applyFont="1" applyFill="1" applyBorder="1" applyAlignment="1">
      <alignment horizontal="center"/>
    </xf>
    <xf numFmtId="0" fontId="0" fillId="10" borderId="6" xfId="4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</cellXfs>
  <cellStyles count="5">
    <cellStyle name="20% - Accent1" xfId="2" builtinId="30"/>
    <cellStyle name="20% - Accent3" xfId="3" builtinId="38"/>
    <cellStyle name="20% - Accent5" xfId="4" builtinId="46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'Final Grades'!$A$15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'Final Grades'!$A$15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'Final Grades'!$A$16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val>
            <c:numRef>
              <c:f>'Final Grades'!$A$17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val>
            <c:numRef>
              <c:f>'Final Grades'!$A$18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val>
            <c:numRef>
              <c:f>'Final Grades'!$A$19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val>
            <c:numRef>
              <c:f>'Final Grades'!$A$20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val>
            <c:numRef>
              <c:f>'Final Grades'!$A$21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val>
            <c:numRef>
              <c:f>'Final Grades'!$A$22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val>
            <c:numRef>
              <c:f>'Final Grades'!$A$23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'Final Grades'!$A$24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'Final Grades'!$A$25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'Final Grades'!$A$26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'Final Grades'!$A$27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'Final Grades'!$F$15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'Final Grades'!$F$16</c:f>
              <c:numCache>
                <c:formatCode>0.0</c:formatCode>
                <c:ptCount val="1"/>
                <c:pt idx="0">
                  <c:v>78.900000000000006</c:v>
                </c:pt>
              </c:numCache>
            </c:numRef>
          </c:val>
        </c:ser>
        <c:ser>
          <c:idx val="16"/>
          <c:order val="16"/>
          <c:val>
            <c:numRef>
              <c:f>'Final Grades'!$F$17</c:f>
              <c:numCache>
                <c:formatCode>0.0</c:formatCode>
                <c:ptCount val="1"/>
                <c:pt idx="0">
                  <c:v>86</c:v>
                </c:pt>
              </c:numCache>
            </c:numRef>
          </c:val>
        </c:ser>
        <c:ser>
          <c:idx val="17"/>
          <c:order val="17"/>
          <c:val>
            <c:numRef>
              <c:f>'Final Grades'!$F$18</c:f>
              <c:numCache>
                <c:formatCode>0.0</c:formatCode>
                <c:ptCount val="1"/>
                <c:pt idx="0">
                  <c:v>61.6</c:v>
                </c:pt>
              </c:numCache>
            </c:numRef>
          </c:val>
        </c:ser>
        <c:ser>
          <c:idx val="18"/>
          <c:order val="18"/>
          <c:val>
            <c:numRef>
              <c:f>'Final Grades'!$F$19</c:f>
              <c:numCache>
                <c:formatCode>0.0</c:formatCode>
                <c:ptCount val="1"/>
                <c:pt idx="0">
                  <c:v>93.199999999999989</c:v>
                </c:pt>
              </c:numCache>
            </c:numRef>
          </c:val>
        </c:ser>
        <c:ser>
          <c:idx val="19"/>
          <c:order val="19"/>
          <c:val>
            <c:numRef>
              <c:f>'Final Grades'!$F$20</c:f>
              <c:numCache>
                <c:formatCode>0.0</c:formatCode>
                <c:ptCount val="1"/>
                <c:pt idx="0">
                  <c:v>78.3</c:v>
                </c:pt>
              </c:numCache>
            </c:numRef>
          </c:val>
        </c:ser>
        <c:ser>
          <c:idx val="20"/>
          <c:order val="20"/>
          <c:val>
            <c:numRef>
              <c:f>'Final Grades'!$F$21</c:f>
              <c:numCache>
                <c:formatCode>0.0</c:formatCode>
                <c:ptCount val="1"/>
                <c:pt idx="0">
                  <c:v>57.900000000000006</c:v>
                </c:pt>
              </c:numCache>
            </c:numRef>
          </c:val>
        </c:ser>
        <c:ser>
          <c:idx val="21"/>
          <c:order val="21"/>
          <c:val>
            <c:numRef>
              <c:f>'Final Grades'!$F$22</c:f>
              <c:numCache>
                <c:formatCode>0.0</c:formatCode>
                <c:ptCount val="1"/>
                <c:pt idx="0">
                  <c:v>91.9</c:v>
                </c:pt>
              </c:numCache>
            </c:numRef>
          </c:val>
        </c:ser>
        <c:ser>
          <c:idx val="22"/>
          <c:order val="22"/>
          <c:val>
            <c:numRef>
              <c:f>'Final Grades'!$F$23</c:f>
              <c:numCache>
                <c:formatCode>0.0</c:formatCode>
                <c:ptCount val="1"/>
                <c:pt idx="0">
                  <c:v>83.300000000000011</c:v>
                </c:pt>
              </c:numCache>
            </c:numRef>
          </c:val>
        </c:ser>
        <c:ser>
          <c:idx val="23"/>
          <c:order val="23"/>
          <c:val>
            <c:numRef>
              <c:f>'Final Grades'!$F$24</c:f>
              <c:numCache>
                <c:formatCode>0.0</c:formatCode>
                <c:ptCount val="1"/>
                <c:pt idx="0">
                  <c:v>92.1</c:v>
                </c:pt>
              </c:numCache>
            </c:numRef>
          </c:val>
        </c:ser>
        <c:ser>
          <c:idx val="24"/>
          <c:order val="24"/>
          <c:val>
            <c:numRef>
              <c:f>'Final Grades'!$F$25</c:f>
              <c:numCache>
                <c:formatCode>0.0</c:formatCode>
                <c:ptCount val="1"/>
                <c:pt idx="0">
                  <c:v>74.699999999999989</c:v>
                </c:pt>
              </c:numCache>
            </c:numRef>
          </c:val>
        </c:ser>
        <c:ser>
          <c:idx val="25"/>
          <c:order val="25"/>
          <c:val>
            <c:numRef>
              <c:f>'Final Grades'!$F$26</c:f>
              <c:numCache>
                <c:formatCode>0.0</c:formatCode>
                <c:ptCount val="1"/>
                <c:pt idx="0">
                  <c:v>91.700000000000017</c:v>
                </c:pt>
              </c:numCache>
            </c:numRef>
          </c:val>
        </c:ser>
        <c:ser>
          <c:idx val="26"/>
          <c:order val="26"/>
          <c:val>
            <c:numRef>
              <c:f>'Final Grades'!$F$27</c:f>
              <c:numCache>
                <c:formatCode>0.0</c:formatCode>
                <c:ptCount val="1"/>
                <c:pt idx="0">
                  <c:v>75.599999999999994</c:v>
                </c:pt>
              </c:numCache>
            </c:numRef>
          </c:val>
        </c:ser>
        <c:dLbls/>
        <c:axId val="66745088"/>
        <c:axId val="66746624"/>
      </c:barChart>
      <c:catAx>
        <c:axId val="66745088"/>
        <c:scaling>
          <c:orientation val="minMax"/>
        </c:scaling>
        <c:axPos val="b"/>
        <c:tickLblPos val="nextTo"/>
        <c:crossAx val="66746624"/>
        <c:crosses val="autoZero"/>
        <c:auto val="1"/>
        <c:lblAlgn val="ctr"/>
        <c:lblOffset val="100"/>
      </c:catAx>
      <c:valAx>
        <c:axId val="66746624"/>
        <c:scaling>
          <c:orientation val="minMax"/>
        </c:scaling>
        <c:axPos val="l"/>
        <c:majorGridlines/>
        <c:numFmt formatCode="General" sourceLinked="1"/>
        <c:tickLblPos val="nextTo"/>
        <c:crossAx val="66745088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A10" sqref="A10"/>
    </sheetView>
  </sheetViews>
  <sheetFormatPr defaultColWidth="9.140625" defaultRowHeight="15"/>
  <cols>
    <col min="1" max="1" width="15.7109375" style="12" customWidth="1"/>
    <col min="2" max="2" width="70.42578125" style="12" customWidth="1"/>
    <col min="3" max="16384" width="9.140625" style="12"/>
  </cols>
  <sheetData>
    <row r="1" spans="1:12" ht="33.75">
      <c r="A1" s="26" t="s">
        <v>6</v>
      </c>
      <c r="B1" s="26"/>
    </row>
    <row r="2" spans="1:12" ht="21">
      <c r="A2" s="27" t="s">
        <v>13</v>
      </c>
      <c r="B2" s="27"/>
      <c r="J2" s="12" t="s">
        <v>7</v>
      </c>
      <c r="L2" s="12" t="s">
        <v>8</v>
      </c>
    </row>
    <row r="4" spans="1:12">
      <c r="A4" s="13" t="s">
        <v>9</v>
      </c>
      <c r="B4" s="14" t="s">
        <v>10</v>
      </c>
    </row>
    <row r="6" spans="1:12">
      <c r="A6" s="28" t="s">
        <v>11</v>
      </c>
      <c r="B6" s="28"/>
    </row>
    <row r="7" spans="1:12">
      <c r="A7" s="28"/>
      <c r="B7" s="28"/>
    </row>
    <row r="8" spans="1:12">
      <c r="A8" s="28"/>
      <c r="B8" s="28"/>
    </row>
    <row r="9" spans="1:12">
      <c r="A9" s="12" t="s">
        <v>55</v>
      </c>
    </row>
    <row r="10" spans="1:12">
      <c r="A10" s="12" t="s">
        <v>55</v>
      </c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5"/>
  <sheetViews>
    <sheetView tabSelected="1" topLeftCell="A10" zoomScale="120" zoomScaleNormal="120" workbookViewId="0">
      <selection activeCell="F15" activeCellId="2" sqref="A15 A15:A27 F15:F27"/>
    </sheetView>
  </sheetViews>
  <sheetFormatPr defaultRowHeight="15"/>
  <cols>
    <col min="1" max="1" width="19.7109375" customWidth="1"/>
    <col min="2" max="2" width="14.5703125" bestFit="1" customWidth="1"/>
    <col min="3" max="3" width="10.7109375" customWidth="1"/>
    <col min="4" max="4" width="15.7109375" bestFit="1" customWidth="1"/>
    <col min="5" max="5" width="24.7109375" bestFit="1" customWidth="1"/>
    <col min="6" max="6" width="11.28515625" bestFit="1" customWidth="1"/>
    <col min="7" max="7" width="11.42578125" bestFit="1" customWidth="1"/>
    <col min="8" max="8" width="15.7109375" bestFit="1" customWidth="1"/>
    <col min="10" max="10" width="24.7109375" bestFit="1" customWidth="1"/>
    <col min="11" max="11" width="24.28515625" bestFit="1" customWidth="1"/>
  </cols>
  <sheetData>
    <row r="1" spans="1:11" ht="22.5">
      <c r="A1" s="1" t="s">
        <v>14</v>
      </c>
    </row>
    <row r="2" spans="1:11">
      <c r="A2" s="2" t="s">
        <v>16</v>
      </c>
    </row>
    <row r="3" spans="1:11">
      <c r="A3" s="11" t="s">
        <v>15</v>
      </c>
    </row>
    <row r="5" spans="1:11">
      <c r="A5" s="15" t="s">
        <v>17</v>
      </c>
      <c r="B5" s="16" t="s">
        <v>0</v>
      </c>
      <c r="C5" s="17" t="s">
        <v>5</v>
      </c>
      <c r="D5" s="16" t="s">
        <v>1</v>
      </c>
      <c r="E5" s="16" t="s">
        <v>2</v>
      </c>
      <c r="F5" s="17" t="s">
        <v>12</v>
      </c>
    </row>
    <row r="6" spans="1:11">
      <c r="A6" s="5" t="s">
        <v>18</v>
      </c>
      <c r="B6" s="6">
        <v>0.1</v>
      </c>
      <c r="C6" s="8">
        <f>MEDIAN(B16:B45)</f>
        <v>83.5</v>
      </c>
      <c r="D6" s="8">
        <f>MAX(B16:B45)</f>
        <v>100</v>
      </c>
      <c r="E6" s="8">
        <f>MIN(B16:B45)</f>
        <v>52</v>
      </c>
      <c r="F6" s="23">
        <f>D6-E6</f>
        <v>48</v>
      </c>
    </row>
    <row r="7" spans="1:11">
      <c r="A7" s="5" t="s">
        <v>20</v>
      </c>
      <c r="B7" s="6">
        <v>0.2</v>
      </c>
      <c r="C7" s="8">
        <f>MEDIAN(C16:C45)</f>
        <v>79.5</v>
      </c>
      <c r="D7" s="8">
        <f>MAX(C16:C45)</f>
        <v>96</v>
      </c>
      <c r="E7" s="8">
        <f>MIN(C16:C45)</f>
        <v>49</v>
      </c>
      <c r="F7" s="23">
        <f t="shared" ref="F7:F9" si="0">D7-E7</f>
        <v>47</v>
      </c>
    </row>
    <row r="8" spans="1:11">
      <c r="A8" s="5" t="s">
        <v>19</v>
      </c>
      <c r="B8" s="6">
        <v>0.3</v>
      </c>
      <c r="C8" s="8">
        <f>MEDIAN(D16:D45)</f>
        <v>82</v>
      </c>
      <c r="D8" s="8">
        <f>MAX(D16:D45)</f>
        <v>97</v>
      </c>
      <c r="E8" s="8">
        <f>MIN(D16:D45)</f>
        <v>58</v>
      </c>
      <c r="F8" s="23">
        <f t="shared" si="0"/>
        <v>39</v>
      </c>
    </row>
    <row r="9" spans="1:11">
      <c r="A9" s="5" t="s">
        <v>4</v>
      </c>
      <c r="B9" s="6">
        <v>0.4</v>
      </c>
      <c r="C9" s="8">
        <f>MEDIAN(E16:E45)</f>
        <v>80</v>
      </c>
      <c r="D9" s="8">
        <f>MAX(E16:E45)</f>
        <v>99</v>
      </c>
      <c r="E9" s="8">
        <f>MIN(E16:E45)</f>
        <v>51</v>
      </c>
      <c r="F9" s="23">
        <f t="shared" si="0"/>
        <v>48</v>
      </c>
    </row>
    <row r="10" spans="1:11">
      <c r="A10" t="s">
        <v>54</v>
      </c>
      <c r="B10" s="7">
        <f>SUM(B6:B9)</f>
        <v>1</v>
      </c>
      <c r="C10" s="9">
        <f>MEDIAN(F16:F45)</f>
        <v>80.100000000000009</v>
      </c>
      <c r="D10" s="9">
        <f>MAX(F16:F45)</f>
        <v>95.800000000000011</v>
      </c>
      <c r="E10" s="9">
        <f>MIN(F16:F45)</f>
        <v>55.400000000000006</v>
      </c>
      <c r="F10" s="9">
        <f>D10-E10</f>
        <v>40.400000000000006</v>
      </c>
    </row>
    <row r="11" spans="1:11">
      <c r="A11" t="s">
        <v>55</v>
      </c>
    </row>
    <row r="12" spans="1:11">
      <c r="E12" s="4" t="s">
        <v>3</v>
      </c>
      <c r="F12" s="3">
        <f>COUNT(F16:F45)</f>
        <v>30</v>
      </c>
    </row>
    <row r="14" spans="1:11">
      <c r="A14" s="2" t="s">
        <v>21</v>
      </c>
      <c r="E14" s="29" t="s">
        <v>53</v>
      </c>
      <c r="F14" s="29"/>
    </row>
    <row r="15" spans="1:11">
      <c r="A15" s="21" t="s">
        <v>22</v>
      </c>
      <c r="B15" s="18" t="s">
        <v>18</v>
      </c>
      <c r="C15" s="18" t="s">
        <v>20</v>
      </c>
      <c r="D15" s="18" t="s">
        <v>19</v>
      </c>
      <c r="E15" s="19" t="s">
        <v>4</v>
      </c>
      <c r="F15" s="20" t="s">
        <v>54</v>
      </c>
      <c r="G15" s="24" t="s">
        <v>69</v>
      </c>
      <c r="H15" s="24" t="s">
        <v>80</v>
      </c>
      <c r="J15" s="25" t="s">
        <v>90</v>
      </c>
      <c r="K15" s="25" t="s">
        <v>94</v>
      </c>
    </row>
    <row r="16" spans="1:11">
      <c r="A16" s="22" t="s">
        <v>23</v>
      </c>
      <c r="B16" s="10">
        <v>98</v>
      </c>
      <c r="C16" s="10">
        <v>83</v>
      </c>
      <c r="D16" s="10">
        <v>79</v>
      </c>
      <c r="E16" s="10">
        <v>72</v>
      </c>
      <c r="F16" s="10">
        <f>B16*$B$6+C16*$B$7+D16*$B$8+E16*$B$9</f>
        <v>78.900000000000006</v>
      </c>
      <c r="G16" t="str">
        <f>VLOOKUP(F16,$B$57:$C$65,2)</f>
        <v>C</v>
      </c>
      <c r="H16" t="str">
        <f>VLOOKUP(F16,$B$57:$D$65,3)</f>
        <v>Not too bad.</v>
      </c>
      <c r="J16" t="str">
        <f>VLOOKUP(F16,$B$57:$F$65,4)</f>
        <v>Work a bit harder.</v>
      </c>
      <c r="K16" t="str">
        <f>IF(F16&gt;84,"Honor Roll and Pizza Dance","Better luck next time")</f>
        <v>Better luck next time</v>
      </c>
    </row>
    <row r="17" spans="1:11">
      <c r="A17" s="22" t="s">
        <v>24</v>
      </c>
      <c r="B17" s="10">
        <v>84</v>
      </c>
      <c r="C17" s="10">
        <v>87</v>
      </c>
      <c r="D17" s="10">
        <v>94</v>
      </c>
      <c r="E17" s="10">
        <v>80</v>
      </c>
      <c r="F17" s="10">
        <f t="shared" ref="F17:F45" si="1">B17*$B$6+C17*$B$7+D17*$B$8+E17*$B$9</f>
        <v>86</v>
      </c>
      <c r="G17" t="str">
        <f t="shared" ref="G17:G45" si="2">VLOOKUP(F17,$B$57:$C$65,2)</f>
        <v>B</v>
      </c>
      <c r="H17" t="str">
        <f t="shared" ref="H17:H45" si="3">VLOOKUP(F17,$B$57:$D$65,3)</f>
        <v>Good.</v>
      </c>
      <c r="J17" t="str">
        <f t="shared" ref="J17:J45" si="4">VLOOKUP(F17,$B$57:$F$65,4)</f>
        <v>Would you like extra credit?</v>
      </c>
      <c r="K17" t="str">
        <f t="shared" ref="K17:K45" si="5">IF(F17&gt;84,"Honor Roll and Pizza Dance","Better luck next time")</f>
        <v>Honor Roll and Pizza Dance</v>
      </c>
    </row>
    <row r="18" spans="1:11">
      <c r="A18" s="22" t="s">
        <v>25</v>
      </c>
      <c r="B18" s="10">
        <v>55</v>
      </c>
      <c r="C18" s="10">
        <v>56</v>
      </c>
      <c r="D18" s="10">
        <v>63</v>
      </c>
      <c r="E18" s="10">
        <v>65</v>
      </c>
      <c r="F18" s="10">
        <f t="shared" si="1"/>
        <v>61.6</v>
      </c>
      <c r="G18" t="str">
        <f t="shared" si="2"/>
        <v>D-</v>
      </c>
      <c r="H18" t="str">
        <f t="shared" si="3"/>
        <v>Not your best.</v>
      </c>
      <c r="J18" t="str">
        <f t="shared" si="4"/>
        <v>Get a tutor.</v>
      </c>
      <c r="K18" t="str">
        <f t="shared" si="5"/>
        <v>Better luck next time</v>
      </c>
    </row>
    <row r="19" spans="1:11">
      <c r="A19" s="22" t="s">
        <v>26</v>
      </c>
      <c r="B19" s="10">
        <v>95</v>
      </c>
      <c r="C19" s="10">
        <v>91</v>
      </c>
      <c r="D19" s="10">
        <v>93</v>
      </c>
      <c r="E19" s="10">
        <v>94</v>
      </c>
      <c r="F19" s="10">
        <f t="shared" si="1"/>
        <v>93.199999999999989</v>
      </c>
      <c r="G19" t="str">
        <f t="shared" si="2"/>
        <v>A-</v>
      </c>
      <c r="H19" t="str">
        <f t="shared" si="3"/>
        <v>Very good.</v>
      </c>
      <c r="J19" t="str">
        <f t="shared" si="4"/>
        <v>Please help a friend out.</v>
      </c>
      <c r="K19" t="str">
        <f t="shared" si="5"/>
        <v>Honor Roll and Pizza Dance</v>
      </c>
    </row>
    <row r="20" spans="1:11">
      <c r="A20" s="22" t="s">
        <v>27</v>
      </c>
      <c r="B20" s="10">
        <v>83</v>
      </c>
      <c r="C20" s="10">
        <v>82</v>
      </c>
      <c r="D20" s="10">
        <v>76</v>
      </c>
      <c r="E20" s="10">
        <v>77</v>
      </c>
      <c r="F20" s="10">
        <f t="shared" si="1"/>
        <v>78.3</v>
      </c>
      <c r="G20" t="str">
        <f t="shared" si="2"/>
        <v>C</v>
      </c>
      <c r="H20" t="str">
        <f t="shared" si="3"/>
        <v>Not too bad.</v>
      </c>
      <c r="J20" t="str">
        <f t="shared" si="4"/>
        <v>Work a bit harder.</v>
      </c>
      <c r="K20" t="str">
        <f t="shared" si="5"/>
        <v>Better luck next time</v>
      </c>
    </row>
    <row r="21" spans="1:11">
      <c r="A21" s="22" t="s">
        <v>28</v>
      </c>
      <c r="B21" s="10">
        <v>52</v>
      </c>
      <c r="C21" s="10">
        <v>66</v>
      </c>
      <c r="D21" s="10">
        <v>61</v>
      </c>
      <c r="E21" s="10">
        <v>53</v>
      </c>
      <c r="F21" s="10">
        <f t="shared" si="1"/>
        <v>57.900000000000006</v>
      </c>
      <c r="G21" t="str">
        <f t="shared" si="2"/>
        <v>F</v>
      </c>
      <c r="H21" t="str">
        <f t="shared" si="3"/>
        <v>Are you kidding?</v>
      </c>
      <c r="J21" t="str">
        <f t="shared" si="4"/>
        <v>Drop the course.</v>
      </c>
      <c r="K21" t="str">
        <f t="shared" si="5"/>
        <v>Better luck next time</v>
      </c>
    </row>
    <row r="22" spans="1:11">
      <c r="A22" s="22" t="s">
        <v>29</v>
      </c>
      <c r="B22" s="10">
        <v>85</v>
      </c>
      <c r="C22" s="10">
        <v>94</v>
      </c>
      <c r="D22" s="10">
        <v>94</v>
      </c>
      <c r="E22" s="10">
        <v>91</v>
      </c>
      <c r="F22" s="10">
        <f t="shared" si="1"/>
        <v>91.9</v>
      </c>
      <c r="G22" t="str">
        <f t="shared" si="2"/>
        <v>A-</v>
      </c>
      <c r="H22" t="str">
        <f t="shared" si="3"/>
        <v>Very good.</v>
      </c>
      <c r="J22" t="str">
        <f t="shared" si="4"/>
        <v>Please help a friend out.</v>
      </c>
      <c r="K22" t="str">
        <f t="shared" si="5"/>
        <v>Honor Roll and Pizza Dance</v>
      </c>
    </row>
    <row r="23" spans="1:11">
      <c r="A23" s="22" t="s">
        <v>30</v>
      </c>
      <c r="B23" s="10">
        <v>89</v>
      </c>
      <c r="C23" s="10">
        <v>78</v>
      </c>
      <c r="D23" s="10">
        <v>80</v>
      </c>
      <c r="E23" s="10">
        <v>87</v>
      </c>
      <c r="F23" s="10">
        <f t="shared" si="1"/>
        <v>83.300000000000011</v>
      </c>
      <c r="G23" t="str">
        <f t="shared" si="2"/>
        <v>C+</v>
      </c>
      <c r="H23" t="str">
        <f t="shared" si="3"/>
        <v>Average.</v>
      </c>
      <c r="J23" t="str">
        <f t="shared" si="4"/>
        <v>Nice.</v>
      </c>
      <c r="K23" t="str">
        <f t="shared" si="5"/>
        <v>Better luck next time</v>
      </c>
    </row>
    <row r="24" spans="1:11">
      <c r="A24" s="22" t="s">
        <v>31</v>
      </c>
      <c r="B24" s="10">
        <v>92</v>
      </c>
      <c r="C24" s="10">
        <v>87</v>
      </c>
      <c r="D24" s="10">
        <v>89</v>
      </c>
      <c r="E24" s="10">
        <v>97</v>
      </c>
      <c r="F24" s="10">
        <f t="shared" si="1"/>
        <v>92.1</v>
      </c>
      <c r="G24" t="str">
        <f t="shared" si="2"/>
        <v>A-</v>
      </c>
      <c r="H24" t="str">
        <f t="shared" si="3"/>
        <v>Very good.</v>
      </c>
      <c r="J24" t="str">
        <f t="shared" si="4"/>
        <v>Please help a friend out.</v>
      </c>
      <c r="K24" t="str">
        <f t="shared" si="5"/>
        <v>Honor Roll and Pizza Dance</v>
      </c>
    </row>
    <row r="25" spans="1:11">
      <c r="A25" s="22" t="s">
        <v>32</v>
      </c>
      <c r="B25" s="10">
        <v>74</v>
      </c>
      <c r="C25" s="10">
        <v>75</v>
      </c>
      <c r="D25" s="10">
        <v>89</v>
      </c>
      <c r="E25" s="10">
        <v>64</v>
      </c>
      <c r="F25" s="10">
        <f t="shared" si="1"/>
        <v>74.699999999999989</v>
      </c>
      <c r="G25" t="str">
        <f t="shared" si="2"/>
        <v>D+</v>
      </c>
      <c r="H25" t="str">
        <f t="shared" si="3"/>
        <v>Well, you passed.</v>
      </c>
      <c r="J25" t="str">
        <f t="shared" si="4"/>
        <v>See me ASAP.</v>
      </c>
      <c r="K25" t="str">
        <f t="shared" si="5"/>
        <v>Better luck next time</v>
      </c>
    </row>
    <row r="26" spans="1:11">
      <c r="A26" s="22" t="s">
        <v>33</v>
      </c>
      <c r="B26" s="10">
        <v>96</v>
      </c>
      <c r="C26" s="10">
        <v>82</v>
      </c>
      <c r="D26" s="10">
        <v>91</v>
      </c>
      <c r="E26" s="10">
        <v>96</v>
      </c>
      <c r="F26" s="10">
        <f t="shared" si="1"/>
        <v>91.700000000000017</v>
      </c>
      <c r="G26" t="str">
        <f t="shared" si="2"/>
        <v>A-</v>
      </c>
      <c r="H26" t="str">
        <f t="shared" si="3"/>
        <v>Very good.</v>
      </c>
      <c r="J26" t="str">
        <f t="shared" si="4"/>
        <v>Please help a friend out.</v>
      </c>
      <c r="K26" t="str">
        <f t="shared" si="5"/>
        <v>Honor Roll and Pizza Dance</v>
      </c>
    </row>
    <row r="27" spans="1:11">
      <c r="A27" s="22" t="s">
        <v>34</v>
      </c>
      <c r="B27" s="10">
        <v>69</v>
      </c>
      <c r="C27" s="10">
        <v>74</v>
      </c>
      <c r="D27" s="10">
        <v>81</v>
      </c>
      <c r="E27" s="10">
        <v>74</v>
      </c>
      <c r="F27" s="10">
        <f t="shared" si="1"/>
        <v>75.599999999999994</v>
      </c>
      <c r="G27" t="str">
        <f t="shared" si="2"/>
        <v>C</v>
      </c>
      <c r="H27" t="str">
        <f t="shared" si="3"/>
        <v>Not too bad.</v>
      </c>
      <c r="J27" t="str">
        <f t="shared" si="4"/>
        <v>Work a bit harder.</v>
      </c>
      <c r="K27" t="str">
        <f t="shared" si="5"/>
        <v>Better luck next time</v>
      </c>
    </row>
    <row r="28" spans="1:11">
      <c r="A28" s="22" t="s">
        <v>35</v>
      </c>
      <c r="B28" s="10">
        <v>87</v>
      </c>
      <c r="C28" s="10">
        <v>89</v>
      </c>
      <c r="D28" s="10">
        <v>70</v>
      </c>
      <c r="E28" s="10">
        <v>82</v>
      </c>
      <c r="F28" s="10">
        <f t="shared" si="1"/>
        <v>80.300000000000011</v>
      </c>
      <c r="G28" t="str">
        <f t="shared" si="2"/>
        <v>C+</v>
      </c>
      <c r="H28" t="str">
        <f t="shared" si="3"/>
        <v>Average.</v>
      </c>
      <c r="J28" t="str">
        <f t="shared" si="4"/>
        <v>Nice.</v>
      </c>
      <c r="K28" t="str">
        <f t="shared" si="5"/>
        <v>Better luck next time</v>
      </c>
    </row>
    <row r="29" spans="1:11">
      <c r="A29" s="22" t="s">
        <v>36</v>
      </c>
      <c r="B29" s="10">
        <v>55</v>
      </c>
      <c r="C29" s="10">
        <v>94</v>
      </c>
      <c r="D29" s="10">
        <v>86</v>
      </c>
      <c r="E29" s="10">
        <v>93</v>
      </c>
      <c r="F29" s="10">
        <f t="shared" si="1"/>
        <v>87.300000000000011</v>
      </c>
      <c r="G29" t="str">
        <f t="shared" si="2"/>
        <v>B</v>
      </c>
      <c r="H29" t="str">
        <f t="shared" si="3"/>
        <v>Good.</v>
      </c>
      <c r="J29" t="str">
        <f t="shared" si="4"/>
        <v>Would you like extra credit?</v>
      </c>
      <c r="K29" t="str">
        <f t="shared" si="5"/>
        <v>Honor Roll and Pizza Dance</v>
      </c>
    </row>
    <row r="30" spans="1:11">
      <c r="A30" s="22" t="s">
        <v>37</v>
      </c>
      <c r="B30" s="10">
        <v>93</v>
      </c>
      <c r="C30" s="10">
        <v>90</v>
      </c>
      <c r="D30" s="10">
        <v>95</v>
      </c>
      <c r="E30" s="10">
        <v>80</v>
      </c>
      <c r="F30" s="10">
        <f t="shared" si="1"/>
        <v>87.8</v>
      </c>
      <c r="G30" t="str">
        <f t="shared" si="2"/>
        <v>B</v>
      </c>
      <c r="H30" t="str">
        <f t="shared" si="3"/>
        <v>Good.</v>
      </c>
      <c r="J30" t="str">
        <f t="shared" si="4"/>
        <v>Would you like extra credit?</v>
      </c>
      <c r="K30" t="str">
        <f t="shared" si="5"/>
        <v>Honor Roll and Pizza Dance</v>
      </c>
    </row>
    <row r="31" spans="1:11">
      <c r="A31" s="22" t="s">
        <v>38</v>
      </c>
      <c r="B31" s="10">
        <v>78</v>
      </c>
      <c r="C31" s="10">
        <v>89</v>
      </c>
      <c r="D31" s="10">
        <v>81</v>
      </c>
      <c r="E31" s="10">
        <v>88</v>
      </c>
      <c r="F31" s="10">
        <f t="shared" si="1"/>
        <v>85.100000000000009</v>
      </c>
      <c r="G31" t="str">
        <f t="shared" si="2"/>
        <v>B</v>
      </c>
      <c r="H31" t="str">
        <f t="shared" si="3"/>
        <v>Good.</v>
      </c>
      <c r="J31" t="str">
        <f t="shared" si="4"/>
        <v>Would you like extra credit?</v>
      </c>
      <c r="K31" t="str">
        <f t="shared" si="5"/>
        <v>Honor Roll and Pizza Dance</v>
      </c>
    </row>
    <row r="32" spans="1:11">
      <c r="A32" s="22" t="s">
        <v>39</v>
      </c>
      <c r="B32" s="10">
        <v>74</v>
      </c>
      <c r="C32" s="10">
        <v>81</v>
      </c>
      <c r="D32" s="10">
        <v>83</v>
      </c>
      <c r="E32" s="10">
        <v>86</v>
      </c>
      <c r="F32" s="10">
        <f t="shared" si="1"/>
        <v>82.9</v>
      </c>
      <c r="G32" t="str">
        <f t="shared" si="2"/>
        <v>C+</v>
      </c>
      <c r="H32" t="str">
        <f t="shared" si="3"/>
        <v>Average.</v>
      </c>
      <c r="J32" t="str">
        <f t="shared" si="4"/>
        <v>Nice.</v>
      </c>
      <c r="K32" t="str">
        <f t="shared" si="5"/>
        <v>Better luck next time</v>
      </c>
    </row>
    <row r="33" spans="1:11">
      <c r="A33" s="22" t="s">
        <v>52</v>
      </c>
      <c r="B33" s="10">
        <v>88</v>
      </c>
      <c r="C33" s="10">
        <v>71</v>
      </c>
      <c r="D33" s="10">
        <v>84</v>
      </c>
      <c r="E33" s="10">
        <v>81</v>
      </c>
      <c r="F33" s="10">
        <f t="shared" si="1"/>
        <v>80.599999999999994</v>
      </c>
      <c r="G33" t="str">
        <f t="shared" si="2"/>
        <v>C+</v>
      </c>
      <c r="H33" t="str">
        <f t="shared" si="3"/>
        <v>Average.</v>
      </c>
      <c r="J33" t="str">
        <f t="shared" si="4"/>
        <v>Nice.</v>
      </c>
      <c r="K33" t="str">
        <f t="shared" si="5"/>
        <v>Better luck next time</v>
      </c>
    </row>
    <row r="34" spans="1:11">
      <c r="A34" s="22" t="s">
        <v>40</v>
      </c>
      <c r="B34" s="10">
        <v>94</v>
      </c>
      <c r="C34" s="10">
        <v>90</v>
      </c>
      <c r="D34" s="10">
        <v>97</v>
      </c>
      <c r="E34" s="10">
        <v>97</v>
      </c>
      <c r="F34" s="10">
        <f t="shared" si="1"/>
        <v>95.300000000000011</v>
      </c>
      <c r="G34" t="str">
        <f t="shared" si="2"/>
        <v>A</v>
      </c>
      <c r="H34" t="str">
        <f t="shared" si="3"/>
        <v>Excellent.</v>
      </c>
      <c r="J34" t="str">
        <f t="shared" si="4"/>
        <v>Keep up the good work.</v>
      </c>
      <c r="K34" t="str">
        <f t="shared" si="5"/>
        <v>Honor Roll and Pizza Dance</v>
      </c>
    </row>
    <row r="35" spans="1:11">
      <c r="A35" s="22" t="s">
        <v>41</v>
      </c>
      <c r="B35" s="10">
        <v>83</v>
      </c>
      <c r="C35" s="10">
        <v>71</v>
      </c>
      <c r="D35" s="10">
        <v>62</v>
      </c>
      <c r="E35" s="10">
        <v>87</v>
      </c>
      <c r="F35" s="10">
        <f t="shared" si="1"/>
        <v>75.900000000000006</v>
      </c>
      <c r="G35" t="str">
        <f t="shared" si="2"/>
        <v>C</v>
      </c>
      <c r="H35" t="str">
        <f>VLOOKUP(F35,$B$57:$D$65,3)</f>
        <v>Not too bad.</v>
      </c>
      <c r="J35" t="str">
        <f t="shared" si="4"/>
        <v>Work a bit harder.</v>
      </c>
      <c r="K35" t="str">
        <f t="shared" si="5"/>
        <v>Better luck next time</v>
      </c>
    </row>
    <row r="36" spans="1:11">
      <c r="A36" s="22" t="s">
        <v>42</v>
      </c>
      <c r="B36" s="10">
        <v>72</v>
      </c>
      <c r="C36" s="10">
        <v>70</v>
      </c>
      <c r="D36" s="10">
        <v>88</v>
      </c>
      <c r="E36" s="10">
        <v>77</v>
      </c>
      <c r="F36" s="10">
        <f t="shared" si="1"/>
        <v>78.399999999999991</v>
      </c>
      <c r="G36" t="str">
        <f t="shared" si="2"/>
        <v>C</v>
      </c>
      <c r="H36" t="str">
        <f t="shared" si="3"/>
        <v>Not too bad.</v>
      </c>
      <c r="J36" t="str">
        <f t="shared" si="4"/>
        <v>Work a bit harder.</v>
      </c>
      <c r="K36" t="str">
        <f t="shared" si="5"/>
        <v>Better luck next time</v>
      </c>
    </row>
    <row r="37" spans="1:11">
      <c r="A37" s="22" t="s">
        <v>43</v>
      </c>
      <c r="B37" s="10">
        <v>83</v>
      </c>
      <c r="C37" s="10">
        <v>76</v>
      </c>
      <c r="D37" s="10">
        <v>81</v>
      </c>
      <c r="E37" s="10">
        <v>80</v>
      </c>
      <c r="F37" s="10">
        <f t="shared" si="1"/>
        <v>79.8</v>
      </c>
      <c r="G37" t="str">
        <f t="shared" si="2"/>
        <v>C</v>
      </c>
      <c r="H37" t="str">
        <f t="shared" si="3"/>
        <v>Not too bad.</v>
      </c>
      <c r="J37" t="str">
        <f t="shared" si="4"/>
        <v>Work a bit harder.</v>
      </c>
      <c r="K37" t="str">
        <f t="shared" si="5"/>
        <v>Better luck next time</v>
      </c>
    </row>
    <row r="38" spans="1:11">
      <c r="A38" s="22" t="s">
        <v>44</v>
      </c>
      <c r="B38" s="10">
        <v>89</v>
      </c>
      <c r="C38" s="10">
        <v>72</v>
      </c>
      <c r="D38" s="10">
        <v>77</v>
      </c>
      <c r="E38" s="10">
        <v>73</v>
      </c>
      <c r="F38" s="10">
        <f t="shared" si="1"/>
        <v>75.599999999999994</v>
      </c>
      <c r="G38" t="str">
        <f t="shared" si="2"/>
        <v>C</v>
      </c>
      <c r="H38" t="str">
        <f t="shared" si="3"/>
        <v>Not too bad.</v>
      </c>
      <c r="J38" t="str">
        <f t="shared" si="4"/>
        <v>Work a bit harder.</v>
      </c>
      <c r="K38" t="str">
        <f t="shared" si="5"/>
        <v>Better luck next time</v>
      </c>
    </row>
    <row r="39" spans="1:11">
      <c r="A39" s="22" t="s">
        <v>45</v>
      </c>
      <c r="B39" s="10">
        <v>100</v>
      </c>
      <c r="C39" s="10">
        <v>96</v>
      </c>
      <c r="D39" s="10">
        <v>90</v>
      </c>
      <c r="E39" s="10">
        <v>99</v>
      </c>
      <c r="F39" s="10">
        <f t="shared" si="1"/>
        <v>95.800000000000011</v>
      </c>
      <c r="G39" t="str">
        <f t="shared" si="2"/>
        <v>A</v>
      </c>
      <c r="H39" t="str">
        <f t="shared" si="3"/>
        <v>Excellent.</v>
      </c>
      <c r="J39" t="str">
        <f t="shared" si="4"/>
        <v>Keep up the good work.</v>
      </c>
      <c r="K39" t="str">
        <f t="shared" si="5"/>
        <v>Honor Roll and Pizza Dance</v>
      </c>
    </row>
    <row r="40" spans="1:11">
      <c r="A40" s="22" t="s">
        <v>46</v>
      </c>
      <c r="B40" s="10">
        <v>95</v>
      </c>
      <c r="C40" s="10">
        <v>96</v>
      </c>
      <c r="D40" s="10">
        <v>91</v>
      </c>
      <c r="E40" s="10">
        <v>85</v>
      </c>
      <c r="F40" s="10">
        <f t="shared" si="1"/>
        <v>90</v>
      </c>
      <c r="G40" t="str">
        <f t="shared" si="2"/>
        <v>A-</v>
      </c>
      <c r="H40" t="str">
        <f t="shared" si="3"/>
        <v>Very good.</v>
      </c>
      <c r="J40" t="str">
        <f t="shared" si="4"/>
        <v>Please help a friend out.</v>
      </c>
      <c r="K40" t="str">
        <f t="shared" si="5"/>
        <v>Honor Roll and Pizza Dance</v>
      </c>
    </row>
    <row r="41" spans="1:11">
      <c r="A41" s="22" t="s">
        <v>47</v>
      </c>
      <c r="B41" s="10">
        <v>72</v>
      </c>
      <c r="C41" s="10">
        <v>49</v>
      </c>
      <c r="D41" s="10">
        <v>60</v>
      </c>
      <c r="E41" s="10">
        <v>51</v>
      </c>
      <c r="F41" s="10">
        <f t="shared" si="1"/>
        <v>55.400000000000006</v>
      </c>
      <c r="G41" t="str">
        <f t="shared" si="2"/>
        <v>F</v>
      </c>
      <c r="H41" t="str">
        <f t="shared" si="3"/>
        <v>Are you kidding?</v>
      </c>
      <c r="J41" t="str">
        <f t="shared" si="4"/>
        <v>Drop the course.</v>
      </c>
      <c r="K41" t="str">
        <f t="shared" si="5"/>
        <v>Better luck next time</v>
      </c>
    </row>
    <row r="42" spans="1:11">
      <c r="A42" s="22" t="s">
        <v>48</v>
      </c>
      <c r="B42" s="10">
        <v>82</v>
      </c>
      <c r="C42" s="10">
        <v>61</v>
      </c>
      <c r="D42" s="10">
        <v>70</v>
      </c>
      <c r="E42" s="10">
        <v>61</v>
      </c>
      <c r="F42" s="10">
        <f t="shared" si="1"/>
        <v>65.800000000000011</v>
      </c>
      <c r="G42" t="str">
        <f t="shared" si="2"/>
        <v>D</v>
      </c>
      <c r="H42" t="str">
        <f t="shared" si="3"/>
        <v>Poor work.</v>
      </c>
      <c r="J42" t="str">
        <f t="shared" si="4"/>
        <v>Do your homework.</v>
      </c>
      <c r="K42" t="str">
        <f t="shared" si="5"/>
        <v>Better luck next time</v>
      </c>
    </row>
    <row r="43" spans="1:11">
      <c r="A43" s="22" t="s">
        <v>49</v>
      </c>
      <c r="B43" s="10">
        <v>82</v>
      </c>
      <c r="C43" s="10">
        <v>71</v>
      </c>
      <c r="D43" s="10">
        <v>64</v>
      </c>
      <c r="E43" s="10">
        <v>70</v>
      </c>
      <c r="F43" s="10">
        <f t="shared" si="1"/>
        <v>69.599999999999994</v>
      </c>
      <c r="G43" t="str">
        <f t="shared" si="2"/>
        <v>D</v>
      </c>
      <c r="H43" t="str">
        <f t="shared" si="3"/>
        <v>Poor work.</v>
      </c>
      <c r="J43" t="str">
        <f t="shared" si="4"/>
        <v>Do your homework.</v>
      </c>
      <c r="K43" t="str">
        <f t="shared" si="5"/>
        <v>Better luck next time</v>
      </c>
    </row>
    <row r="44" spans="1:11">
      <c r="A44" s="22" t="s">
        <v>50</v>
      </c>
      <c r="B44" s="10">
        <v>76</v>
      </c>
      <c r="C44" s="10">
        <v>69</v>
      </c>
      <c r="D44" s="10">
        <v>58</v>
      </c>
      <c r="E44" s="10">
        <v>70</v>
      </c>
      <c r="F44" s="10">
        <f t="shared" si="1"/>
        <v>66.8</v>
      </c>
      <c r="G44" t="str">
        <f t="shared" si="2"/>
        <v>D</v>
      </c>
      <c r="H44" t="str">
        <f t="shared" si="3"/>
        <v>Poor work.</v>
      </c>
      <c r="J44" t="str">
        <f t="shared" si="4"/>
        <v>Do your homework.</v>
      </c>
      <c r="K44" t="str">
        <f t="shared" si="5"/>
        <v>Better luck next time</v>
      </c>
    </row>
    <row r="45" spans="1:11">
      <c r="A45" s="22" t="s">
        <v>51</v>
      </c>
      <c r="B45" s="10">
        <v>90</v>
      </c>
      <c r="C45" s="10">
        <v>76</v>
      </c>
      <c r="D45" s="10">
        <v>91</v>
      </c>
      <c r="E45" s="10">
        <v>71</v>
      </c>
      <c r="F45" s="10">
        <f t="shared" si="1"/>
        <v>79.900000000000006</v>
      </c>
      <c r="G45" t="str">
        <f t="shared" si="2"/>
        <v>C</v>
      </c>
      <c r="H45" t="str">
        <f t="shared" si="3"/>
        <v>Not too bad.</v>
      </c>
      <c r="J45" t="str">
        <f t="shared" si="4"/>
        <v>Work a bit harder.</v>
      </c>
      <c r="K45" t="str">
        <f t="shared" si="5"/>
        <v>Better luck next time</v>
      </c>
    </row>
    <row r="47" spans="1:11">
      <c r="D47" t="s">
        <v>91</v>
      </c>
      <c r="E47">
        <f>COUNTIF($E$16:$E$45,"&gt;90")</f>
        <v>7</v>
      </c>
    </row>
    <row r="49" spans="2:6">
      <c r="E49" t="s">
        <v>92</v>
      </c>
      <c r="F49" s="23">
        <f>MIN(F16:F45)</f>
        <v>55.400000000000006</v>
      </c>
    </row>
    <row r="50" spans="2:6">
      <c r="E50" t="s">
        <v>93</v>
      </c>
      <c r="F50" s="23">
        <f>MAX(F16:F45)</f>
        <v>95.800000000000011</v>
      </c>
    </row>
    <row r="51" spans="2:6">
      <c r="E51" t="s">
        <v>75</v>
      </c>
      <c r="F51" s="23">
        <f>AVERAGE(F16:F45)</f>
        <v>79.916666666666686</v>
      </c>
    </row>
    <row r="52" spans="2:6">
      <c r="E52" t="s">
        <v>12</v>
      </c>
      <c r="F52" s="23">
        <f>F50-F49</f>
        <v>40.400000000000006</v>
      </c>
    </row>
    <row r="56" spans="2:6">
      <c r="B56" t="s">
        <v>56</v>
      </c>
      <c r="C56" t="s">
        <v>57</v>
      </c>
      <c r="D56" t="s">
        <v>58</v>
      </c>
      <c r="E56" t="s">
        <v>59</v>
      </c>
    </row>
    <row r="57" spans="2:6">
      <c r="B57">
        <v>0</v>
      </c>
      <c r="C57" t="s">
        <v>60</v>
      </c>
      <c r="D57" t="s">
        <v>70</v>
      </c>
      <c r="E57" t="s">
        <v>81</v>
      </c>
    </row>
    <row r="58" spans="2:6">
      <c r="B58">
        <v>60</v>
      </c>
      <c r="C58" t="s">
        <v>61</v>
      </c>
      <c r="D58" t="s">
        <v>71</v>
      </c>
      <c r="E58" t="s">
        <v>82</v>
      </c>
    </row>
    <row r="59" spans="2:6">
      <c r="B59">
        <v>65</v>
      </c>
      <c r="C59" t="s">
        <v>68</v>
      </c>
      <c r="D59" t="s">
        <v>72</v>
      </c>
      <c r="E59" t="s">
        <v>83</v>
      </c>
    </row>
    <row r="60" spans="2:6">
      <c r="B60">
        <v>70</v>
      </c>
      <c r="C60" t="s">
        <v>62</v>
      </c>
      <c r="D60" t="s">
        <v>73</v>
      </c>
      <c r="E60" t="s">
        <v>84</v>
      </c>
    </row>
    <row r="61" spans="2:6">
      <c r="B61">
        <v>75</v>
      </c>
      <c r="C61" t="s">
        <v>63</v>
      </c>
      <c r="D61" t="s">
        <v>74</v>
      </c>
      <c r="E61" t="s">
        <v>85</v>
      </c>
    </row>
    <row r="62" spans="2:6">
      <c r="B62">
        <v>80</v>
      </c>
      <c r="C62" t="s">
        <v>64</v>
      </c>
      <c r="D62" t="s">
        <v>76</v>
      </c>
      <c r="E62" t="s">
        <v>89</v>
      </c>
    </row>
    <row r="63" spans="2:6">
      <c r="B63">
        <v>85</v>
      </c>
      <c r="C63" t="s">
        <v>65</v>
      </c>
      <c r="D63" t="s">
        <v>77</v>
      </c>
      <c r="E63" t="s">
        <v>88</v>
      </c>
    </row>
    <row r="64" spans="2:6">
      <c r="B64">
        <v>90</v>
      </c>
      <c r="C64" t="s">
        <v>66</v>
      </c>
      <c r="D64" t="s">
        <v>78</v>
      </c>
      <c r="E64" t="s">
        <v>87</v>
      </c>
    </row>
    <row r="65" spans="2:5">
      <c r="B65">
        <v>95</v>
      </c>
      <c r="C65" t="s">
        <v>67</v>
      </c>
      <c r="D65" t="s">
        <v>79</v>
      </c>
      <c r="E65" t="s">
        <v>86</v>
      </c>
    </row>
  </sheetData>
  <autoFilter ref="A15:K15"/>
  <mergeCells count="1">
    <mergeCell ref="E14:F14"/>
  </mergeCells>
  <conditionalFormatting sqref="F16:F45">
    <cfRule type="top10" dxfId="2" priority="3" rank="15"/>
    <cfRule type="top10" dxfId="1" priority="1" rank="10"/>
  </conditionalFormatting>
  <conditionalFormatting sqref="E16:E45">
    <cfRule type="cellIs" dxfId="0" priority="2" operator="greaterThan">
      <formula>80</formula>
    </cfRule>
  </conditionalFormatting>
  <printOptions horizontalCentered="1" verticalCentered="1" gridLines="1"/>
  <pageMargins left="0.7" right="0.7" top="0.75" bottom="0.75" header="0.3" footer="0.3"/>
  <pageSetup orientation="landscape" r:id="rId1"/>
  <headerFooter>
    <oddFooter>&amp;LJessica Kostiou&amp;CCS 102-01
&amp;F&amp;R&amp;D&amp;T</oddFooter>
  </headerFooter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Documentation</vt:lpstr>
      <vt:lpstr>Final Grades</vt:lpstr>
      <vt:lpstr>Chart2</vt:lpstr>
      <vt:lpstr>'Final Grades'!Print_Area</vt:lpstr>
      <vt:lpstr>'Final Grades'!Print_Titles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j</cp:lastModifiedBy>
  <cp:lastPrinted>2011-11-07T22:21:33Z</cp:lastPrinted>
  <dcterms:created xsi:type="dcterms:W3CDTF">2006-11-01T20:48:09Z</dcterms:created>
  <dcterms:modified xsi:type="dcterms:W3CDTF">2011-11-08T00:11:57Z</dcterms:modified>
</cp:coreProperties>
</file>